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D727BB39-DAEE-46D5-83AB-E81E5D3B8FE0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7" i="13" l="1"/>
  <c r="B242" i="13"/>
  <c r="B241" i="13"/>
  <c r="C237" i="13"/>
  <c r="C236" i="13"/>
  <c r="C235" i="13"/>
  <c r="K231" i="13"/>
  <c r="J231" i="13"/>
  <c r="I231" i="13"/>
  <c r="H231" i="13"/>
  <c r="G231" i="13"/>
  <c r="F231" i="13"/>
  <c r="E231" i="13"/>
  <c r="D231" i="13"/>
  <c r="C231" i="13"/>
  <c r="B231" i="13"/>
  <c r="H222" i="13"/>
  <c r="C222" i="13"/>
  <c r="H221" i="13"/>
  <c r="C221" i="13"/>
  <c r="H220" i="13"/>
  <c r="C220" i="13"/>
  <c r="H219" i="13"/>
  <c r="C219" i="13"/>
  <c r="F215" i="13"/>
  <c r="B215" i="13"/>
  <c r="F214" i="13"/>
  <c r="B214" i="13"/>
  <c r="F213" i="13"/>
  <c r="B213" i="13"/>
  <c r="F212" i="13"/>
  <c r="B212" i="13"/>
  <c r="CI207" i="13"/>
  <c r="CA207" i="13" s="1"/>
  <c r="S207" i="13" s="1"/>
  <c r="F207" i="13"/>
  <c r="B207" i="13"/>
  <c r="CA206" i="13"/>
  <c r="S206" i="13" s="1"/>
  <c r="F206" i="13"/>
  <c r="B206" i="13"/>
  <c r="CI206" i="13" s="1"/>
  <c r="CI205" i="13"/>
  <c r="CA205" i="13" s="1"/>
  <c r="S205" i="13"/>
  <c r="F205" i="13"/>
  <c r="B205" i="13"/>
  <c r="F204" i="13"/>
  <c r="B204" i="13"/>
  <c r="CI204" i="13" s="1"/>
  <c r="CA204" i="13" s="1"/>
  <c r="S204" i="13" s="1"/>
  <c r="F203" i="13"/>
  <c r="B203" i="13"/>
  <c r="CI203" i="13" s="1"/>
  <c r="CA203" i="13" s="1"/>
  <c r="S203" i="13" s="1"/>
  <c r="S202" i="13"/>
  <c r="F202" i="13"/>
  <c r="B202" i="13"/>
  <c r="CI202" i="13" s="1"/>
  <c r="CA202" i="13" s="1"/>
  <c r="CA201" i="13"/>
  <c r="S201" i="13"/>
  <c r="F201" i="13"/>
  <c r="B201" i="13"/>
  <c r="CI201" i="13" s="1"/>
  <c r="CI196" i="13"/>
  <c r="CA196" i="13"/>
  <c r="V196" i="13" s="1"/>
  <c r="E196" i="13"/>
  <c r="B196" i="13"/>
  <c r="CI195" i="13"/>
  <c r="CA195" i="13" s="1"/>
  <c r="V195" i="13"/>
  <c r="E195" i="13"/>
  <c r="B195" i="13"/>
  <c r="CA194" i="13"/>
  <c r="V194" i="13"/>
  <c r="E194" i="13"/>
  <c r="B194" i="13"/>
  <c r="CI194" i="13" s="1"/>
  <c r="CA193" i="13"/>
  <c r="V193" i="13" s="1"/>
  <c r="E193" i="13"/>
  <c r="B193" i="13"/>
  <c r="CI193" i="13" s="1"/>
  <c r="CP189" i="13"/>
  <c r="CD189" i="13" s="1"/>
  <c r="D189" i="13"/>
  <c r="C189" i="13"/>
  <c r="B189" i="13"/>
  <c r="CP188" i="13"/>
  <c r="CD188" i="13"/>
  <c r="D188" i="13"/>
  <c r="C188" i="13"/>
  <c r="B188" i="13"/>
  <c r="CP187" i="13"/>
  <c r="CD187" i="13"/>
  <c r="D187" i="13"/>
  <c r="C187" i="13"/>
  <c r="B187" i="13"/>
  <c r="B182" i="13"/>
  <c r="B181" i="13"/>
  <c r="B180" i="13"/>
  <c r="E176" i="13"/>
  <c r="B176" i="13"/>
  <c r="E175" i="13"/>
  <c r="B175" i="13"/>
  <c r="CM170" i="13"/>
  <c r="CA170" i="13" s="1"/>
  <c r="AI170" i="13" s="1"/>
  <c r="D170" i="13"/>
  <c r="C170" i="13"/>
  <c r="B170" i="13" s="1"/>
  <c r="D169" i="13"/>
  <c r="C169" i="13"/>
  <c r="D168" i="13"/>
  <c r="C168" i="13"/>
  <c r="B168" i="13" s="1"/>
  <c r="CM168" i="13" s="1"/>
  <c r="CA168" i="13" s="1"/>
  <c r="AI168" i="13" s="1"/>
  <c r="B158" i="13"/>
  <c r="CI158" i="13" s="1"/>
  <c r="CA158" i="13" s="1"/>
  <c r="H158" i="13" s="1"/>
  <c r="CI157" i="13"/>
  <c r="CA157" i="13" s="1"/>
  <c r="H157" i="13" s="1"/>
  <c r="B157" i="13"/>
  <c r="CI156" i="13"/>
  <c r="CA156" i="13" s="1"/>
  <c r="H156" i="13"/>
  <c r="B156" i="13"/>
  <c r="B155" i="13"/>
  <c r="CI155" i="13" s="1"/>
  <c r="CA155" i="13" s="1"/>
  <c r="H155" i="13" s="1"/>
  <c r="CI154" i="13"/>
  <c r="CA154" i="13" s="1"/>
  <c r="H154" i="13" s="1"/>
  <c r="B154" i="13"/>
  <c r="CI153" i="13"/>
  <c r="CA153" i="13" s="1"/>
  <c r="H153" i="13"/>
  <c r="B153" i="13"/>
  <c r="B152" i="13"/>
  <c r="CI152" i="13" s="1"/>
  <c r="CA152" i="13" s="1"/>
  <c r="H152" i="13" s="1"/>
  <c r="AI148" i="13"/>
  <c r="E148" i="13"/>
  <c r="D148" i="13"/>
  <c r="C148" i="13" s="1"/>
  <c r="CM148" i="13" s="1"/>
  <c r="CA148" i="13" s="1"/>
  <c r="AI147" i="13"/>
  <c r="E147" i="13"/>
  <c r="D147" i="13"/>
  <c r="C147" i="13"/>
  <c r="CM147" i="13" s="1"/>
  <c r="CA147" i="13" s="1"/>
  <c r="CM146" i="13"/>
  <c r="CA146" i="13" s="1"/>
  <c r="AI146" i="13" s="1"/>
  <c r="E146" i="13"/>
  <c r="D146" i="13"/>
  <c r="C146" i="13" s="1"/>
  <c r="CM145" i="13"/>
  <c r="CA145" i="13" s="1"/>
  <c r="AI145" i="13" s="1"/>
  <c r="E145" i="13"/>
  <c r="D145" i="13"/>
  <c r="C145" i="13"/>
  <c r="E144" i="13"/>
  <c r="D144" i="13"/>
  <c r="C144" i="13" s="1"/>
  <c r="CM144" i="13" s="1"/>
  <c r="CA144" i="13" s="1"/>
  <c r="AI144" i="13" s="1"/>
  <c r="E143" i="13"/>
  <c r="D143" i="13"/>
  <c r="C143" i="13"/>
  <c r="CM143" i="13" s="1"/>
  <c r="CA143" i="13" s="1"/>
  <c r="AI143" i="13" s="1"/>
  <c r="E142" i="13"/>
  <c r="D142" i="13"/>
  <c r="C142" i="13" s="1"/>
  <c r="CM142" i="13" s="1"/>
  <c r="CA142" i="13" s="1"/>
  <c r="AI142" i="13" s="1"/>
  <c r="E141" i="13"/>
  <c r="D141" i="13"/>
  <c r="C141" i="13" s="1"/>
  <c r="CM141" i="13" s="1"/>
  <c r="CA141" i="13" s="1"/>
  <c r="AI141" i="13" s="1"/>
  <c r="AR138" i="13"/>
  <c r="AR137" i="13"/>
  <c r="CM136" i="13"/>
  <c r="CD136" i="13" s="1"/>
  <c r="CB136" i="13"/>
  <c r="AQ136" i="13"/>
  <c r="AP136" i="13"/>
  <c r="CL136" i="13" s="1"/>
  <c r="CC136" i="13" s="1"/>
  <c r="AO136" i="13"/>
  <c r="AN136" i="13"/>
  <c r="AM136" i="13"/>
  <c r="AL136" i="13"/>
  <c r="AK136" i="13"/>
  <c r="AJ136" i="13"/>
  <c r="AI136" i="13"/>
  <c r="AH136" i="13"/>
  <c r="AG136" i="13"/>
  <c r="AF136" i="13"/>
  <c r="AE136" i="13"/>
  <c r="AD136" i="13"/>
  <c r="AC136" i="13"/>
  <c r="AB136" i="13"/>
  <c r="AA136" i="13"/>
  <c r="Z136" i="13"/>
  <c r="Y136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CJ135" i="13"/>
  <c r="CA135" i="13"/>
  <c r="E135" i="13"/>
  <c r="D135" i="13"/>
  <c r="C135" i="13"/>
  <c r="CJ134" i="13"/>
  <c r="CA134" i="13" s="1"/>
  <c r="E134" i="13"/>
  <c r="D134" i="13"/>
  <c r="C134" i="13" s="1"/>
  <c r="CJ133" i="13"/>
  <c r="CA133" i="13"/>
  <c r="E133" i="13"/>
  <c r="D133" i="13"/>
  <c r="C133" i="13"/>
  <c r="CJ132" i="13"/>
  <c r="CA132" i="13" s="1"/>
  <c r="E132" i="13"/>
  <c r="D132" i="13"/>
  <c r="C132" i="13" s="1"/>
  <c r="CJ131" i="13"/>
  <c r="CA131" i="13"/>
  <c r="E131" i="13"/>
  <c r="D131" i="13"/>
  <c r="C131" i="13"/>
  <c r="CJ130" i="13"/>
  <c r="CA130" i="13" s="1"/>
  <c r="E130" i="13"/>
  <c r="D130" i="13"/>
  <c r="C130" i="13" s="1"/>
  <c r="CJ129" i="13"/>
  <c r="CA129" i="13"/>
  <c r="E129" i="13"/>
  <c r="D129" i="13"/>
  <c r="C129" i="13"/>
  <c r="CJ128" i="13"/>
  <c r="CA128" i="13" s="1"/>
  <c r="E128" i="13"/>
  <c r="D128" i="13"/>
  <c r="C128" i="13" s="1"/>
  <c r="CJ127" i="13"/>
  <c r="CA127" i="13"/>
  <c r="E127" i="13"/>
  <c r="D127" i="13"/>
  <c r="C127" i="13"/>
  <c r="CJ126" i="13"/>
  <c r="CA126" i="13" s="1"/>
  <c r="E126" i="13"/>
  <c r="D126" i="13"/>
  <c r="C126" i="13" s="1"/>
  <c r="CJ125" i="13"/>
  <c r="CA125" i="13"/>
  <c r="E125" i="13"/>
  <c r="E136" i="13" s="1"/>
  <c r="D125" i="13"/>
  <c r="D136" i="13" s="1"/>
  <c r="C136" i="13" s="1"/>
  <c r="CK136" i="13" s="1"/>
  <c r="C125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CJ124" i="13" s="1"/>
  <c r="CA124" i="13" s="1"/>
  <c r="H124" i="13"/>
  <c r="G124" i="13"/>
  <c r="F124" i="13"/>
  <c r="CJ123" i="13"/>
  <c r="CA123" i="13"/>
  <c r="E123" i="13"/>
  <c r="D123" i="13"/>
  <c r="C123" i="13" s="1"/>
  <c r="CJ122" i="13"/>
  <c r="CA122" i="13" s="1"/>
  <c r="E122" i="13"/>
  <c r="D122" i="13"/>
  <c r="C122" i="13"/>
  <c r="CJ121" i="13"/>
  <c r="CA121" i="13"/>
  <c r="E121" i="13"/>
  <c r="D121" i="13"/>
  <c r="C121" i="13" s="1"/>
  <c r="CJ120" i="13"/>
  <c r="CA120" i="13"/>
  <c r="E120" i="13"/>
  <c r="C120" i="13" s="1"/>
  <c r="D120" i="13"/>
  <c r="CK119" i="13"/>
  <c r="CB119" i="13" s="1"/>
  <c r="CJ119" i="13"/>
  <c r="CA119" i="13"/>
  <c r="E119" i="13"/>
  <c r="D119" i="13"/>
  <c r="C119" i="13"/>
  <c r="CM119" i="13" s="1"/>
  <c r="CD119" i="13" s="1"/>
  <c r="CL118" i="13"/>
  <c r="CC118" i="13" s="1"/>
  <c r="CJ118" i="13"/>
  <c r="CA118" i="13" s="1"/>
  <c r="E118" i="13"/>
  <c r="C118" i="13" s="1"/>
  <c r="D118" i="13"/>
  <c r="CJ117" i="13"/>
  <c r="CA117" i="13" s="1"/>
  <c r="E117" i="13"/>
  <c r="D117" i="13"/>
  <c r="C117" i="13" s="1"/>
  <c r="CJ116" i="13"/>
  <c r="CA116" i="13" s="1"/>
  <c r="E116" i="13"/>
  <c r="D116" i="13"/>
  <c r="C116" i="13"/>
  <c r="CJ115" i="13"/>
  <c r="CA115" i="13"/>
  <c r="E115" i="13"/>
  <c r="D115" i="13"/>
  <c r="C115" i="13" s="1"/>
  <c r="CJ114" i="13"/>
  <c r="CA114" i="13" s="1"/>
  <c r="E114" i="13"/>
  <c r="D114" i="13"/>
  <c r="C114" i="13"/>
  <c r="CL114" i="13" s="1"/>
  <c r="CC114" i="13" s="1"/>
  <c r="CJ113" i="13"/>
  <c r="CA113" i="13" s="1"/>
  <c r="E113" i="13"/>
  <c r="D113" i="13"/>
  <c r="CK108" i="13"/>
  <c r="CJ108" i="13"/>
  <c r="CB108" i="13" s="1"/>
  <c r="CC108" i="13"/>
  <c r="B108" i="13"/>
  <c r="CL108" i="13" s="1"/>
  <c r="CD108" i="13" s="1"/>
  <c r="CK107" i="13"/>
  <c r="CC107" i="13" s="1"/>
  <c r="CJ107" i="13"/>
  <c r="CB107" i="13"/>
  <c r="B107" i="13"/>
  <c r="CL107" i="13" s="1"/>
  <c r="CD107" i="13" s="1"/>
  <c r="CJ106" i="13"/>
  <c r="CB106" i="13"/>
  <c r="B106" i="13"/>
  <c r="CL100" i="13"/>
  <c r="CD100" i="13"/>
  <c r="R100" i="13"/>
  <c r="Q100" i="13"/>
  <c r="P100" i="13"/>
  <c r="O100" i="13"/>
  <c r="N100" i="13"/>
  <c r="M100" i="13"/>
  <c r="CJ100" i="13" s="1"/>
  <c r="CB100" i="13" s="1"/>
  <c r="L100" i="13"/>
  <c r="K100" i="13"/>
  <c r="J100" i="13"/>
  <c r="I100" i="13"/>
  <c r="H100" i="13"/>
  <c r="G100" i="13"/>
  <c r="F100" i="13"/>
  <c r="E100" i="13"/>
  <c r="D100" i="13"/>
  <c r="C100" i="13"/>
  <c r="CO99" i="13"/>
  <c r="CG99" i="13" s="1"/>
  <c r="CN99" i="13"/>
  <c r="CL99" i="13"/>
  <c r="CD99" i="13" s="1"/>
  <c r="CJ99" i="13"/>
  <c r="CB99" i="13" s="1"/>
  <c r="CF99" i="13"/>
  <c r="B99" i="13"/>
  <c r="CO98" i="13"/>
  <c r="CG98" i="13" s="1"/>
  <c r="CN98" i="13"/>
  <c r="CL98" i="13"/>
  <c r="CD98" i="13" s="1"/>
  <c r="CJ98" i="13"/>
  <c r="CB98" i="13" s="1"/>
  <c r="CF98" i="13"/>
  <c r="B98" i="13"/>
  <c r="CO97" i="13"/>
  <c r="CG97" i="13" s="1"/>
  <c r="CN97" i="13"/>
  <c r="CL97" i="13"/>
  <c r="CD97" i="13" s="1"/>
  <c r="CJ97" i="13"/>
  <c r="CB97" i="13" s="1"/>
  <c r="CF97" i="13"/>
  <c r="B97" i="13"/>
  <c r="CO96" i="13"/>
  <c r="CG96" i="13" s="1"/>
  <c r="CN96" i="13"/>
  <c r="CL96" i="13"/>
  <c r="CD96" i="13" s="1"/>
  <c r="CJ96" i="13"/>
  <c r="CB96" i="13" s="1"/>
  <c r="CF96" i="13"/>
  <c r="B96" i="13"/>
  <c r="CO95" i="13"/>
  <c r="CG95" i="13" s="1"/>
  <c r="CN95" i="13"/>
  <c r="CL95" i="13"/>
  <c r="CD95" i="13" s="1"/>
  <c r="CJ95" i="13"/>
  <c r="CB95" i="13" s="1"/>
  <c r="CF95" i="13"/>
  <c r="B95" i="13"/>
  <c r="CJ90" i="13"/>
  <c r="CB90" i="13" s="1"/>
  <c r="U90" i="13"/>
  <c r="T90" i="13"/>
  <c r="S90" i="13"/>
  <c r="R90" i="13"/>
  <c r="CK90" i="13" s="1"/>
  <c r="CC90" i="13" s="1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CM89" i="13"/>
  <c r="CK89" i="13"/>
  <c r="CJ89" i="13"/>
  <c r="CB89" i="13" s="1"/>
  <c r="CE89" i="13"/>
  <c r="CC89" i="13"/>
  <c r="B89" i="13"/>
  <c r="CL89" i="13" s="1"/>
  <c r="CD89" i="13" s="1"/>
  <c r="CM88" i="13"/>
  <c r="CE88" i="13" s="1"/>
  <c r="CK88" i="13"/>
  <c r="CJ88" i="13"/>
  <c r="CI88" i="13"/>
  <c r="CA88" i="13" s="1"/>
  <c r="CC88" i="13"/>
  <c r="CB88" i="13"/>
  <c r="B88" i="13"/>
  <c r="CN88" i="13" s="1"/>
  <c r="CF88" i="13" s="1"/>
  <c r="CN87" i="13"/>
  <c r="CF87" i="13" s="1"/>
  <c r="CM87" i="13"/>
  <c r="CK87" i="13"/>
  <c r="CJ87" i="13"/>
  <c r="CB87" i="13" s="1"/>
  <c r="CI87" i="13"/>
  <c r="CE87" i="13"/>
  <c r="CC87" i="13"/>
  <c r="CA87" i="13"/>
  <c r="B87" i="13"/>
  <c r="CL87" i="13" s="1"/>
  <c r="CD87" i="13" s="1"/>
  <c r="V87" i="13" s="1"/>
  <c r="CM86" i="13"/>
  <c r="CK86" i="13"/>
  <c r="CC86" i="13" s="1"/>
  <c r="CJ86" i="13"/>
  <c r="CE86" i="13"/>
  <c r="CB86" i="13"/>
  <c r="B86" i="13"/>
  <c r="CM85" i="13"/>
  <c r="CK85" i="13"/>
  <c r="CJ85" i="13"/>
  <c r="CB85" i="13" s="1"/>
  <c r="CE85" i="13"/>
  <c r="CC85" i="13"/>
  <c r="B85" i="13"/>
  <c r="CL85" i="13" s="1"/>
  <c r="CD85" i="13" s="1"/>
  <c r="CM84" i="13"/>
  <c r="CE84" i="13" s="1"/>
  <c r="CK84" i="13"/>
  <c r="CJ84" i="13"/>
  <c r="CI84" i="13"/>
  <c r="CA84" i="13" s="1"/>
  <c r="CC84" i="13"/>
  <c r="CB84" i="13"/>
  <c r="B84" i="13"/>
  <c r="CN84" i="13" s="1"/>
  <c r="CF84" i="13" s="1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8" i="13"/>
  <c r="D78" i="13"/>
  <c r="CK77" i="13"/>
  <c r="CC77" i="13" s="1"/>
  <c r="CJ77" i="13"/>
  <c r="CB77" i="13" s="1"/>
  <c r="E77" i="13"/>
  <c r="D77" i="13"/>
  <c r="C77" i="13" s="1"/>
  <c r="CI77" i="13" s="1"/>
  <c r="CA77" i="13" s="1"/>
  <c r="CK76" i="13"/>
  <c r="CC76" i="13" s="1"/>
  <c r="E76" i="13"/>
  <c r="D76" i="13"/>
  <c r="C76" i="13" s="1"/>
  <c r="CI76" i="13" s="1"/>
  <c r="CA76" i="13" s="1"/>
  <c r="CL75" i="13"/>
  <c r="CD75" i="13" s="1"/>
  <c r="E75" i="13"/>
  <c r="D75" i="13"/>
  <c r="C75" i="13" s="1"/>
  <c r="E74" i="13"/>
  <c r="D74" i="13"/>
  <c r="CK73" i="13"/>
  <c r="CC73" i="13" s="1"/>
  <c r="CJ73" i="13"/>
  <c r="CB73" i="13" s="1"/>
  <c r="E73" i="13"/>
  <c r="D73" i="13"/>
  <c r="C73" i="13" s="1"/>
  <c r="CI73" i="13" s="1"/>
  <c r="CA73" i="13" s="1"/>
  <c r="CK72" i="13"/>
  <c r="CC72" i="13" s="1"/>
  <c r="E72" i="13"/>
  <c r="D72" i="13"/>
  <c r="C72" i="13" s="1"/>
  <c r="CI72" i="13" s="1"/>
  <c r="CA72" i="13" s="1"/>
  <c r="CL71" i="13"/>
  <c r="CD71" i="13" s="1"/>
  <c r="E71" i="13"/>
  <c r="C71" i="13"/>
  <c r="E70" i="13"/>
  <c r="E79" i="13" s="1"/>
  <c r="D70" i="13"/>
  <c r="C70" i="13" s="1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B65" i="13" s="1"/>
  <c r="D65" i="13"/>
  <c r="C65" i="13"/>
  <c r="CI64" i="13"/>
  <c r="CA64" i="13" s="1"/>
  <c r="V64" i="13" s="1"/>
  <c r="B64" i="13"/>
  <c r="CI63" i="13"/>
  <c r="CA63" i="13" s="1"/>
  <c r="V63" i="13"/>
  <c r="B63" i="13"/>
  <c r="B62" i="13"/>
  <c r="CI62" i="13" s="1"/>
  <c r="CA62" i="13" s="1"/>
  <c r="V62" i="13" s="1"/>
  <c r="B61" i="13"/>
  <c r="CI61" i="13" s="1"/>
  <c r="CA61" i="13" s="1"/>
  <c r="V61" i="13" s="1"/>
  <c r="CI60" i="13"/>
  <c r="CA60" i="13" s="1"/>
  <c r="V60" i="13" s="1"/>
  <c r="B60" i="13"/>
  <c r="CI59" i="13"/>
  <c r="CA59" i="13" s="1"/>
  <c r="V59" i="13"/>
  <c r="B59" i="13"/>
  <c r="B58" i="13"/>
  <c r="CI58" i="13" s="1"/>
  <c r="CA58" i="13" s="1"/>
  <c r="V58" i="13" s="1"/>
  <c r="B57" i="13"/>
  <c r="CI57" i="13" s="1"/>
  <c r="CA57" i="13" s="1"/>
  <c r="V57" i="13" s="1"/>
  <c r="CI56" i="13"/>
  <c r="CA56" i="13" s="1"/>
  <c r="V56" i="13" s="1"/>
  <c r="B56" i="13"/>
  <c r="CI55" i="13"/>
  <c r="CA55" i="13" s="1"/>
  <c r="V55" i="13"/>
  <c r="B55" i="13"/>
  <c r="B54" i="13"/>
  <c r="CI54" i="13" s="1"/>
  <c r="CA54" i="13" s="1"/>
  <c r="V54" i="13" s="1"/>
  <c r="B53" i="13"/>
  <c r="CI53" i="13" s="1"/>
  <c r="CA53" i="13" s="1"/>
  <c r="V53" i="13" s="1"/>
  <c r="CI52" i="13"/>
  <c r="CA52" i="13" s="1"/>
  <c r="V52" i="13" s="1"/>
  <c r="B52" i="13"/>
  <c r="CI51" i="13"/>
  <c r="CA51" i="13" s="1"/>
  <c r="V51" i="13"/>
  <c r="B51" i="13"/>
  <c r="B50" i="13"/>
  <c r="CI50" i="13" s="1"/>
  <c r="CA50" i="13" s="1"/>
  <c r="V50" i="13" s="1"/>
  <c r="AK45" i="13"/>
  <c r="AJ45" i="13"/>
  <c r="AI45" i="13"/>
  <c r="AH45" i="13"/>
  <c r="AG45" i="13"/>
  <c r="AF45" i="13"/>
  <c r="AD45" i="13"/>
  <c r="AC45" i="13"/>
  <c r="AB45" i="13"/>
  <c r="AA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CM44" i="13"/>
  <c r="CE44" i="13" s="1"/>
  <c r="CL44" i="13"/>
  <c r="CK44" i="13"/>
  <c r="CJ44" i="13"/>
  <c r="CI44" i="13"/>
  <c r="CA44" i="13" s="1"/>
  <c r="CD44" i="13"/>
  <c r="CC44" i="13"/>
  <c r="CB44" i="13"/>
  <c r="AL44" i="13" s="1"/>
  <c r="AE44" i="13"/>
  <c r="Z44" i="13"/>
  <c r="B44" i="13"/>
  <c r="CM43" i="13"/>
  <c r="CL43" i="13"/>
  <c r="CK43" i="13"/>
  <c r="CC43" i="13" s="1"/>
  <c r="CE43" i="13"/>
  <c r="CD43" i="13"/>
  <c r="AE43" i="13"/>
  <c r="Z43" i="13"/>
  <c r="CJ43" i="13" s="1"/>
  <c r="CB43" i="13" s="1"/>
  <c r="B43" i="13"/>
  <c r="CI43" i="13" s="1"/>
  <c r="CA43" i="13" s="1"/>
  <c r="AL43" i="13" s="1"/>
  <c r="CM42" i="13"/>
  <c r="CE42" i="13" s="1"/>
  <c r="CL42" i="13"/>
  <c r="CD42" i="13"/>
  <c r="AE42" i="13"/>
  <c r="CK42" i="13" s="1"/>
  <c r="CC42" i="13" s="1"/>
  <c r="Z42" i="13"/>
  <c r="Z45" i="13" s="1"/>
  <c r="B42" i="13"/>
  <c r="CI42" i="13" s="1"/>
  <c r="CA42" i="13" s="1"/>
  <c r="CM41" i="13"/>
  <c r="CL41" i="13"/>
  <c r="CK41" i="13"/>
  <c r="CC41" i="13" s="1"/>
  <c r="CE41" i="13"/>
  <c r="CD41" i="13"/>
  <c r="AE41" i="13"/>
  <c r="Z41" i="13"/>
  <c r="CJ41" i="13" s="1"/>
  <c r="CB41" i="13" s="1"/>
  <c r="B41" i="13"/>
  <c r="CI41" i="13" s="1"/>
  <c r="CA41" i="13" s="1"/>
  <c r="AL41" i="13" s="1"/>
  <c r="CM40" i="13"/>
  <c r="CE40" i="13" s="1"/>
  <c r="CL40" i="13"/>
  <c r="CJ40" i="13"/>
  <c r="CI40" i="13"/>
  <c r="CA40" i="13" s="1"/>
  <c r="CD40" i="13"/>
  <c r="CB40" i="13"/>
  <c r="AE40" i="13"/>
  <c r="CK40" i="13" s="1"/>
  <c r="CC40" i="13" s="1"/>
  <c r="Z40" i="13"/>
  <c r="B40" i="13"/>
  <c r="CM39" i="13"/>
  <c r="CL39" i="13"/>
  <c r="CD39" i="13" s="1"/>
  <c r="CK39" i="13"/>
  <c r="CC39" i="13" s="1"/>
  <c r="CE39" i="13"/>
  <c r="AE39" i="13"/>
  <c r="Z39" i="13"/>
  <c r="CJ39" i="13" s="1"/>
  <c r="CB39" i="13" s="1"/>
  <c r="B39" i="13"/>
  <c r="CI39" i="13" s="1"/>
  <c r="CA39" i="13" s="1"/>
  <c r="AL39" i="13" s="1"/>
  <c r="CM38" i="13"/>
  <c r="CE38" i="13" s="1"/>
  <c r="CL38" i="13"/>
  <c r="CJ38" i="13"/>
  <c r="CI38" i="13"/>
  <c r="CA38" i="13" s="1"/>
  <c r="CD38" i="13"/>
  <c r="CB38" i="13"/>
  <c r="AE38" i="13"/>
  <c r="CK38" i="13" s="1"/>
  <c r="CC38" i="13" s="1"/>
  <c r="Z38" i="13"/>
  <c r="B38" i="13"/>
  <c r="CM37" i="13"/>
  <c r="CL37" i="13"/>
  <c r="CD37" i="13" s="1"/>
  <c r="CK37" i="13"/>
  <c r="CC37" i="13" s="1"/>
  <c r="CE37" i="13"/>
  <c r="AE37" i="13"/>
  <c r="Z37" i="13"/>
  <c r="CJ37" i="13" s="1"/>
  <c r="CB37" i="13" s="1"/>
  <c r="B37" i="13"/>
  <c r="CI37" i="13" s="1"/>
  <c r="CA37" i="13" s="1"/>
  <c r="AL37" i="13" s="1"/>
  <c r="CM36" i="13"/>
  <c r="CE36" i="13" s="1"/>
  <c r="CL36" i="13"/>
  <c r="CJ36" i="13"/>
  <c r="CI36" i="13"/>
  <c r="CA36" i="13" s="1"/>
  <c r="CD36" i="13"/>
  <c r="CB36" i="13"/>
  <c r="AE36" i="13"/>
  <c r="CK36" i="13" s="1"/>
  <c r="CC36" i="13" s="1"/>
  <c r="Z36" i="13"/>
  <c r="B36" i="13"/>
  <c r="CM35" i="13"/>
  <c r="CL35" i="13"/>
  <c r="CD35" i="13" s="1"/>
  <c r="CK35" i="13"/>
  <c r="CC35" i="13" s="1"/>
  <c r="CE35" i="13"/>
  <c r="AE35" i="13"/>
  <c r="Z35" i="13"/>
  <c r="CJ35" i="13" s="1"/>
  <c r="CB35" i="13" s="1"/>
  <c r="B35" i="13"/>
  <c r="CI35" i="13" s="1"/>
  <c r="CA35" i="13" s="1"/>
  <c r="AL35" i="13" s="1"/>
  <c r="CM34" i="13"/>
  <c r="CE34" i="13" s="1"/>
  <c r="CL34" i="13"/>
  <c r="CJ34" i="13"/>
  <c r="CI34" i="13"/>
  <c r="CA34" i="13" s="1"/>
  <c r="CD34" i="13"/>
  <c r="CB34" i="13"/>
  <c r="AE34" i="13"/>
  <c r="CK34" i="13" s="1"/>
  <c r="CC34" i="13" s="1"/>
  <c r="Z34" i="13"/>
  <c r="B34" i="13"/>
  <c r="CM33" i="13"/>
  <c r="CL33" i="13"/>
  <c r="CD33" i="13" s="1"/>
  <c r="CK33" i="13"/>
  <c r="CC33" i="13" s="1"/>
  <c r="CE33" i="13"/>
  <c r="AE33" i="13"/>
  <c r="Z33" i="13"/>
  <c r="CJ33" i="13" s="1"/>
  <c r="CB33" i="13" s="1"/>
  <c r="B33" i="13"/>
  <c r="CI33" i="13" s="1"/>
  <c r="CA33" i="13" s="1"/>
  <c r="AL33" i="13" s="1"/>
  <c r="CM32" i="13"/>
  <c r="CE32" i="13" s="1"/>
  <c r="CL32" i="13"/>
  <c r="CJ32" i="13"/>
  <c r="CI32" i="13"/>
  <c r="CA32" i="13" s="1"/>
  <c r="CD32" i="13"/>
  <c r="CB32" i="13"/>
  <c r="AE32" i="13"/>
  <c r="CK32" i="13" s="1"/>
  <c r="CC32" i="13" s="1"/>
  <c r="Z32" i="13"/>
  <c r="B32" i="13"/>
  <c r="CM31" i="13"/>
  <c r="CL31" i="13"/>
  <c r="CD31" i="13" s="1"/>
  <c r="CK31" i="13"/>
  <c r="CC31" i="13" s="1"/>
  <c r="CE31" i="13"/>
  <c r="AE31" i="13"/>
  <c r="Z31" i="13"/>
  <c r="CJ31" i="13" s="1"/>
  <c r="CB31" i="13" s="1"/>
  <c r="B31" i="13"/>
  <c r="CI31" i="13" s="1"/>
  <c r="CA31" i="13" s="1"/>
  <c r="AL31" i="13" s="1"/>
  <c r="CM30" i="13"/>
  <c r="CE30" i="13" s="1"/>
  <c r="CL30" i="13"/>
  <c r="CJ30" i="13"/>
  <c r="CI30" i="13"/>
  <c r="CA30" i="13" s="1"/>
  <c r="CD30" i="13"/>
  <c r="CB30" i="13"/>
  <c r="AE30" i="13"/>
  <c r="Z30" i="13"/>
  <c r="B30" i="13"/>
  <c r="CI24" i="13"/>
  <c r="CA24" i="13"/>
  <c r="V24" i="13"/>
  <c r="B24" i="13"/>
  <c r="W20" i="13"/>
  <c r="V20" i="13"/>
  <c r="U20" i="13"/>
  <c r="CI20" i="13" s="1"/>
  <c r="CA20" i="13" s="1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C20" i="13" s="1"/>
  <c r="D20" i="13"/>
  <c r="CJ19" i="13"/>
  <c r="CB19" i="13" s="1"/>
  <c r="C19" i="13"/>
  <c r="CI19" i="13" s="1"/>
  <c r="CA19" i="13" s="1"/>
  <c r="X19" i="13" s="1"/>
  <c r="CJ18" i="13"/>
  <c r="CB18" i="13"/>
  <c r="C18" i="13"/>
  <c r="CI18" i="13" s="1"/>
  <c r="CA18" i="13" s="1"/>
  <c r="X18" i="13" s="1"/>
  <c r="CJ17" i="13"/>
  <c r="CB17" i="13" s="1"/>
  <c r="C17" i="13"/>
  <c r="CI17" i="13" s="1"/>
  <c r="CA17" i="13" s="1"/>
  <c r="X17" i="13" s="1"/>
  <c r="CJ16" i="13"/>
  <c r="CB16" i="13"/>
  <c r="C16" i="13"/>
  <c r="CI16" i="13" s="1"/>
  <c r="CA16" i="13" s="1"/>
  <c r="X16" i="13" s="1"/>
  <c r="CJ15" i="13"/>
  <c r="CB15" i="13" s="1"/>
  <c r="C15" i="13"/>
  <c r="CI15" i="13" s="1"/>
  <c r="CA15" i="13" s="1"/>
  <c r="X15" i="13" s="1"/>
  <c r="CJ14" i="13"/>
  <c r="CB14" i="13"/>
  <c r="C14" i="13"/>
  <c r="CI14" i="13" s="1"/>
  <c r="A5" i="13"/>
  <c r="A4" i="13"/>
  <c r="A3" i="13"/>
  <c r="A2" i="13"/>
  <c r="CK30" i="13" l="1"/>
  <c r="CC30" i="13" s="1"/>
  <c r="AL30" i="13" s="1"/>
  <c r="AE45" i="13"/>
  <c r="AL32" i="13"/>
  <c r="AL34" i="13"/>
  <c r="AL36" i="13"/>
  <c r="AL38" i="13"/>
  <c r="AL40" i="13"/>
  <c r="CN86" i="13"/>
  <c r="CF86" i="13" s="1"/>
  <c r="CI86" i="13"/>
  <c r="CA86" i="13" s="1"/>
  <c r="CL86" i="13"/>
  <c r="CD86" i="13" s="1"/>
  <c r="CM115" i="13"/>
  <c r="CD115" i="13" s="1"/>
  <c r="CL115" i="13"/>
  <c r="CC115" i="13" s="1"/>
  <c r="AR115" i="13" s="1"/>
  <c r="CK115" i="13"/>
  <c r="CB115" i="13" s="1"/>
  <c r="AR119" i="13"/>
  <c r="CM120" i="13"/>
  <c r="CD120" i="13" s="1"/>
  <c r="CL120" i="13"/>
  <c r="CC120" i="13" s="1"/>
  <c r="CM122" i="13"/>
  <c r="CD122" i="13" s="1"/>
  <c r="CK122" i="13"/>
  <c r="CB122" i="13" s="1"/>
  <c r="CL122" i="13"/>
  <c r="CC122" i="13" s="1"/>
  <c r="AR122" i="13" s="1"/>
  <c r="CL127" i="13"/>
  <c r="CC127" i="13" s="1"/>
  <c r="CK127" i="13"/>
  <c r="CB127" i="13" s="1"/>
  <c r="AR127" i="13" s="1"/>
  <c r="CL131" i="13"/>
  <c r="CC131" i="13" s="1"/>
  <c r="AR131" i="13" s="1"/>
  <c r="CK131" i="13"/>
  <c r="CB131" i="13" s="1"/>
  <c r="CL135" i="13"/>
  <c r="CC135" i="13" s="1"/>
  <c r="CK135" i="13"/>
  <c r="CB135" i="13" s="1"/>
  <c r="CA14" i="13"/>
  <c r="X14" i="13" s="1"/>
  <c r="B90" i="13"/>
  <c r="CI100" i="13"/>
  <c r="CA100" i="13" s="1"/>
  <c r="CM116" i="13"/>
  <c r="CD116" i="13" s="1"/>
  <c r="CL116" i="13"/>
  <c r="CC116" i="13" s="1"/>
  <c r="CK116" i="13"/>
  <c r="CB116" i="13" s="1"/>
  <c r="AR116" i="13"/>
  <c r="CM123" i="13"/>
  <c r="CD123" i="13" s="1"/>
  <c r="CL123" i="13"/>
  <c r="CC123" i="13" s="1"/>
  <c r="CK123" i="13"/>
  <c r="CB123" i="13" s="1"/>
  <c r="AR123" i="13" s="1"/>
  <c r="CM127" i="13"/>
  <c r="CD127" i="13" s="1"/>
  <c r="CM131" i="13"/>
  <c r="CD131" i="13" s="1"/>
  <c r="CM135" i="13"/>
  <c r="CD135" i="13" s="1"/>
  <c r="CN187" i="13"/>
  <c r="CB187" i="13" s="1"/>
  <c r="CM187" i="13"/>
  <c r="CA187" i="13" s="1"/>
  <c r="CO187" i="13"/>
  <c r="CC187" i="13" s="1"/>
  <c r="CJ42" i="13"/>
  <c r="CB42" i="13" s="1"/>
  <c r="AL42" i="13" s="1"/>
  <c r="CI71" i="13"/>
  <c r="CA71" i="13" s="1"/>
  <c r="AT71" i="13" s="1"/>
  <c r="CK71" i="13"/>
  <c r="CC71" i="13" s="1"/>
  <c r="CJ71" i="13"/>
  <c r="CB71" i="13" s="1"/>
  <c r="CI75" i="13"/>
  <c r="CA75" i="13" s="1"/>
  <c r="AT75" i="13" s="1"/>
  <c r="CK75" i="13"/>
  <c r="CC75" i="13" s="1"/>
  <c r="CJ75" i="13"/>
  <c r="CB75" i="13" s="1"/>
  <c r="AT76" i="13"/>
  <c r="D79" i="13"/>
  <c r="CN100" i="13"/>
  <c r="CF100" i="13" s="1"/>
  <c r="D124" i="13"/>
  <c r="C124" i="13" s="1"/>
  <c r="CM124" i="13" s="1"/>
  <c r="CD124" i="13" s="1"/>
  <c r="C113" i="13"/>
  <c r="CM117" i="13"/>
  <c r="CD117" i="13" s="1"/>
  <c r="CL117" i="13"/>
  <c r="CC117" i="13" s="1"/>
  <c r="CK117" i="13"/>
  <c r="CB117" i="13" s="1"/>
  <c r="AR117" i="13" s="1"/>
  <c r="CM118" i="13"/>
  <c r="CD118" i="13" s="1"/>
  <c r="AR118" i="13" s="1"/>
  <c r="CK118" i="13"/>
  <c r="CB118" i="13" s="1"/>
  <c r="CL125" i="13"/>
  <c r="CC125" i="13" s="1"/>
  <c r="CK125" i="13"/>
  <c r="CB125" i="13" s="1"/>
  <c r="AR125" i="13" s="1"/>
  <c r="CL129" i="13"/>
  <c r="CC129" i="13" s="1"/>
  <c r="CK129" i="13"/>
  <c r="CB129" i="13" s="1"/>
  <c r="CL133" i="13"/>
  <c r="CC133" i="13" s="1"/>
  <c r="CK133" i="13"/>
  <c r="CB133" i="13" s="1"/>
  <c r="AR133" i="13" s="1"/>
  <c r="CJ20" i="13"/>
  <c r="CB20" i="13" s="1"/>
  <c r="CL70" i="13"/>
  <c r="CD70" i="13" s="1"/>
  <c r="CK70" i="13"/>
  <c r="CC70" i="13" s="1"/>
  <c r="CJ70" i="13"/>
  <c r="CB70" i="13" s="1"/>
  <c r="CI70" i="13"/>
  <c r="CA70" i="13" s="1"/>
  <c r="CM90" i="13"/>
  <c r="CE90" i="13" s="1"/>
  <c r="CL106" i="13"/>
  <c r="CD106" i="13" s="1"/>
  <c r="CK106" i="13"/>
  <c r="CC106" i="13" s="1"/>
  <c r="CI106" i="13"/>
  <c r="CA106" i="13" s="1"/>
  <c r="Z106" i="13" s="1"/>
  <c r="CM106" i="13"/>
  <c r="CE106" i="13" s="1"/>
  <c r="E124" i="13"/>
  <c r="CK120" i="13"/>
  <c r="CB120" i="13" s="1"/>
  <c r="AR120" i="13" s="1"/>
  <c r="CM125" i="13"/>
  <c r="CD125" i="13" s="1"/>
  <c r="CM129" i="13"/>
  <c r="CD129" i="13" s="1"/>
  <c r="AR129" i="13" s="1"/>
  <c r="AR130" i="13"/>
  <c r="CM133" i="13"/>
  <c r="CD133" i="13" s="1"/>
  <c r="AR134" i="13"/>
  <c r="AR135" i="13"/>
  <c r="CN188" i="13"/>
  <c r="CB188" i="13" s="1"/>
  <c r="CO188" i="13"/>
  <c r="CC188" i="13" s="1"/>
  <c r="CM188" i="13"/>
  <c r="CA188" i="13" s="1"/>
  <c r="AS188" i="13" s="1"/>
  <c r="CL72" i="13"/>
  <c r="CD72" i="13" s="1"/>
  <c r="CL76" i="13"/>
  <c r="CD76" i="13" s="1"/>
  <c r="CL90" i="13"/>
  <c r="CD90" i="13" s="1"/>
  <c r="CM95" i="13"/>
  <c r="CE95" i="13" s="1"/>
  <c r="CI95" i="13"/>
  <c r="CA95" i="13" s="1"/>
  <c r="S95" i="13" s="1"/>
  <c r="CK95" i="13"/>
  <c r="CC95" i="13" s="1"/>
  <c r="CM96" i="13"/>
  <c r="CE96" i="13" s="1"/>
  <c r="CI96" i="13"/>
  <c r="CA96" i="13" s="1"/>
  <c r="CK96" i="13"/>
  <c r="CC96" i="13" s="1"/>
  <c r="CM97" i="13"/>
  <c r="CE97" i="13" s="1"/>
  <c r="CI97" i="13"/>
  <c r="CA97" i="13" s="1"/>
  <c r="CK97" i="13"/>
  <c r="CC97" i="13" s="1"/>
  <c r="CM98" i="13"/>
  <c r="CE98" i="13" s="1"/>
  <c r="CI98" i="13"/>
  <c r="CA98" i="13" s="1"/>
  <c r="CK98" i="13"/>
  <c r="CC98" i="13" s="1"/>
  <c r="CM99" i="13"/>
  <c r="CE99" i="13" s="1"/>
  <c r="CI99" i="13"/>
  <c r="CA99" i="13" s="1"/>
  <c r="S99" i="13" s="1"/>
  <c r="CK99" i="13"/>
  <c r="CC99" i="13" s="1"/>
  <c r="B100" i="13"/>
  <c r="CM107" i="13"/>
  <c r="CE107" i="13" s="1"/>
  <c r="CK114" i="13"/>
  <c r="CB114" i="13" s="1"/>
  <c r="AR114" i="13" s="1"/>
  <c r="CL119" i="13"/>
  <c r="CC119" i="13" s="1"/>
  <c r="CK124" i="13"/>
  <c r="CB124" i="13" s="1"/>
  <c r="CL126" i="13"/>
  <c r="CC126" i="13" s="1"/>
  <c r="CK126" i="13"/>
  <c r="CB126" i="13" s="1"/>
  <c r="AR126" i="13" s="1"/>
  <c r="CL128" i="13"/>
  <c r="CC128" i="13" s="1"/>
  <c r="CK128" i="13"/>
  <c r="CB128" i="13" s="1"/>
  <c r="AR128" i="13" s="1"/>
  <c r="CL130" i="13"/>
  <c r="CC130" i="13" s="1"/>
  <c r="CK130" i="13"/>
  <c r="CB130" i="13" s="1"/>
  <c r="CL132" i="13"/>
  <c r="CC132" i="13" s="1"/>
  <c r="CK132" i="13"/>
  <c r="CB132" i="13" s="1"/>
  <c r="AR132" i="13" s="1"/>
  <c r="CL134" i="13"/>
  <c r="CC134" i="13" s="1"/>
  <c r="CK134" i="13"/>
  <c r="CB134" i="13" s="1"/>
  <c r="CN189" i="13"/>
  <c r="CB189" i="13" s="1"/>
  <c r="CM189" i="13"/>
  <c r="CA189" i="13" s="1"/>
  <c r="AS189" i="13" s="1"/>
  <c r="CL73" i="13"/>
  <c r="CD73" i="13" s="1"/>
  <c r="AT73" i="13" s="1"/>
  <c r="CL77" i="13"/>
  <c r="CD77" i="13" s="1"/>
  <c r="AT77" i="13" s="1"/>
  <c r="CI107" i="13"/>
  <c r="CA107" i="13" s="1"/>
  <c r="Z107" i="13" s="1"/>
  <c r="CM108" i="13"/>
  <c r="CE108" i="13" s="1"/>
  <c r="CM114" i="13"/>
  <c r="CD114" i="13" s="1"/>
  <c r="CM121" i="13"/>
  <c r="CD121" i="13" s="1"/>
  <c r="CL121" i="13"/>
  <c r="CC121" i="13" s="1"/>
  <c r="CI65" i="13"/>
  <c r="CA65" i="13" s="1"/>
  <c r="V65" i="13" s="1"/>
  <c r="CJ72" i="13"/>
  <c r="CB72" i="13" s="1"/>
  <c r="AT72" i="13" s="1"/>
  <c r="C74" i="13"/>
  <c r="CJ76" i="13"/>
  <c r="CB76" i="13" s="1"/>
  <c r="C78" i="13"/>
  <c r="CL84" i="13"/>
  <c r="CD84" i="13" s="1"/>
  <c r="V84" i="13" s="1"/>
  <c r="CI85" i="13"/>
  <c r="CA85" i="13" s="1"/>
  <c r="CN85" i="13"/>
  <c r="CF85" i="13" s="1"/>
  <c r="CL88" i="13"/>
  <c r="CD88" i="13" s="1"/>
  <c r="V88" i="13" s="1"/>
  <c r="CI89" i="13"/>
  <c r="CA89" i="13" s="1"/>
  <c r="V89" i="13" s="1"/>
  <c r="CN89" i="13"/>
  <c r="CF89" i="13" s="1"/>
  <c r="CI108" i="13"/>
  <c r="CA108" i="13" s="1"/>
  <c r="CK121" i="13"/>
  <c r="CB121" i="13" s="1"/>
  <c r="AR121" i="13" s="1"/>
  <c r="CM126" i="13"/>
  <c r="CD126" i="13" s="1"/>
  <c r="CM128" i="13"/>
  <c r="CD128" i="13" s="1"/>
  <c r="CM130" i="13"/>
  <c r="CD130" i="13" s="1"/>
  <c r="CM132" i="13"/>
  <c r="CD132" i="13" s="1"/>
  <c r="CM134" i="13"/>
  <c r="CD134" i="13" s="1"/>
  <c r="CO189" i="13"/>
  <c r="CC189" i="13" s="1"/>
  <c r="CJ136" i="13"/>
  <c r="CA136" i="13" s="1"/>
  <c r="AR136" i="13" s="1"/>
  <c r="B169" i="13"/>
  <c r="CM169" i="13" s="1"/>
  <c r="CA169" i="13" s="1"/>
  <c r="AI169" i="13" s="1"/>
  <c r="B247" i="12"/>
  <c r="B242" i="12"/>
  <c r="B241" i="12"/>
  <c r="C237" i="12"/>
  <c r="C236" i="12"/>
  <c r="C235" i="12"/>
  <c r="K231" i="12"/>
  <c r="J231" i="12"/>
  <c r="I231" i="12"/>
  <c r="H231" i="12"/>
  <c r="G231" i="12"/>
  <c r="F231" i="12"/>
  <c r="E231" i="12"/>
  <c r="D231" i="12"/>
  <c r="C231" i="12"/>
  <c r="B231" i="12"/>
  <c r="H222" i="12"/>
  <c r="C222" i="12"/>
  <c r="H221" i="12"/>
  <c r="C221" i="12"/>
  <c r="H220" i="12"/>
  <c r="C220" i="12"/>
  <c r="H219" i="12"/>
  <c r="C219" i="12"/>
  <c r="F215" i="12"/>
  <c r="B215" i="12"/>
  <c r="F214" i="12"/>
  <c r="B214" i="12"/>
  <c r="F213" i="12"/>
  <c r="B213" i="12"/>
  <c r="F212" i="12"/>
  <c r="B212" i="12"/>
  <c r="F207" i="12"/>
  <c r="B207" i="12"/>
  <c r="CI207" i="12" s="1"/>
  <c r="CA207" i="12" s="1"/>
  <c r="S207" i="12" s="1"/>
  <c r="CA206" i="12"/>
  <c r="S206" i="12" s="1"/>
  <c r="F206" i="12"/>
  <c r="B206" i="12"/>
  <c r="CI206" i="12" s="1"/>
  <c r="CI205" i="12"/>
  <c r="CA205" i="12" s="1"/>
  <c r="S205" i="12" s="1"/>
  <c r="F205" i="12"/>
  <c r="B205" i="12"/>
  <c r="CI204" i="12"/>
  <c r="CA204" i="12" s="1"/>
  <c r="S204" i="12" s="1"/>
  <c r="F204" i="12"/>
  <c r="B204" i="12"/>
  <c r="CA203" i="12"/>
  <c r="S203" i="12" s="1"/>
  <c r="F203" i="12"/>
  <c r="B203" i="12"/>
  <c r="CI203" i="12" s="1"/>
  <c r="CI202" i="12"/>
  <c r="CA202" i="12" s="1"/>
  <c r="S202" i="12" s="1"/>
  <c r="F202" i="12"/>
  <c r="B202" i="12"/>
  <c r="F201" i="12"/>
  <c r="B201" i="12"/>
  <c r="CI201" i="12" s="1"/>
  <c r="CA201" i="12" s="1"/>
  <c r="S201" i="12" s="1"/>
  <c r="E196" i="12"/>
  <c r="B196" i="12"/>
  <c r="CI196" i="12" s="1"/>
  <c r="CA196" i="12" s="1"/>
  <c r="V196" i="12" s="1"/>
  <c r="E195" i="12"/>
  <c r="B195" i="12"/>
  <c r="CI195" i="12" s="1"/>
  <c r="CA195" i="12" s="1"/>
  <c r="V195" i="12" s="1"/>
  <c r="E194" i="12"/>
  <c r="B194" i="12"/>
  <c r="CI194" i="12" s="1"/>
  <c r="CA194" i="12" s="1"/>
  <c r="V194" i="12" s="1"/>
  <c r="E193" i="12"/>
  <c r="B193" i="12"/>
  <c r="CI193" i="12" s="1"/>
  <c r="CA193" i="12" s="1"/>
  <c r="V193" i="12" s="1"/>
  <c r="CP189" i="12"/>
  <c r="CD189" i="12" s="1"/>
  <c r="D189" i="12"/>
  <c r="C189" i="12"/>
  <c r="B189" i="12" s="1"/>
  <c r="CP188" i="12"/>
  <c r="CD188" i="12" s="1"/>
  <c r="CN188" i="12"/>
  <c r="CB188" i="12" s="1"/>
  <c r="D188" i="12"/>
  <c r="C188" i="12"/>
  <c r="B188" i="12"/>
  <c r="CO188" i="12" s="1"/>
  <c r="CC188" i="12" s="1"/>
  <c r="CP187" i="12"/>
  <c r="CD187" i="12" s="1"/>
  <c r="D187" i="12"/>
  <c r="C187" i="12"/>
  <c r="B187" i="12" s="1"/>
  <c r="B182" i="12"/>
  <c r="B181" i="12"/>
  <c r="B180" i="12"/>
  <c r="E176" i="12"/>
  <c r="B176" i="12"/>
  <c r="E175" i="12"/>
  <c r="B175" i="12"/>
  <c r="D170" i="12"/>
  <c r="C170" i="12"/>
  <c r="B170" i="12" s="1"/>
  <c r="CM170" i="12" s="1"/>
  <c r="CA170" i="12" s="1"/>
  <c r="AI170" i="12" s="1"/>
  <c r="D169" i="12"/>
  <c r="B169" i="12" s="1"/>
  <c r="CM169" i="12" s="1"/>
  <c r="CA169" i="12" s="1"/>
  <c r="AI169" i="12" s="1"/>
  <c r="C169" i="12"/>
  <c r="D168" i="12"/>
  <c r="C168" i="12"/>
  <c r="B168" i="12"/>
  <c r="CM168" i="12" s="1"/>
  <c r="CA168" i="12" s="1"/>
  <c r="AI168" i="12" s="1"/>
  <c r="B158" i="12"/>
  <c r="CI158" i="12" s="1"/>
  <c r="CA158" i="12" s="1"/>
  <c r="H158" i="12" s="1"/>
  <c r="CA157" i="12"/>
  <c r="H157" i="12"/>
  <c r="B157" i="12"/>
  <c r="CI157" i="12" s="1"/>
  <c r="CA156" i="12"/>
  <c r="H156" i="12" s="1"/>
  <c r="B156" i="12"/>
  <c r="CI156" i="12" s="1"/>
  <c r="B155" i="12"/>
  <c r="CI155" i="12" s="1"/>
  <c r="CA155" i="12" s="1"/>
  <c r="H155" i="12" s="1"/>
  <c r="B154" i="12"/>
  <c r="CI154" i="12" s="1"/>
  <c r="CA154" i="12" s="1"/>
  <c r="H154" i="12" s="1"/>
  <c r="CA153" i="12"/>
  <c r="H153" i="12"/>
  <c r="B153" i="12"/>
  <c r="CI153" i="12" s="1"/>
  <c r="B152" i="12"/>
  <c r="CI152" i="12" s="1"/>
  <c r="CA152" i="12" s="1"/>
  <c r="H152" i="12" s="1"/>
  <c r="E148" i="12"/>
  <c r="C148" i="12" s="1"/>
  <c r="CM148" i="12" s="1"/>
  <c r="CA148" i="12" s="1"/>
  <c r="AI148" i="12" s="1"/>
  <c r="D148" i="12"/>
  <c r="CM147" i="12"/>
  <c r="CA147" i="12" s="1"/>
  <c r="AI147" i="12" s="1"/>
  <c r="E147" i="12"/>
  <c r="D147" i="12"/>
  <c r="C147" i="12"/>
  <c r="E146" i="12"/>
  <c r="D146" i="12"/>
  <c r="C146" i="12"/>
  <c r="CM146" i="12" s="1"/>
  <c r="CA146" i="12" s="1"/>
  <c r="AI146" i="12" s="1"/>
  <c r="E145" i="12"/>
  <c r="D145" i="12"/>
  <c r="C145" i="12" s="1"/>
  <c r="CM145" i="12" s="1"/>
  <c r="CA145" i="12" s="1"/>
  <c r="AI145" i="12" s="1"/>
  <c r="E144" i="12"/>
  <c r="C144" i="12" s="1"/>
  <c r="CM144" i="12" s="1"/>
  <c r="CA144" i="12" s="1"/>
  <c r="AI144" i="12" s="1"/>
  <c r="D144" i="12"/>
  <c r="E143" i="12"/>
  <c r="C143" i="12" s="1"/>
  <c r="CM143" i="12" s="1"/>
  <c r="CA143" i="12" s="1"/>
  <c r="AI143" i="12" s="1"/>
  <c r="D143" i="12"/>
  <c r="E142" i="12"/>
  <c r="D142" i="12"/>
  <c r="C142" i="12"/>
  <c r="CM142" i="12" s="1"/>
  <c r="CA142" i="12" s="1"/>
  <c r="AI142" i="12" s="1"/>
  <c r="E141" i="12"/>
  <c r="C141" i="12" s="1"/>
  <c r="CM141" i="12" s="1"/>
  <c r="CA141" i="12" s="1"/>
  <c r="AI141" i="12" s="1"/>
  <c r="D141" i="12"/>
  <c r="AR138" i="12"/>
  <c r="AR137" i="12"/>
  <c r="AQ136" i="12"/>
  <c r="AP136" i="12"/>
  <c r="AO136" i="12"/>
  <c r="AN136" i="12"/>
  <c r="AM136" i="12"/>
  <c r="AL136" i="12"/>
  <c r="AK136" i="12"/>
  <c r="AJ136" i="12"/>
  <c r="AI136" i="12"/>
  <c r="AH136" i="12"/>
  <c r="AG136" i="12"/>
  <c r="AF136" i="12"/>
  <c r="AE136" i="12"/>
  <c r="AD136" i="12"/>
  <c r="AC136" i="12"/>
  <c r="AB136" i="12"/>
  <c r="AA136" i="12"/>
  <c r="Z136" i="12"/>
  <c r="Y136" i="12"/>
  <c r="X136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CK135" i="12"/>
  <c r="CB135" i="12" s="1"/>
  <c r="CJ135" i="12"/>
  <c r="CA135" i="12"/>
  <c r="E135" i="12"/>
  <c r="D135" i="12"/>
  <c r="C135" i="12"/>
  <c r="CM135" i="12" s="1"/>
  <c r="CD135" i="12" s="1"/>
  <c r="CJ134" i="12"/>
  <c r="CA134" i="12" s="1"/>
  <c r="E134" i="12"/>
  <c r="D134" i="12"/>
  <c r="C134" i="12" s="1"/>
  <c r="CJ133" i="12"/>
  <c r="CA133" i="12" s="1"/>
  <c r="E133" i="12"/>
  <c r="D133" i="12"/>
  <c r="C133" i="12" s="1"/>
  <c r="CL132" i="12"/>
  <c r="CC132" i="12" s="1"/>
  <c r="CJ132" i="12"/>
  <c r="CA132" i="12"/>
  <c r="E132" i="12"/>
  <c r="D132" i="12"/>
  <c r="C132" i="12"/>
  <c r="CM132" i="12" s="1"/>
  <c r="CD132" i="12" s="1"/>
  <c r="CJ131" i="12"/>
  <c r="CA131" i="12"/>
  <c r="E131" i="12"/>
  <c r="D131" i="12"/>
  <c r="C131" i="12"/>
  <c r="CJ130" i="12"/>
  <c r="CA130" i="12" s="1"/>
  <c r="E130" i="12"/>
  <c r="D130" i="12"/>
  <c r="C130" i="12"/>
  <c r="CJ129" i="12"/>
  <c r="CA129" i="12"/>
  <c r="E129" i="12"/>
  <c r="E136" i="12" s="1"/>
  <c r="D129" i="12"/>
  <c r="CJ128" i="12"/>
  <c r="CA128" i="12" s="1"/>
  <c r="E128" i="12"/>
  <c r="C128" i="12" s="1"/>
  <c r="D128" i="12"/>
  <c r="CK127" i="12"/>
  <c r="CB127" i="12" s="1"/>
  <c r="CJ127" i="12"/>
  <c r="CA127" i="12"/>
  <c r="E127" i="12"/>
  <c r="D127" i="12"/>
  <c r="C127" i="12"/>
  <c r="CM127" i="12" s="1"/>
  <c r="CD127" i="12" s="1"/>
  <c r="CJ126" i="12"/>
  <c r="CA126" i="12" s="1"/>
  <c r="E126" i="12"/>
  <c r="D126" i="12"/>
  <c r="C126" i="12" s="1"/>
  <c r="CJ125" i="12"/>
  <c r="CA125" i="12" s="1"/>
  <c r="E125" i="12"/>
  <c r="D125" i="12"/>
  <c r="AQ124" i="12"/>
  <c r="AP124" i="12"/>
  <c r="AO124" i="12"/>
  <c r="AN124" i="12"/>
  <c r="AM124" i="12"/>
  <c r="AL124" i="12"/>
  <c r="AK124" i="12"/>
  <c r="AJ124" i="12"/>
  <c r="AI124" i="12"/>
  <c r="AH124" i="12"/>
  <c r="AG124" i="12"/>
  <c r="AF124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D124" i="12"/>
  <c r="CK123" i="12"/>
  <c r="CB123" i="12" s="1"/>
  <c r="CJ123" i="12"/>
  <c r="CA123" i="12"/>
  <c r="E123" i="12"/>
  <c r="D123" i="12"/>
  <c r="C123" i="12" s="1"/>
  <c r="CL123" i="12" s="1"/>
  <c r="CC123" i="12" s="1"/>
  <c r="CJ122" i="12"/>
  <c r="CA122" i="12"/>
  <c r="E122" i="12"/>
  <c r="D122" i="12"/>
  <c r="CJ121" i="12"/>
  <c r="CA121" i="12"/>
  <c r="E121" i="12"/>
  <c r="D121" i="12"/>
  <c r="CJ120" i="12"/>
  <c r="CA120" i="12"/>
  <c r="E120" i="12"/>
  <c r="D120" i="12"/>
  <c r="CK119" i="12"/>
  <c r="CB119" i="12" s="1"/>
  <c r="CJ119" i="12"/>
  <c r="CA119" i="12"/>
  <c r="E119" i="12"/>
  <c r="D119" i="12"/>
  <c r="C119" i="12" s="1"/>
  <c r="CL119" i="12" s="1"/>
  <c r="CC119" i="12" s="1"/>
  <c r="CJ118" i="12"/>
  <c r="CA118" i="12"/>
  <c r="E118" i="12"/>
  <c r="D118" i="12"/>
  <c r="CM117" i="12"/>
  <c r="CD117" i="12" s="1"/>
  <c r="CJ117" i="12"/>
  <c r="CA117" i="12"/>
  <c r="E117" i="12"/>
  <c r="D117" i="12"/>
  <c r="C117" i="12" s="1"/>
  <c r="CL117" i="12" s="1"/>
  <c r="CC117" i="12" s="1"/>
  <c r="CL116" i="12"/>
  <c r="CC116" i="12" s="1"/>
  <c r="CK116" i="12"/>
  <c r="CB116" i="12" s="1"/>
  <c r="AR116" i="12" s="1"/>
  <c r="CJ116" i="12"/>
  <c r="CA116" i="12"/>
  <c r="E116" i="12"/>
  <c r="D116" i="12"/>
  <c r="C116" i="12" s="1"/>
  <c r="CM116" i="12" s="1"/>
  <c r="CD116" i="12" s="1"/>
  <c r="CK115" i="12"/>
  <c r="CB115" i="12" s="1"/>
  <c r="CJ115" i="12"/>
  <c r="CA115" i="12"/>
  <c r="E115" i="12"/>
  <c r="D115" i="12"/>
  <c r="C115" i="12" s="1"/>
  <c r="CL115" i="12" s="1"/>
  <c r="CC115" i="12" s="1"/>
  <c r="CJ114" i="12"/>
  <c r="CA114" i="12"/>
  <c r="E114" i="12"/>
  <c r="D114" i="12"/>
  <c r="CJ113" i="12"/>
  <c r="CA113" i="12"/>
  <c r="E113" i="12"/>
  <c r="D113" i="12"/>
  <c r="C113" i="12" s="1"/>
  <c r="CM113" i="12" s="1"/>
  <c r="CD113" i="12" s="1"/>
  <c r="CM108" i="12"/>
  <c r="CL108" i="12"/>
  <c r="CK108" i="12"/>
  <c r="CC108" i="12" s="1"/>
  <c r="CJ108" i="12"/>
  <c r="CI108" i="12"/>
  <c r="CE108" i="12"/>
  <c r="CD108" i="12"/>
  <c r="CB108" i="12"/>
  <c r="Z108" i="12" s="1"/>
  <c r="CA108" i="12"/>
  <c r="B108" i="12"/>
  <c r="CM107" i="12"/>
  <c r="CE107" i="12" s="1"/>
  <c r="CL107" i="12"/>
  <c r="CK107" i="12"/>
  <c r="CC107" i="12" s="1"/>
  <c r="CJ107" i="12"/>
  <c r="CI107" i="12"/>
  <c r="CA107" i="12" s="1"/>
  <c r="CD107" i="12"/>
  <c r="CB107" i="12"/>
  <c r="B107" i="12"/>
  <c r="CM106" i="12"/>
  <c r="CE106" i="12" s="1"/>
  <c r="CL106" i="12"/>
  <c r="CD106" i="12" s="1"/>
  <c r="CK106" i="12"/>
  <c r="CC106" i="12" s="1"/>
  <c r="CJ106" i="12"/>
  <c r="CI106" i="12"/>
  <c r="CA106" i="12" s="1"/>
  <c r="CB106" i="12"/>
  <c r="Z106" i="12"/>
  <c r="B106" i="12"/>
  <c r="R100" i="12"/>
  <c r="Q100" i="12"/>
  <c r="P100" i="12"/>
  <c r="O100" i="12"/>
  <c r="N100" i="12"/>
  <c r="M100" i="12"/>
  <c r="CJ100" i="12" s="1"/>
  <c r="CB100" i="12" s="1"/>
  <c r="L100" i="12"/>
  <c r="K100" i="12"/>
  <c r="J100" i="12"/>
  <c r="I100" i="12"/>
  <c r="H100" i="12"/>
  <c r="G100" i="12"/>
  <c r="F100" i="12"/>
  <c r="CN100" i="12" s="1"/>
  <c r="CF100" i="12" s="1"/>
  <c r="E100" i="12"/>
  <c r="D100" i="12"/>
  <c r="C100" i="12"/>
  <c r="CN99" i="12"/>
  <c r="CM99" i="12"/>
  <c r="CE99" i="12" s="1"/>
  <c r="CL99" i="12"/>
  <c r="CD99" i="12" s="1"/>
  <c r="CJ99" i="12"/>
  <c r="CI99" i="12"/>
  <c r="CA99" i="12" s="1"/>
  <c r="CF99" i="12"/>
  <c r="CB99" i="12"/>
  <c r="B99" i="12"/>
  <c r="CO99" i="12" s="1"/>
  <c r="CG99" i="12" s="1"/>
  <c r="CN98" i="12"/>
  <c r="CL98" i="12"/>
  <c r="CJ98" i="12"/>
  <c r="CF98" i="12"/>
  <c r="CD98" i="12"/>
  <c r="CB98" i="12"/>
  <c r="B98" i="12"/>
  <c r="CN97" i="12"/>
  <c r="CM97" i="12"/>
  <c r="CE97" i="12" s="1"/>
  <c r="CL97" i="12"/>
  <c r="CD97" i="12" s="1"/>
  <c r="CJ97" i="12"/>
  <c r="CI97" i="12"/>
  <c r="CA97" i="12" s="1"/>
  <c r="CF97" i="12"/>
  <c r="CB97" i="12"/>
  <c r="B97" i="12"/>
  <c r="CO97" i="12" s="1"/>
  <c r="CG97" i="12" s="1"/>
  <c r="CN96" i="12"/>
  <c r="CL96" i="12"/>
  <c r="CJ96" i="12"/>
  <c r="CF96" i="12"/>
  <c r="CD96" i="12"/>
  <c r="CB96" i="12"/>
  <c r="B96" i="12"/>
  <c r="CN95" i="12"/>
  <c r="CM95" i="12"/>
  <c r="CE95" i="12" s="1"/>
  <c r="CL95" i="12"/>
  <c r="CD95" i="12" s="1"/>
  <c r="CJ95" i="12"/>
  <c r="CI95" i="12"/>
  <c r="CA95" i="12" s="1"/>
  <c r="CF95" i="12"/>
  <c r="CB95" i="12"/>
  <c r="B95" i="12"/>
  <c r="CO95" i="12" s="1"/>
  <c r="CG95" i="12" s="1"/>
  <c r="U90" i="12"/>
  <c r="T90" i="12"/>
  <c r="S90" i="12"/>
  <c r="R90" i="12"/>
  <c r="CK90" i="12" s="1"/>
  <c r="CC90" i="12" s="1"/>
  <c r="Q90" i="12"/>
  <c r="CJ90" i="12" s="1"/>
  <c r="CB90" i="12" s="1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CN89" i="12"/>
  <c r="CF89" i="12" s="1"/>
  <c r="CM89" i="12"/>
  <c r="CL89" i="12"/>
  <c r="CK89" i="12"/>
  <c r="CC89" i="12" s="1"/>
  <c r="CJ89" i="12"/>
  <c r="CB89" i="12" s="1"/>
  <c r="CE89" i="12"/>
  <c r="CD89" i="12"/>
  <c r="B89" i="12"/>
  <c r="CI89" i="12" s="1"/>
  <c r="CA89" i="12" s="1"/>
  <c r="CN88" i="12"/>
  <c r="CF88" i="12" s="1"/>
  <c r="CM88" i="12"/>
  <c r="CE88" i="12" s="1"/>
  <c r="CK88" i="12"/>
  <c r="CJ88" i="12"/>
  <c r="CB88" i="12" s="1"/>
  <c r="CC88" i="12"/>
  <c r="B88" i="12"/>
  <c r="CI88" i="12" s="1"/>
  <c r="CA88" i="12" s="1"/>
  <c r="CN87" i="12"/>
  <c r="CF87" i="12" s="1"/>
  <c r="CM87" i="12"/>
  <c r="CL87" i="12"/>
  <c r="CK87" i="12"/>
  <c r="CC87" i="12" s="1"/>
  <c r="CJ87" i="12"/>
  <c r="CE87" i="12"/>
  <c r="CD87" i="12"/>
  <c r="CB87" i="12"/>
  <c r="B87" i="12"/>
  <c r="CI87" i="12" s="1"/>
  <c r="CA87" i="12" s="1"/>
  <c r="CN86" i="12"/>
  <c r="CF86" i="12" s="1"/>
  <c r="CM86" i="12"/>
  <c r="CE86" i="12" s="1"/>
  <c r="CK86" i="12"/>
  <c r="CJ86" i="12"/>
  <c r="CB86" i="12" s="1"/>
  <c r="CC86" i="12"/>
  <c r="B86" i="12"/>
  <c r="CI86" i="12" s="1"/>
  <c r="CA86" i="12" s="1"/>
  <c r="CN85" i="12"/>
  <c r="CF85" i="12" s="1"/>
  <c r="CM85" i="12"/>
  <c r="CL85" i="12"/>
  <c r="CK85" i="12"/>
  <c r="CC85" i="12" s="1"/>
  <c r="CJ85" i="12"/>
  <c r="CE85" i="12"/>
  <c r="CD85" i="12"/>
  <c r="CB85" i="12"/>
  <c r="B85" i="12"/>
  <c r="CI85" i="12" s="1"/>
  <c r="CA85" i="12" s="1"/>
  <c r="CN84" i="12"/>
  <c r="CF84" i="12" s="1"/>
  <c r="CM84" i="12"/>
  <c r="CE84" i="12" s="1"/>
  <c r="CK84" i="12"/>
  <c r="CJ84" i="12"/>
  <c r="CB84" i="12" s="1"/>
  <c r="CC84" i="12"/>
  <c r="B84" i="12"/>
  <c r="CI84" i="12" s="1"/>
  <c r="CA84" i="12" s="1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CI78" i="12"/>
  <c r="CA78" i="12" s="1"/>
  <c r="E78" i="12"/>
  <c r="D78" i="12"/>
  <c r="C78" i="12"/>
  <c r="CJ78" i="12" s="1"/>
  <c r="CB78" i="12" s="1"/>
  <c r="E77" i="12"/>
  <c r="C77" i="12" s="1"/>
  <c r="D77" i="12"/>
  <c r="CI76" i="12"/>
  <c r="CA76" i="12" s="1"/>
  <c r="E76" i="12"/>
  <c r="D76" i="12"/>
  <c r="C76" i="12"/>
  <c r="CJ76" i="12" s="1"/>
  <c r="CB76" i="12" s="1"/>
  <c r="E75" i="12"/>
  <c r="C75" i="12" s="1"/>
  <c r="CL75" i="12" s="1"/>
  <c r="CD75" i="12" s="1"/>
  <c r="D75" i="12"/>
  <c r="CI74" i="12"/>
  <c r="CA74" i="12" s="1"/>
  <c r="E74" i="12"/>
  <c r="D74" i="12"/>
  <c r="C74" i="12"/>
  <c r="CJ74" i="12" s="1"/>
  <c r="CB74" i="12" s="1"/>
  <c r="CL73" i="12"/>
  <c r="CD73" i="12" s="1"/>
  <c r="E73" i="12"/>
  <c r="C73" i="12" s="1"/>
  <c r="D73" i="12"/>
  <c r="CI72" i="12"/>
  <c r="CA72" i="12" s="1"/>
  <c r="E72" i="12"/>
  <c r="D72" i="12"/>
  <c r="C72" i="12"/>
  <c r="CJ72" i="12" s="1"/>
  <c r="CB72" i="12" s="1"/>
  <c r="CL71" i="12"/>
  <c r="CD71" i="12" s="1"/>
  <c r="E71" i="12"/>
  <c r="C71" i="12" s="1"/>
  <c r="CJ71" i="12" s="1"/>
  <c r="CB71" i="12" s="1"/>
  <c r="E70" i="12"/>
  <c r="D70" i="12"/>
  <c r="U65" i="12"/>
  <c r="T65" i="12"/>
  <c r="CI65" i="12" s="1"/>
  <c r="CA65" i="12" s="1"/>
  <c r="V65" i="12" s="1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CA64" i="12"/>
  <c r="V64" i="12" s="1"/>
  <c r="B64" i="12"/>
  <c r="CI64" i="12" s="1"/>
  <c r="CA63" i="12"/>
  <c r="V63" i="12"/>
  <c r="B63" i="12"/>
  <c r="CI63" i="12" s="1"/>
  <c r="B62" i="12"/>
  <c r="CI62" i="12" s="1"/>
  <c r="CA62" i="12" s="1"/>
  <c r="V62" i="12" s="1"/>
  <c r="B61" i="12"/>
  <c r="CI61" i="12" s="1"/>
  <c r="CA61" i="12" s="1"/>
  <c r="V61" i="12" s="1"/>
  <c r="CA60" i="12"/>
  <c r="V60" i="12" s="1"/>
  <c r="B60" i="12"/>
  <c r="CI60" i="12" s="1"/>
  <c r="CA59" i="12"/>
  <c r="V59" i="12"/>
  <c r="B59" i="12"/>
  <c r="CI59" i="12" s="1"/>
  <c r="B58" i="12"/>
  <c r="CI58" i="12" s="1"/>
  <c r="CA58" i="12" s="1"/>
  <c r="V58" i="12" s="1"/>
  <c r="B57" i="12"/>
  <c r="CI57" i="12" s="1"/>
  <c r="CA57" i="12" s="1"/>
  <c r="V57" i="12" s="1"/>
  <c r="CA56" i="12"/>
  <c r="V56" i="12" s="1"/>
  <c r="B56" i="12"/>
  <c r="CI56" i="12" s="1"/>
  <c r="CA55" i="12"/>
  <c r="V55" i="12"/>
  <c r="B55" i="12"/>
  <c r="CI55" i="12" s="1"/>
  <c r="B54" i="12"/>
  <c r="CI54" i="12" s="1"/>
  <c r="CA54" i="12" s="1"/>
  <c r="V54" i="12" s="1"/>
  <c r="B53" i="12"/>
  <c r="CI53" i="12" s="1"/>
  <c r="CA53" i="12" s="1"/>
  <c r="V53" i="12" s="1"/>
  <c r="CA52" i="12"/>
  <c r="V52" i="12" s="1"/>
  <c r="B52" i="12"/>
  <c r="CI52" i="12" s="1"/>
  <c r="CA51" i="12"/>
  <c r="V51" i="12"/>
  <c r="B51" i="12"/>
  <c r="CI51" i="12" s="1"/>
  <c r="B50" i="12"/>
  <c r="CI50" i="12" s="1"/>
  <c r="CA50" i="12" s="1"/>
  <c r="V50" i="12" s="1"/>
  <c r="AK45" i="12"/>
  <c r="AJ45" i="12"/>
  <c r="AI45" i="12"/>
  <c r="AH45" i="12"/>
  <c r="AG45" i="12"/>
  <c r="AF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CM44" i="12"/>
  <c r="CL44" i="12"/>
  <c r="CK44" i="12"/>
  <c r="CJ44" i="12"/>
  <c r="CB44" i="12" s="1"/>
  <c r="CE44" i="12"/>
  <c r="CD44" i="12"/>
  <c r="CC44" i="12"/>
  <c r="CA44" i="12"/>
  <c r="AL44" i="12" s="1"/>
  <c r="AE44" i="12"/>
  <c r="Z44" i="12"/>
  <c r="B44" i="12"/>
  <c r="CI44" i="12" s="1"/>
  <c r="CM43" i="12"/>
  <c r="CL43" i="12"/>
  <c r="CD43" i="12" s="1"/>
  <c r="CJ43" i="12"/>
  <c r="CI43" i="12"/>
  <c r="CE43" i="12"/>
  <c r="CC43" i="12"/>
  <c r="CB43" i="12"/>
  <c r="CA43" i="12"/>
  <c r="AL43" i="12" s="1"/>
  <c r="AE43" i="12"/>
  <c r="CK43" i="12" s="1"/>
  <c r="Z43" i="12"/>
  <c r="B43" i="12"/>
  <c r="CM42" i="12"/>
  <c r="CL42" i="12"/>
  <c r="CK42" i="12"/>
  <c r="CJ42" i="12"/>
  <c r="CB42" i="12" s="1"/>
  <c r="CE42" i="12"/>
  <c r="AL42" i="12" s="1"/>
  <c r="CD42" i="12"/>
  <c r="CC42" i="12"/>
  <c r="AE42" i="12"/>
  <c r="Z42" i="12"/>
  <c r="B42" i="12"/>
  <c r="CI42" i="12" s="1"/>
  <c r="CA42" i="12" s="1"/>
  <c r="CM41" i="12"/>
  <c r="CL41" i="12"/>
  <c r="CD41" i="12" s="1"/>
  <c r="CJ41" i="12"/>
  <c r="CI41" i="12"/>
  <c r="CE41" i="12"/>
  <c r="CB41" i="12"/>
  <c r="CA41" i="12"/>
  <c r="AE41" i="12"/>
  <c r="CK41" i="12" s="1"/>
  <c r="CC41" i="12" s="1"/>
  <c r="Z41" i="12"/>
  <c r="B41" i="12"/>
  <c r="CM40" i="12"/>
  <c r="CL40" i="12"/>
  <c r="CJ40" i="12"/>
  <c r="CB40" i="12" s="1"/>
  <c r="CE40" i="12"/>
  <c r="CD40" i="12"/>
  <c r="AE40" i="12"/>
  <c r="CK40" i="12" s="1"/>
  <c r="CC40" i="12" s="1"/>
  <c r="Z40" i="12"/>
  <c r="B40" i="12"/>
  <c r="CI40" i="12" s="1"/>
  <c r="CA40" i="12" s="1"/>
  <c r="CM39" i="12"/>
  <c r="CL39" i="12"/>
  <c r="CD39" i="12" s="1"/>
  <c r="CI39" i="12"/>
  <c r="CE39" i="12"/>
  <c r="CC39" i="12"/>
  <c r="CA39" i="12"/>
  <c r="AE39" i="12"/>
  <c r="CK39" i="12" s="1"/>
  <c r="Z39" i="12"/>
  <c r="CJ39" i="12" s="1"/>
  <c r="CB39" i="12" s="1"/>
  <c r="B39" i="12"/>
  <c r="CM38" i="12"/>
  <c r="CL38" i="12"/>
  <c r="CK38" i="12"/>
  <c r="CJ38" i="12"/>
  <c r="CB38" i="12" s="1"/>
  <c r="CE38" i="12"/>
  <c r="CD38" i="12"/>
  <c r="CC38" i="12"/>
  <c r="AE38" i="12"/>
  <c r="Z38" i="12"/>
  <c r="B38" i="12"/>
  <c r="CI38" i="12" s="1"/>
  <c r="CA38" i="12" s="1"/>
  <c r="CM37" i="12"/>
  <c r="CL37" i="12"/>
  <c r="CD37" i="12" s="1"/>
  <c r="CJ37" i="12"/>
  <c r="CE37" i="12"/>
  <c r="CC37" i="12"/>
  <c r="CB37" i="12"/>
  <c r="AE37" i="12"/>
  <c r="CK37" i="12" s="1"/>
  <c r="Z37" i="12"/>
  <c r="B37" i="12"/>
  <c r="CI37" i="12" s="1"/>
  <c r="CA37" i="12" s="1"/>
  <c r="CM36" i="12"/>
  <c r="CL36" i="12"/>
  <c r="CK36" i="12"/>
  <c r="CJ36" i="12"/>
  <c r="CB36" i="12" s="1"/>
  <c r="CE36" i="12"/>
  <c r="CD36" i="12"/>
  <c r="CC36" i="12"/>
  <c r="CA36" i="12"/>
  <c r="AL36" i="12" s="1"/>
  <c r="AE36" i="12"/>
  <c r="Z36" i="12"/>
  <c r="B36" i="12"/>
  <c r="CI36" i="12" s="1"/>
  <c r="CM35" i="12"/>
  <c r="CL35" i="12"/>
  <c r="CD35" i="12" s="1"/>
  <c r="CJ35" i="12"/>
  <c r="CI35" i="12"/>
  <c r="CE35" i="12"/>
  <c r="CC35" i="12"/>
  <c r="CB35" i="12"/>
  <c r="CA35" i="12"/>
  <c r="AL35" i="12" s="1"/>
  <c r="AE35" i="12"/>
  <c r="CK35" i="12" s="1"/>
  <c r="Z35" i="12"/>
  <c r="B35" i="12"/>
  <c r="CM34" i="12"/>
  <c r="CL34" i="12"/>
  <c r="CK34" i="12"/>
  <c r="CJ34" i="12"/>
  <c r="CB34" i="12" s="1"/>
  <c r="CE34" i="12"/>
  <c r="CD34" i="12"/>
  <c r="CC34" i="12"/>
  <c r="AE34" i="12"/>
  <c r="Z34" i="12"/>
  <c r="B34" i="12"/>
  <c r="CI34" i="12" s="1"/>
  <c r="CA34" i="12" s="1"/>
  <c r="AL34" i="12" s="1"/>
  <c r="CM33" i="12"/>
  <c r="CL33" i="12"/>
  <c r="CD33" i="12" s="1"/>
  <c r="CJ33" i="12"/>
  <c r="CI33" i="12"/>
  <c r="CE33" i="12"/>
  <c r="CB33" i="12"/>
  <c r="CA33" i="12"/>
  <c r="AE33" i="12"/>
  <c r="CK33" i="12" s="1"/>
  <c r="CC33" i="12" s="1"/>
  <c r="Z33" i="12"/>
  <c r="B33" i="12"/>
  <c r="CM32" i="12"/>
  <c r="CL32" i="12"/>
  <c r="CD32" i="12" s="1"/>
  <c r="CJ32" i="12"/>
  <c r="CB32" i="12" s="1"/>
  <c r="CE32" i="12"/>
  <c r="AE32" i="12"/>
  <c r="CK32" i="12" s="1"/>
  <c r="CC32" i="12" s="1"/>
  <c r="Z32" i="12"/>
  <c r="B32" i="12"/>
  <c r="CI32" i="12" s="1"/>
  <c r="CA32" i="12" s="1"/>
  <c r="CM31" i="12"/>
  <c r="CL31" i="12"/>
  <c r="CD31" i="12" s="1"/>
  <c r="CI31" i="12"/>
  <c r="CE31" i="12"/>
  <c r="CC31" i="12"/>
  <c r="CA31" i="12"/>
  <c r="AE31" i="12"/>
  <c r="CK31" i="12" s="1"/>
  <c r="Z31" i="12"/>
  <c r="CJ31" i="12" s="1"/>
  <c r="CB31" i="12" s="1"/>
  <c r="B31" i="12"/>
  <c r="CM30" i="12"/>
  <c r="CL30" i="12"/>
  <c r="CK30" i="12"/>
  <c r="CJ30" i="12"/>
  <c r="CB30" i="12" s="1"/>
  <c r="CE30" i="12"/>
  <c r="CD30" i="12"/>
  <c r="CC30" i="12"/>
  <c r="AE30" i="12"/>
  <c r="Z30" i="12"/>
  <c r="B30" i="12"/>
  <c r="CI30" i="12" s="1"/>
  <c r="CA30" i="12" s="1"/>
  <c r="B24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CJ19" i="12"/>
  <c r="CB19" i="12"/>
  <c r="C19" i="12"/>
  <c r="CI19" i="12" s="1"/>
  <c r="CA19" i="12" s="1"/>
  <c r="X19" i="12" s="1"/>
  <c r="CJ18" i="12"/>
  <c r="CB18" i="12" s="1"/>
  <c r="C18" i="12"/>
  <c r="CI18" i="12" s="1"/>
  <c r="CA18" i="12" s="1"/>
  <c r="X18" i="12" s="1"/>
  <c r="CJ17" i="12"/>
  <c r="CB17" i="12"/>
  <c r="C17" i="12"/>
  <c r="CI17" i="12" s="1"/>
  <c r="CA17" i="12" s="1"/>
  <c r="X17" i="12" s="1"/>
  <c r="CJ16" i="12"/>
  <c r="CB16" i="12" s="1"/>
  <c r="CI16" i="12"/>
  <c r="CA16" i="12" s="1"/>
  <c r="X16" i="12" s="1"/>
  <c r="C16" i="12"/>
  <c r="CJ15" i="12"/>
  <c r="CB15" i="12"/>
  <c r="C15" i="12"/>
  <c r="CI15" i="12" s="1"/>
  <c r="CA15" i="12" s="1"/>
  <c r="X15" i="12" s="1"/>
  <c r="CJ14" i="12"/>
  <c r="CB14" i="12" s="1"/>
  <c r="CI14" i="12"/>
  <c r="CA14" i="12" s="1"/>
  <c r="X14" i="12" s="1"/>
  <c r="C14" i="12"/>
  <c r="A5" i="12"/>
  <c r="A4" i="12"/>
  <c r="A3" i="12"/>
  <c r="A2" i="12"/>
  <c r="CL113" i="13" l="1"/>
  <c r="CC113" i="13" s="1"/>
  <c r="CK113" i="13"/>
  <c r="CB113" i="13" s="1"/>
  <c r="AR113" i="13" s="1"/>
  <c r="CM113" i="13"/>
  <c r="CD113" i="13" s="1"/>
  <c r="CI78" i="13"/>
  <c r="CA78" i="13" s="1"/>
  <c r="CL78" i="13"/>
  <c r="CD78" i="13" s="1"/>
  <c r="CK78" i="13"/>
  <c r="CC78" i="13" s="1"/>
  <c r="CJ78" i="13"/>
  <c r="CB78" i="13" s="1"/>
  <c r="S96" i="13"/>
  <c r="Z108" i="13"/>
  <c r="CL124" i="13"/>
  <c r="CC124" i="13" s="1"/>
  <c r="CM100" i="13"/>
  <c r="CE100" i="13" s="1"/>
  <c r="CK100" i="13"/>
  <c r="CC100" i="13" s="1"/>
  <c r="S97" i="13"/>
  <c r="AT70" i="13"/>
  <c r="C79" i="13"/>
  <c r="CI90" i="13"/>
  <c r="CA90" i="13" s="1"/>
  <c r="CN90" i="13"/>
  <c r="CF90" i="13" s="1"/>
  <c r="V85" i="13"/>
  <c r="CI74" i="13"/>
  <c r="CA74" i="13" s="1"/>
  <c r="CL74" i="13"/>
  <c r="CD74" i="13" s="1"/>
  <c r="CK74" i="13"/>
  <c r="CC74" i="13" s="1"/>
  <c r="CJ74" i="13"/>
  <c r="CB74" i="13" s="1"/>
  <c r="S98" i="13"/>
  <c r="CO100" i="13"/>
  <c r="CG100" i="13" s="1"/>
  <c r="AS187" i="13"/>
  <c r="V86" i="13"/>
  <c r="CJ20" i="12"/>
  <c r="CB20" i="12" s="1"/>
  <c r="AE45" i="12"/>
  <c r="AL37" i="12"/>
  <c r="AL40" i="12"/>
  <c r="CJ77" i="12"/>
  <c r="CB77" i="12" s="1"/>
  <c r="CK77" i="12"/>
  <c r="CC77" i="12" s="1"/>
  <c r="CI77" i="12"/>
  <c r="CA77" i="12" s="1"/>
  <c r="AT77" i="12" s="1"/>
  <c r="CM96" i="12"/>
  <c r="CE96" i="12" s="1"/>
  <c r="CI96" i="12"/>
  <c r="CA96" i="12" s="1"/>
  <c r="S96" i="12" s="1"/>
  <c r="CO96" i="12"/>
  <c r="CG96" i="12" s="1"/>
  <c r="CK96" i="12"/>
  <c r="CC96" i="12" s="1"/>
  <c r="CM98" i="12"/>
  <c r="CE98" i="12" s="1"/>
  <c r="CI98" i="12"/>
  <c r="CA98" i="12" s="1"/>
  <c r="S98" i="12" s="1"/>
  <c r="CO98" i="12"/>
  <c r="CG98" i="12" s="1"/>
  <c r="CK98" i="12"/>
  <c r="CC98" i="12" s="1"/>
  <c r="B100" i="12"/>
  <c r="CM100" i="12" s="1"/>
  <c r="CE100" i="12" s="1"/>
  <c r="CK100" i="12"/>
  <c r="CC100" i="12" s="1"/>
  <c r="CJ124" i="12"/>
  <c r="CA124" i="12" s="1"/>
  <c r="AR126" i="12"/>
  <c r="CM128" i="12"/>
  <c r="CD128" i="12" s="1"/>
  <c r="CL128" i="12"/>
  <c r="CC128" i="12" s="1"/>
  <c r="CK128" i="12"/>
  <c r="CB128" i="12" s="1"/>
  <c r="CM131" i="12"/>
  <c r="CD131" i="12" s="1"/>
  <c r="CK131" i="12"/>
  <c r="CB131" i="12" s="1"/>
  <c r="V24" i="12"/>
  <c r="CI24" i="12"/>
  <c r="CA24" i="12" s="1"/>
  <c r="AL32" i="12"/>
  <c r="AL38" i="12"/>
  <c r="D79" i="12"/>
  <c r="C70" i="12"/>
  <c r="V89" i="12"/>
  <c r="CI100" i="12"/>
  <c r="CA100" i="12" s="1"/>
  <c r="AR128" i="12"/>
  <c r="CM134" i="12"/>
  <c r="CD134" i="12" s="1"/>
  <c r="CK134" i="12"/>
  <c r="CB134" i="12" s="1"/>
  <c r="CL134" i="12"/>
  <c r="CC134" i="12" s="1"/>
  <c r="CI20" i="12"/>
  <c r="CA20" i="12" s="1"/>
  <c r="AL30" i="12"/>
  <c r="CJ73" i="12"/>
  <c r="CB73" i="12" s="1"/>
  <c r="CK73" i="12"/>
  <c r="CC73" i="12" s="1"/>
  <c r="CI73" i="12"/>
  <c r="CA73" i="12" s="1"/>
  <c r="AT73" i="12" s="1"/>
  <c r="CL77" i="12"/>
  <c r="CD77" i="12" s="1"/>
  <c r="V87" i="12"/>
  <c r="Z107" i="12"/>
  <c r="E124" i="12"/>
  <c r="C124" i="12" s="1"/>
  <c r="CM126" i="12"/>
  <c r="CD126" i="12" s="1"/>
  <c r="CK126" i="12"/>
  <c r="CB126" i="12" s="1"/>
  <c r="CL126" i="12"/>
  <c r="CC126" i="12" s="1"/>
  <c r="CL131" i="12"/>
  <c r="CC131" i="12" s="1"/>
  <c r="AR131" i="12" s="1"/>
  <c r="CJ75" i="12"/>
  <c r="CB75" i="12" s="1"/>
  <c r="CK75" i="12"/>
  <c r="CC75" i="12" s="1"/>
  <c r="CI75" i="12"/>
  <c r="CA75" i="12" s="1"/>
  <c r="V85" i="12"/>
  <c r="V88" i="12"/>
  <c r="S95" i="12"/>
  <c r="S97" i="12"/>
  <c r="AR134" i="12"/>
  <c r="AL33" i="12"/>
  <c r="AL41" i="12"/>
  <c r="CK72" i="12"/>
  <c r="CC72" i="12" s="1"/>
  <c r="CK74" i="12"/>
  <c r="CC74" i="12" s="1"/>
  <c r="CK76" i="12"/>
  <c r="CC76" i="12" s="1"/>
  <c r="CK78" i="12"/>
  <c r="CC78" i="12" s="1"/>
  <c r="AT78" i="12" s="1"/>
  <c r="B90" i="12"/>
  <c r="CL90" i="12" s="1"/>
  <c r="CD90" i="12" s="1"/>
  <c r="CL100" i="12"/>
  <c r="CD100" i="12" s="1"/>
  <c r="CK113" i="12"/>
  <c r="CB113" i="12" s="1"/>
  <c r="CM115" i="12"/>
  <c r="CD115" i="12" s="1"/>
  <c r="AR115" i="12" s="1"/>
  <c r="D136" i="12"/>
  <c r="C136" i="12" s="1"/>
  <c r="CL136" i="12" s="1"/>
  <c r="CC136" i="12" s="1"/>
  <c r="C125" i="12"/>
  <c r="CM130" i="12"/>
  <c r="CD130" i="12" s="1"/>
  <c r="CK130" i="12"/>
  <c r="CB130" i="12" s="1"/>
  <c r="CM133" i="12"/>
  <c r="CD133" i="12" s="1"/>
  <c r="CL133" i="12"/>
  <c r="CC133" i="12" s="1"/>
  <c r="AR135" i="12"/>
  <c r="AL31" i="12"/>
  <c r="AL39" i="12"/>
  <c r="CI71" i="12"/>
  <c r="CA71" i="12" s="1"/>
  <c r="CL72" i="12"/>
  <c r="CD72" i="12" s="1"/>
  <c r="CL74" i="12"/>
  <c r="CD74" i="12" s="1"/>
  <c r="CL76" i="12"/>
  <c r="CD76" i="12" s="1"/>
  <c r="CL78" i="12"/>
  <c r="CD78" i="12" s="1"/>
  <c r="CL84" i="12"/>
  <c r="CD84" i="12" s="1"/>
  <c r="V84" i="12" s="1"/>
  <c r="CL86" i="12"/>
  <c r="CD86" i="12" s="1"/>
  <c r="V86" i="12" s="1"/>
  <c r="CL88" i="12"/>
  <c r="CD88" i="12" s="1"/>
  <c r="CL113" i="12"/>
  <c r="CC113" i="12" s="1"/>
  <c r="CK117" i="12"/>
  <c r="CB117" i="12" s="1"/>
  <c r="AR117" i="12" s="1"/>
  <c r="CM119" i="12"/>
  <c r="CD119" i="12" s="1"/>
  <c r="AR119" i="12" s="1"/>
  <c r="CL127" i="12"/>
  <c r="CC127" i="12" s="1"/>
  <c r="AR127" i="12" s="1"/>
  <c r="AR130" i="12"/>
  <c r="CK133" i="12"/>
  <c r="CB133" i="12" s="1"/>
  <c r="AR133" i="12" s="1"/>
  <c r="CL135" i="12"/>
  <c r="CC135" i="12" s="1"/>
  <c r="CO187" i="12"/>
  <c r="CC187" i="12" s="1"/>
  <c r="CN187" i="12"/>
  <c r="CB187" i="12" s="1"/>
  <c r="CO189" i="12"/>
  <c r="CC189" i="12" s="1"/>
  <c r="CN189" i="12"/>
  <c r="CB189" i="12" s="1"/>
  <c r="CK71" i="12"/>
  <c r="CC71" i="12" s="1"/>
  <c r="CM90" i="12"/>
  <c r="CE90" i="12" s="1"/>
  <c r="CK95" i="12"/>
  <c r="CC95" i="12" s="1"/>
  <c r="CK97" i="12"/>
  <c r="CC97" i="12" s="1"/>
  <c r="CK99" i="12"/>
  <c r="CC99" i="12" s="1"/>
  <c r="S99" i="12" s="1"/>
  <c r="C120" i="12"/>
  <c r="C121" i="12"/>
  <c r="CM123" i="12"/>
  <c r="CD123" i="12" s="1"/>
  <c r="AR123" i="12" s="1"/>
  <c r="C129" i="12"/>
  <c r="CL130" i="12"/>
  <c r="CC130" i="12" s="1"/>
  <c r="CK132" i="12"/>
  <c r="CB132" i="12" s="1"/>
  <c r="AR132" i="12" s="1"/>
  <c r="CJ136" i="12"/>
  <c r="CA136" i="12" s="1"/>
  <c r="CM187" i="12"/>
  <c r="CA187" i="12" s="1"/>
  <c r="CM188" i="12"/>
  <c r="CA188" i="12" s="1"/>
  <c r="AS188" i="12" s="1"/>
  <c r="CM189" i="12"/>
  <c r="CA189" i="12" s="1"/>
  <c r="AS189" i="12" s="1"/>
  <c r="C114" i="12"/>
  <c r="C118" i="12"/>
  <c r="C122" i="12"/>
  <c r="B247" i="10"/>
  <c r="B242" i="10"/>
  <c r="B241" i="10"/>
  <c r="C237" i="10"/>
  <c r="C236" i="10"/>
  <c r="C235" i="10"/>
  <c r="K231" i="10"/>
  <c r="J231" i="10"/>
  <c r="I231" i="10"/>
  <c r="H231" i="10"/>
  <c r="G231" i="10"/>
  <c r="F231" i="10"/>
  <c r="E231" i="10"/>
  <c r="D231" i="10"/>
  <c r="C231" i="10"/>
  <c r="B231" i="10"/>
  <c r="H222" i="10"/>
  <c r="C222" i="10"/>
  <c r="H221" i="10"/>
  <c r="C221" i="10"/>
  <c r="H220" i="10"/>
  <c r="C220" i="10"/>
  <c r="H219" i="10"/>
  <c r="C219" i="10"/>
  <c r="F215" i="10"/>
  <c r="B215" i="10"/>
  <c r="F214" i="10"/>
  <c r="B214" i="10"/>
  <c r="F213" i="10"/>
  <c r="B213" i="10"/>
  <c r="F212" i="10"/>
  <c r="B212" i="10"/>
  <c r="S207" i="10"/>
  <c r="F207" i="10"/>
  <c r="B207" i="10"/>
  <c r="CI207" i="10" s="1"/>
  <c r="CA207" i="10" s="1"/>
  <c r="CA206" i="10"/>
  <c r="S206" i="10" s="1"/>
  <c r="F206" i="10"/>
  <c r="B206" i="10"/>
  <c r="CI206" i="10" s="1"/>
  <c r="CI205" i="10"/>
  <c r="CA205" i="10" s="1"/>
  <c r="S205" i="10" s="1"/>
  <c r="F205" i="10"/>
  <c r="B205" i="10"/>
  <c r="CA204" i="10"/>
  <c r="S204" i="10" s="1"/>
  <c r="F204" i="10"/>
  <c r="B204" i="10"/>
  <c r="CI204" i="10" s="1"/>
  <c r="S203" i="10"/>
  <c r="F203" i="10"/>
  <c r="B203" i="10"/>
  <c r="CI203" i="10" s="1"/>
  <c r="CA203" i="10" s="1"/>
  <c r="F202" i="10"/>
  <c r="B202" i="10"/>
  <c r="CI202" i="10" s="1"/>
  <c r="CA202" i="10" s="1"/>
  <c r="S202" i="10" s="1"/>
  <c r="CI201" i="10"/>
  <c r="CA201" i="10" s="1"/>
  <c r="S201" i="10" s="1"/>
  <c r="F201" i="10"/>
  <c r="B201" i="10"/>
  <c r="CA196" i="10"/>
  <c r="V196" i="10" s="1"/>
  <c r="E196" i="10"/>
  <c r="B196" i="10"/>
  <c r="CI196" i="10" s="1"/>
  <c r="E195" i="10"/>
  <c r="B195" i="10"/>
  <c r="CI195" i="10" s="1"/>
  <c r="CA195" i="10" s="1"/>
  <c r="V195" i="10" s="1"/>
  <c r="CA194" i="10"/>
  <c r="V194" i="10" s="1"/>
  <c r="E194" i="10"/>
  <c r="B194" i="10"/>
  <c r="CI194" i="10" s="1"/>
  <c r="CI193" i="10"/>
  <c r="CA193" i="10" s="1"/>
  <c r="V193" i="10" s="1"/>
  <c r="E193" i="10"/>
  <c r="B193" i="10"/>
  <c r="CP189" i="10"/>
  <c r="CM189" i="10"/>
  <c r="CA189" i="10" s="1"/>
  <c r="CD189" i="10"/>
  <c r="D189" i="10"/>
  <c r="B189" i="10" s="1"/>
  <c r="C189" i="10"/>
  <c r="CP188" i="10"/>
  <c r="CO188" i="10"/>
  <c r="CC188" i="10" s="1"/>
  <c r="CD188" i="10"/>
  <c r="D188" i="10"/>
  <c r="C188" i="10"/>
  <c r="B188" i="10"/>
  <c r="CN188" i="10" s="1"/>
  <c r="CB188" i="10" s="1"/>
  <c r="CP187" i="10"/>
  <c r="CM187" i="10"/>
  <c r="CA187" i="10" s="1"/>
  <c r="CD187" i="10"/>
  <c r="D187" i="10"/>
  <c r="C187" i="10"/>
  <c r="B187" i="10"/>
  <c r="B182" i="10"/>
  <c r="B181" i="10"/>
  <c r="B180" i="10"/>
  <c r="E176" i="10"/>
  <c r="B176" i="10"/>
  <c r="E175" i="10"/>
  <c r="B175" i="10"/>
  <c r="CM170" i="10"/>
  <c r="CA170" i="10" s="1"/>
  <c r="AI170" i="10" s="1"/>
  <c r="D170" i="10"/>
  <c r="C170" i="10"/>
  <c r="B170" i="10" s="1"/>
  <c r="CM169" i="10"/>
  <c r="CA169" i="10" s="1"/>
  <c r="AI169" i="10" s="1"/>
  <c r="D169" i="10"/>
  <c r="C169" i="10"/>
  <c r="B169" i="10" s="1"/>
  <c r="CM168" i="10"/>
  <c r="CA168" i="10" s="1"/>
  <c r="AI168" i="10" s="1"/>
  <c r="D168" i="10"/>
  <c r="C168" i="10"/>
  <c r="B168" i="10" s="1"/>
  <c r="CI158" i="10"/>
  <c r="CA158" i="10" s="1"/>
  <c r="H158" i="10" s="1"/>
  <c r="B158" i="10"/>
  <c r="CI157" i="10"/>
  <c r="CA157" i="10" s="1"/>
  <c r="H157" i="10"/>
  <c r="B157" i="10"/>
  <c r="CI156" i="10"/>
  <c r="CA156" i="10" s="1"/>
  <c r="H156" i="10" s="1"/>
  <c r="B156" i="10"/>
  <c r="CI155" i="10"/>
  <c r="CA155" i="10" s="1"/>
  <c r="H155" i="10"/>
  <c r="B155" i="10"/>
  <c r="CI154" i="10"/>
  <c r="CA154" i="10" s="1"/>
  <c r="H154" i="10" s="1"/>
  <c r="B154" i="10"/>
  <c r="CI153" i="10"/>
  <c r="CA153" i="10" s="1"/>
  <c r="H153" i="10"/>
  <c r="B153" i="10"/>
  <c r="CI152" i="10"/>
  <c r="CA152" i="10" s="1"/>
  <c r="H152" i="10" s="1"/>
  <c r="B152" i="10"/>
  <c r="E148" i="10"/>
  <c r="D148" i="10"/>
  <c r="C148" i="10" s="1"/>
  <c r="CM148" i="10" s="1"/>
  <c r="CA148" i="10" s="1"/>
  <c r="AI148" i="10" s="1"/>
  <c r="AI147" i="10"/>
  <c r="E147" i="10"/>
  <c r="D147" i="10"/>
  <c r="C147" i="10" s="1"/>
  <c r="CM147" i="10" s="1"/>
  <c r="CA147" i="10" s="1"/>
  <c r="AI146" i="10"/>
  <c r="E146" i="10"/>
  <c r="D146" i="10"/>
  <c r="C146" i="10" s="1"/>
  <c r="CM146" i="10" s="1"/>
  <c r="CA146" i="10" s="1"/>
  <c r="E145" i="10"/>
  <c r="D145" i="10"/>
  <c r="C145" i="10" s="1"/>
  <c r="CM145" i="10" s="1"/>
  <c r="CA145" i="10" s="1"/>
  <c r="AI145" i="10" s="1"/>
  <c r="E144" i="10"/>
  <c r="D144" i="10"/>
  <c r="C144" i="10" s="1"/>
  <c r="CM144" i="10" s="1"/>
  <c r="CA144" i="10" s="1"/>
  <c r="AI144" i="10" s="1"/>
  <c r="AI143" i="10"/>
  <c r="E143" i="10"/>
  <c r="D143" i="10"/>
  <c r="C143" i="10" s="1"/>
  <c r="CM143" i="10" s="1"/>
  <c r="CA143" i="10" s="1"/>
  <c r="AI142" i="10"/>
  <c r="E142" i="10"/>
  <c r="D142" i="10"/>
  <c r="C142" i="10" s="1"/>
  <c r="CM142" i="10" s="1"/>
  <c r="CA142" i="10" s="1"/>
  <c r="E141" i="10"/>
  <c r="D141" i="10"/>
  <c r="C141" i="10" s="1"/>
  <c r="CM141" i="10" s="1"/>
  <c r="CA141" i="10" s="1"/>
  <c r="AI141" i="10" s="1"/>
  <c r="AR138" i="10"/>
  <c r="AR137" i="10"/>
  <c r="AQ136" i="10"/>
  <c r="AP136" i="10"/>
  <c r="AO136" i="10"/>
  <c r="AN136" i="10"/>
  <c r="AM136" i="10"/>
  <c r="AL136" i="10"/>
  <c r="AK136" i="10"/>
  <c r="AJ136" i="10"/>
  <c r="AI136" i="10"/>
  <c r="AH136" i="10"/>
  <c r="AG136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CK135" i="10"/>
  <c r="CB135" i="10" s="1"/>
  <c r="CJ135" i="10"/>
  <c r="CA135" i="10"/>
  <c r="E135" i="10"/>
  <c r="D135" i="10"/>
  <c r="C135" i="10" s="1"/>
  <c r="CL135" i="10" s="1"/>
  <c r="CC135" i="10" s="1"/>
  <c r="CJ134" i="10"/>
  <c r="CA134" i="10"/>
  <c r="E134" i="10"/>
  <c r="D134" i="10"/>
  <c r="C134" i="10" s="1"/>
  <c r="CK133" i="10"/>
  <c r="CB133" i="10" s="1"/>
  <c r="CJ133" i="10"/>
  <c r="CA133" i="10"/>
  <c r="E133" i="10"/>
  <c r="D133" i="10"/>
  <c r="C133" i="10" s="1"/>
  <c r="CL133" i="10" s="1"/>
  <c r="CC133" i="10" s="1"/>
  <c r="CM132" i="10"/>
  <c r="CD132" i="10" s="1"/>
  <c r="CJ132" i="10"/>
  <c r="CA132" i="10"/>
  <c r="E132" i="10"/>
  <c r="D132" i="10"/>
  <c r="C132" i="10" s="1"/>
  <c r="CJ131" i="10"/>
  <c r="CA131" i="10"/>
  <c r="E131" i="10"/>
  <c r="D131" i="10"/>
  <c r="C131" i="10"/>
  <c r="CJ130" i="10"/>
  <c r="CA130" i="10"/>
  <c r="E130" i="10"/>
  <c r="D130" i="10"/>
  <c r="C130" i="10"/>
  <c r="CJ129" i="10"/>
  <c r="CA129" i="10"/>
  <c r="E129" i="10"/>
  <c r="D129" i="10"/>
  <c r="C129" i="10"/>
  <c r="CJ128" i="10"/>
  <c r="CA128" i="10"/>
  <c r="E128" i="10"/>
  <c r="D128" i="10"/>
  <c r="CK127" i="10"/>
  <c r="CB127" i="10" s="1"/>
  <c r="CJ127" i="10"/>
  <c r="CA127" i="10" s="1"/>
  <c r="E127" i="10"/>
  <c r="D127" i="10"/>
  <c r="C127" i="10"/>
  <c r="CJ126" i="10"/>
  <c r="CA126" i="10"/>
  <c r="E126" i="10"/>
  <c r="D126" i="10"/>
  <c r="C126" i="10"/>
  <c r="CL126" i="10" s="1"/>
  <c r="CC126" i="10" s="1"/>
  <c r="CJ125" i="10"/>
  <c r="CA125" i="10" s="1"/>
  <c r="E125" i="10"/>
  <c r="E136" i="10" s="1"/>
  <c r="D125" i="10"/>
  <c r="C125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CL123" i="10"/>
  <c r="CC123" i="10" s="1"/>
  <c r="CJ123" i="10"/>
  <c r="CA123" i="10"/>
  <c r="E123" i="10"/>
  <c r="D123" i="10"/>
  <c r="C123" i="10"/>
  <c r="CM123" i="10" s="1"/>
  <c r="CD123" i="10" s="1"/>
  <c r="CJ122" i="10"/>
  <c r="CA122" i="10"/>
  <c r="E122" i="10"/>
  <c r="D122" i="10"/>
  <c r="C122" i="10"/>
  <c r="CJ121" i="10"/>
  <c r="CA121" i="10" s="1"/>
  <c r="E121" i="10"/>
  <c r="D121" i="10"/>
  <c r="C121" i="10" s="1"/>
  <c r="CJ120" i="10"/>
  <c r="CA120" i="10"/>
  <c r="E120" i="10"/>
  <c r="D120" i="10"/>
  <c r="CJ119" i="10"/>
  <c r="CA119" i="10" s="1"/>
  <c r="E119" i="10"/>
  <c r="C119" i="10" s="1"/>
  <c r="D119" i="10"/>
  <c r="CJ118" i="10"/>
  <c r="CA118" i="10"/>
  <c r="E118" i="10"/>
  <c r="D118" i="10"/>
  <c r="C118" i="10"/>
  <c r="CM118" i="10" s="1"/>
  <c r="CD118" i="10" s="1"/>
  <c r="CJ117" i="10"/>
  <c r="CA117" i="10" s="1"/>
  <c r="E117" i="10"/>
  <c r="D117" i="10"/>
  <c r="C117" i="10" s="1"/>
  <c r="CJ116" i="10"/>
  <c r="CA116" i="10" s="1"/>
  <c r="E116" i="10"/>
  <c r="D116" i="10"/>
  <c r="CL115" i="10"/>
  <c r="CC115" i="10" s="1"/>
  <c r="CJ115" i="10"/>
  <c r="CA115" i="10"/>
  <c r="E115" i="10"/>
  <c r="D115" i="10"/>
  <c r="C115" i="10"/>
  <c r="CM115" i="10" s="1"/>
  <c r="CD115" i="10" s="1"/>
  <c r="CJ114" i="10"/>
  <c r="CA114" i="10" s="1"/>
  <c r="E114" i="10"/>
  <c r="C114" i="10" s="1"/>
  <c r="CM114" i="10" s="1"/>
  <c r="CD114" i="10" s="1"/>
  <c r="D114" i="10"/>
  <c r="CM113" i="10"/>
  <c r="CD113" i="10" s="1"/>
  <c r="CJ113" i="10"/>
  <c r="CA113" i="10" s="1"/>
  <c r="E113" i="10"/>
  <c r="D113" i="10"/>
  <c r="C113" i="10"/>
  <c r="CK113" i="10" s="1"/>
  <c r="CB113" i="10" s="1"/>
  <c r="CJ108" i="10"/>
  <c r="CB108" i="10"/>
  <c r="B108" i="10"/>
  <c r="CL107" i="10"/>
  <c r="CD107" i="10" s="1"/>
  <c r="CJ107" i="10"/>
  <c r="CI107" i="10"/>
  <c r="CC107" i="10"/>
  <c r="CB107" i="10"/>
  <c r="CA107" i="10"/>
  <c r="B107" i="10"/>
  <c r="CK107" i="10" s="1"/>
  <c r="CJ106" i="10"/>
  <c r="CB106" i="10" s="1"/>
  <c r="B106" i="10"/>
  <c r="CK106" i="10" s="1"/>
  <c r="CC106" i="10" s="1"/>
  <c r="CN100" i="10"/>
  <c r="CF100" i="10" s="1"/>
  <c r="CK100" i="10"/>
  <c r="CC100" i="10" s="1"/>
  <c r="CB100" i="10"/>
  <c r="R100" i="10"/>
  <c r="Q100" i="10"/>
  <c r="P100" i="10"/>
  <c r="CM100" i="10" s="1"/>
  <c r="CE100" i="10" s="1"/>
  <c r="O100" i="10"/>
  <c r="CL100" i="10" s="1"/>
  <c r="CD100" i="10" s="1"/>
  <c r="N100" i="10"/>
  <c r="M100" i="10"/>
  <c r="CJ100" i="10" s="1"/>
  <c r="L100" i="10"/>
  <c r="K100" i="10"/>
  <c r="J100" i="10"/>
  <c r="I100" i="10"/>
  <c r="H100" i="10"/>
  <c r="G100" i="10"/>
  <c r="F100" i="10"/>
  <c r="E100" i="10"/>
  <c r="D100" i="10"/>
  <c r="C100" i="10"/>
  <c r="CO99" i="10"/>
  <c r="CG99" i="10" s="1"/>
  <c r="CN99" i="10"/>
  <c r="CF99" i="10" s="1"/>
  <c r="CM99" i="10"/>
  <c r="CE99" i="10" s="1"/>
  <c r="CL99" i="10"/>
  <c r="CK99" i="10"/>
  <c r="CC99" i="10" s="1"/>
  <c r="CJ99" i="10"/>
  <c r="CI99" i="10"/>
  <c r="CA99" i="10" s="1"/>
  <c r="CD99" i="10"/>
  <c r="CB99" i="10"/>
  <c r="B99" i="10"/>
  <c r="CO98" i="10"/>
  <c r="CG98" i="10" s="1"/>
  <c r="CN98" i="10"/>
  <c r="CM98" i="10"/>
  <c r="CL98" i="10"/>
  <c r="CK98" i="10"/>
  <c r="CC98" i="10" s="1"/>
  <c r="CJ98" i="10"/>
  <c r="CI98" i="10"/>
  <c r="CA98" i="10" s="1"/>
  <c r="CF98" i="10"/>
  <c r="CE98" i="10"/>
  <c r="CD98" i="10"/>
  <c r="CB98" i="10"/>
  <c r="S98" i="10"/>
  <c r="B98" i="10"/>
  <c r="CO97" i="10"/>
  <c r="CG97" i="10" s="1"/>
  <c r="CN97" i="10"/>
  <c r="CF97" i="10" s="1"/>
  <c r="CM97" i="10"/>
  <c r="CE97" i="10" s="1"/>
  <c r="CL97" i="10"/>
  <c r="CK97" i="10"/>
  <c r="CC97" i="10" s="1"/>
  <c r="CJ97" i="10"/>
  <c r="CI97" i="10"/>
  <c r="CA97" i="10" s="1"/>
  <c r="CD97" i="10"/>
  <c r="CB97" i="10"/>
  <c r="B97" i="10"/>
  <c r="CO96" i="10"/>
  <c r="CG96" i="10" s="1"/>
  <c r="CN96" i="10"/>
  <c r="CM96" i="10"/>
  <c r="CL96" i="10"/>
  <c r="CK96" i="10"/>
  <c r="CC96" i="10" s="1"/>
  <c r="CJ96" i="10"/>
  <c r="CI96" i="10"/>
  <c r="CA96" i="10" s="1"/>
  <c r="S96" i="10" s="1"/>
  <c r="CF96" i="10"/>
  <c r="CE96" i="10"/>
  <c r="CD96" i="10"/>
  <c r="CB96" i="10"/>
  <c r="B96" i="10"/>
  <c r="CO95" i="10"/>
  <c r="CG95" i="10" s="1"/>
  <c r="CN95" i="10"/>
  <c r="CF95" i="10" s="1"/>
  <c r="CM95" i="10"/>
  <c r="CE95" i="10" s="1"/>
  <c r="CL95" i="10"/>
  <c r="CK95" i="10"/>
  <c r="CC95" i="10" s="1"/>
  <c r="CJ95" i="10"/>
  <c r="CI95" i="10"/>
  <c r="CA95" i="10" s="1"/>
  <c r="CD95" i="10"/>
  <c r="CB95" i="10"/>
  <c r="B95" i="10"/>
  <c r="B100" i="10" s="1"/>
  <c r="CO100" i="10" s="1"/>
  <c r="CG100" i="10" s="1"/>
  <c r="U90" i="10"/>
  <c r="T90" i="10"/>
  <c r="CM90" i="10" s="1"/>
  <c r="CE90" i="10" s="1"/>
  <c r="S90" i="10"/>
  <c r="R90" i="10"/>
  <c r="CK90" i="10" s="1"/>
  <c r="CC90" i="10" s="1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J90" i="10" s="1"/>
  <c r="CB90" i="10" s="1"/>
  <c r="C90" i="10"/>
  <c r="CN89" i="10"/>
  <c r="CF89" i="10" s="1"/>
  <c r="CM89" i="10"/>
  <c r="CE89" i="10" s="1"/>
  <c r="CL89" i="10"/>
  <c r="CD89" i="10" s="1"/>
  <c r="CK89" i="10"/>
  <c r="CJ89" i="10"/>
  <c r="CB89" i="10" s="1"/>
  <c r="CC89" i="10"/>
  <c r="B89" i="10"/>
  <c r="CI89" i="10" s="1"/>
  <c r="CA89" i="10" s="1"/>
  <c r="CN88" i="10"/>
  <c r="CF88" i="10" s="1"/>
  <c r="CM88" i="10"/>
  <c r="CL88" i="10"/>
  <c r="CD88" i="10" s="1"/>
  <c r="CK88" i="10"/>
  <c r="CC88" i="10" s="1"/>
  <c r="CJ88" i="10"/>
  <c r="CE88" i="10"/>
  <c r="CB88" i="10"/>
  <c r="B88" i="10"/>
  <c r="CI88" i="10" s="1"/>
  <c r="CA88" i="10" s="1"/>
  <c r="CN87" i="10"/>
  <c r="CF87" i="10" s="1"/>
  <c r="CM87" i="10"/>
  <c r="CE87" i="10" s="1"/>
  <c r="CL87" i="10"/>
  <c r="CD87" i="10" s="1"/>
  <c r="CK87" i="10"/>
  <c r="CJ87" i="10"/>
  <c r="CB87" i="10" s="1"/>
  <c r="CC87" i="10"/>
  <c r="B87" i="10"/>
  <c r="CI87" i="10" s="1"/>
  <c r="CA87" i="10" s="1"/>
  <c r="V87" i="10" s="1"/>
  <c r="CN86" i="10"/>
  <c r="CF86" i="10" s="1"/>
  <c r="CM86" i="10"/>
  <c r="CL86" i="10"/>
  <c r="CD86" i="10" s="1"/>
  <c r="CK86" i="10"/>
  <c r="CC86" i="10" s="1"/>
  <c r="CJ86" i="10"/>
  <c r="CB86" i="10" s="1"/>
  <c r="V86" i="10" s="1"/>
  <c r="CE86" i="10"/>
  <c r="B86" i="10"/>
  <c r="CI86" i="10" s="1"/>
  <c r="CA86" i="10" s="1"/>
  <c r="CN85" i="10"/>
  <c r="CF85" i="10" s="1"/>
  <c r="CM85" i="10"/>
  <c r="CE85" i="10" s="1"/>
  <c r="CL85" i="10"/>
  <c r="CD85" i="10" s="1"/>
  <c r="CK85" i="10"/>
  <c r="CJ85" i="10"/>
  <c r="CB85" i="10" s="1"/>
  <c r="CC85" i="10"/>
  <c r="B85" i="10"/>
  <c r="CI85" i="10" s="1"/>
  <c r="CA85" i="10" s="1"/>
  <c r="V85" i="10" s="1"/>
  <c r="CM84" i="10"/>
  <c r="CL84" i="10"/>
  <c r="CD84" i="10" s="1"/>
  <c r="CK84" i="10"/>
  <c r="CJ84" i="10"/>
  <c r="CB84" i="10" s="1"/>
  <c r="CE84" i="10"/>
  <c r="CC84" i="10"/>
  <c r="B84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CL78" i="10"/>
  <c r="CD78" i="10" s="1"/>
  <c r="CJ78" i="10"/>
  <c r="CB78" i="10"/>
  <c r="E78" i="10"/>
  <c r="D78" i="10"/>
  <c r="C78" i="10" s="1"/>
  <c r="CL77" i="10"/>
  <c r="CD77" i="10" s="1"/>
  <c r="E77" i="10"/>
  <c r="D77" i="10"/>
  <c r="C77" i="10" s="1"/>
  <c r="CJ76" i="10"/>
  <c r="CB76" i="10" s="1"/>
  <c r="E76" i="10"/>
  <c r="D76" i="10"/>
  <c r="C76" i="10" s="1"/>
  <c r="CL76" i="10" s="1"/>
  <c r="CD76" i="10" s="1"/>
  <c r="E75" i="10"/>
  <c r="D75" i="10"/>
  <c r="C75" i="10" s="1"/>
  <c r="CL74" i="10"/>
  <c r="CD74" i="10" s="1"/>
  <c r="CJ74" i="10"/>
  <c r="CB74" i="10"/>
  <c r="E74" i="10"/>
  <c r="D74" i="10"/>
  <c r="C74" i="10" s="1"/>
  <c r="CL73" i="10"/>
  <c r="CD73" i="10" s="1"/>
  <c r="E73" i="10"/>
  <c r="D73" i="10"/>
  <c r="C73" i="10" s="1"/>
  <c r="CJ72" i="10"/>
  <c r="CB72" i="10" s="1"/>
  <c r="E72" i="10"/>
  <c r="D72" i="10"/>
  <c r="C72" i="10" s="1"/>
  <c r="CL72" i="10" s="1"/>
  <c r="CD72" i="10" s="1"/>
  <c r="E71" i="10"/>
  <c r="C71" i="10"/>
  <c r="E70" i="10"/>
  <c r="E79" i="10" s="1"/>
  <c r="D70" i="10"/>
  <c r="CA65" i="10"/>
  <c r="V65" i="10" s="1"/>
  <c r="U65" i="10"/>
  <c r="T65" i="10"/>
  <c r="CI65" i="10" s="1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 s="1"/>
  <c r="CI64" i="10"/>
  <c r="CA64" i="10" s="1"/>
  <c r="V64" i="10" s="1"/>
  <c r="B64" i="10"/>
  <c r="CI63" i="10"/>
  <c r="CA63" i="10" s="1"/>
  <c r="V63" i="10"/>
  <c r="B63" i="10"/>
  <c r="CI62" i="10"/>
  <c r="CA62" i="10" s="1"/>
  <c r="V62" i="10" s="1"/>
  <c r="B62" i="10"/>
  <c r="CI61" i="10"/>
  <c r="CA61" i="10" s="1"/>
  <c r="V61" i="10"/>
  <c r="B61" i="10"/>
  <c r="CI60" i="10"/>
  <c r="CA60" i="10" s="1"/>
  <c r="V60" i="10" s="1"/>
  <c r="B60" i="10"/>
  <c r="CI59" i="10"/>
  <c r="CA59" i="10" s="1"/>
  <c r="V59" i="10"/>
  <c r="B59" i="10"/>
  <c r="CI58" i="10"/>
  <c r="CA58" i="10" s="1"/>
  <c r="V58" i="10" s="1"/>
  <c r="B58" i="10"/>
  <c r="CI57" i="10"/>
  <c r="CA57" i="10" s="1"/>
  <c r="V57" i="10"/>
  <c r="B57" i="10"/>
  <c r="CI56" i="10"/>
  <c r="CA56" i="10" s="1"/>
  <c r="V56" i="10" s="1"/>
  <c r="B56" i="10"/>
  <c r="CI55" i="10"/>
  <c r="CA55" i="10" s="1"/>
  <c r="V55" i="10"/>
  <c r="B55" i="10"/>
  <c r="CI54" i="10"/>
  <c r="CA54" i="10" s="1"/>
  <c r="V54" i="10" s="1"/>
  <c r="B54" i="10"/>
  <c r="CI53" i="10"/>
  <c r="CA53" i="10" s="1"/>
  <c r="V53" i="10"/>
  <c r="B53" i="10"/>
  <c r="CI52" i="10"/>
  <c r="CA52" i="10" s="1"/>
  <c r="V52" i="10" s="1"/>
  <c r="B52" i="10"/>
  <c r="CI51" i="10"/>
  <c r="CA51" i="10" s="1"/>
  <c r="V51" i="10"/>
  <c r="B51" i="10"/>
  <c r="CI50" i="10"/>
  <c r="CA50" i="10" s="1"/>
  <c r="V50" i="10" s="1"/>
  <c r="B50" i="10"/>
  <c r="AK45" i="10"/>
  <c r="AJ45" i="10"/>
  <c r="AI45" i="10"/>
  <c r="AH45" i="10"/>
  <c r="AG45" i="10"/>
  <c r="AF45" i="10"/>
  <c r="AE45" i="10"/>
  <c r="AD45" i="10"/>
  <c r="AC45" i="10"/>
  <c r="AB45" i="10"/>
  <c r="AA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CM44" i="10"/>
  <c r="CE44" i="10" s="1"/>
  <c r="CL44" i="10"/>
  <c r="CK44" i="10"/>
  <c r="CC44" i="10" s="1"/>
  <c r="CI44" i="10"/>
  <c r="CA44" i="10" s="1"/>
  <c r="AL44" i="10" s="1"/>
  <c r="CD44" i="10"/>
  <c r="CB44" i="10"/>
  <c r="AE44" i="10"/>
  <c r="Z44" i="10"/>
  <c r="CJ44" i="10" s="1"/>
  <c r="B44" i="10"/>
  <c r="CM43" i="10"/>
  <c r="CE43" i="10" s="1"/>
  <c r="CL43" i="10"/>
  <c r="CK43" i="10"/>
  <c r="CC43" i="10" s="1"/>
  <c r="CI43" i="10"/>
  <c r="CA43" i="10" s="1"/>
  <c r="AL43" i="10" s="1"/>
  <c r="CD43" i="10"/>
  <c r="CB43" i="10"/>
  <c r="AE43" i="10"/>
  <c r="Z43" i="10"/>
  <c r="CJ43" i="10" s="1"/>
  <c r="B43" i="10"/>
  <c r="CM42" i="10"/>
  <c r="CE42" i="10" s="1"/>
  <c r="CL42" i="10"/>
  <c r="CK42" i="10"/>
  <c r="CC42" i="10" s="1"/>
  <c r="CI42" i="10"/>
  <c r="CA42" i="10" s="1"/>
  <c r="AL42" i="10" s="1"/>
  <c r="CD42" i="10"/>
  <c r="CB42" i="10"/>
  <c r="AE42" i="10"/>
  <c r="Z42" i="10"/>
  <c r="CJ42" i="10" s="1"/>
  <c r="B42" i="10"/>
  <c r="CM41" i="10"/>
  <c r="CE41" i="10" s="1"/>
  <c r="CL41" i="10"/>
  <c r="CK41" i="10"/>
  <c r="CC41" i="10" s="1"/>
  <c r="CI41" i="10"/>
  <c r="CA41" i="10" s="1"/>
  <c r="AL41" i="10" s="1"/>
  <c r="CD41" i="10"/>
  <c r="CB41" i="10"/>
  <c r="AE41" i="10"/>
  <c r="Z41" i="10"/>
  <c r="CJ41" i="10" s="1"/>
  <c r="B41" i="10"/>
  <c r="CM40" i="10"/>
  <c r="CE40" i="10" s="1"/>
  <c r="CL40" i="10"/>
  <c r="CK40" i="10"/>
  <c r="CC40" i="10" s="1"/>
  <c r="CI40" i="10"/>
  <c r="CA40" i="10" s="1"/>
  <c r="AL40" i="10" s="1"/>
  <c r="CD40" i="10"/>
  <c r="CB40" i="10"/>
  <c r="AE40" i="10"/>
  <c r="Z40" i="10"/>
  <c r="CJ40" i="10" s="1"/>
  <c r="B40" i="10"/>
  <c r="CM39" i="10"/>
  <c r="CE39" i="10" s="1"/>
  <c r="CL39" i="10"/>
  <c r="CK39" i="10"/>
  <c r="CC39" i="10" s="1"/>
  <c r="CI39" i="10"/>
  <c r="CA39" i="10" s="1"/>
  <c r="AL39" i="10" s="1"/>
  <c r="CD39" i="10"/>
  <c r="CB39" i="10"/>
  <c r="AE39" i="10"/>
  <c r="Z39" i="10"/>
  <c r="CJ39" i="10" s="1"/>
  <c r="B39" i="10"/>
  <c r="CM38" i="10"/>
  <c r="CE38" i="10" s="1"/>
  <c r="CL38" i="10"/>
  <c r="CK38" i="10"/>
  <c r="CC38" i="10" s="1"/>
  <c r="CI38" i="10"/>
  <c r="CA38" i="10" s="1"/>
  <c r="AL38" i="10" s="1"/>
  <c r="CD38" i="10"/>
  <c r="CB38" i="10"/>
  <c r="AE38" i="10"/>
  <c r="Z38" i="10"/>
  <c r="CJ38" i="10" s="1"/>
  <c r="B38" i="10"/>
  <c r="CM37" i="10"/>
  <c r="CE37" i="10" s="1"/>
  <c r="CL37" i="10"/>
  <c r="CK37" i="10"/>
  <c r="CC37" i="10" s="1"/>
  <c r="CI37" i="10"/>
  <c r="CA37" i="10" s="1"/>
  <c r="AL37" i="10" s="1"/>
  <c r="CD37" i="10"/>
  <c r="CB37" i="10"/>
  <c r="AE37" i="10"/>
  <c r="Z37" i="10"/>
  <c r="CJ37" i="10" s="1"/>
  <c r="B37" i="10"/>
  <c r="CM36" i="10"/>
  <c r="CE36" i="10" s="1"/>
  <c r="CL36" i="10"/>
  <c r="CK36" i="10"/>
  <c r="CC36" i="10" s="1"/>
  <c r="CI36" i="10"/>
  <c r="CA36" i="10" s="1"/>
  <c r="AL36" i="10" s="1"/>
  <c r="CD36" i="10"/>
  <c r="CB36" i="10"/>
  <c r="AE36" i="10"/>
  <c r="Z36" i="10"/>
  <c r="CJ36" i="10" s="1"/>
  <c r="B36" i="10"/>
  <c r="CM35" i="10"/>
  <c r="CE35" i="10" s="1"/>
  <c r="CL35" i="10"/>
  <c r="CK35" i="10"/>
  <c r="CC35" i="10" s="1"/>
  <c r="CI35" i="10"/>
  <c r="CA35" i="10" s="1"/>
  <c r="AL35" i="10" s="1"/>
  <c r="CD35" i="10"/>
  <c r="CB35" i="10"/>
  <c r="AE35" i="10"/>
  <c r="Z35" i="10"/>
  <c r="CJ35" i="10" s="1"/>
  <c r="B35" i="10"/>
  <c r="CM34" i="10"/>
  <c r="CE34" i="10" s="1"/>
  <c r="CL34" i="10"/>
  <c r="CK34" i="10"/>
  <c r="CC34" i="10" s="1"/>
  <c r="CI34" i="10"/>
  <c r="CA34" i="10" s="1"/>
  <c r="AL34" i="10" s="1"/>
  <c r="CD34" i="10"/>
  <c r="CB34" i="10"/>
  <c r="AE34" i="10"/>
  <c r="Z34" i="10"/>
  <c r="CJ34" i="10" s="1"/>
  <c r="B34" i="10"/>
  <c r="CM33" i="10"/>
  <c r="CE33" i="10" s="1"/>
  <c r="CL33" i="10"/>
  <c r="CK33" i="10"/>
  <c r="CC33" i="10" s="1"/>
  <c r="CI33" i="10"/>
  <c r="CA33" i="10" s="1"/>
  <c r="AL33" i="10" s="1"/>
  <c r="CD33" i="10"/>
  <c r="CB33" i="10"/>
  <c r="AE33" i="10"/>
  <c r="Z33" i="10"/>
  <c r="CJ33" i="10" s="1"/>
  <c r="B33" i="10"/>
  <c r="CM32" i="10"/>
  <c r="CE32" i="10" s="1"/>
  <c r="CL32" i="10"/>
  <c r="CK32" i="10"/>
  <c r="CC32" i="10" s="1"/>
  <c r="CI32" i="10"/>
  <c r="CA32" i="10" s="1"/>
  <c r="AL32" i="10" s="1"/>
  <c r="CD32" i="10"/>
  <c r="CB32" i="10"/>
  <c r="AE32" i="10"/>
  <c r="Z32" i="10"/>
  <c r="CJ32" i="10" s="1"/>
  <c r="B32" i="10"/>
  <c r="CM31" i="10"/>
  <c r="CE31" i="10" s="1"/>
  <c r="CL31" i="10"/>
  <c r="CK31" i="10"/>
  <c r="CC31" i="10" s="1"/>
  <c r="CI31" i="10"/>
  <c r="CA31" i="10" s="1"/>
  <c r="AL31" i="10" s="1"/>
  <c r="CD31" i="10"/>
  <c r="CB31" i="10"/>
  <c r="AE31" i="10"/>
  <c r="Z31" i="10"/>
  <c r="CJ31" i="10" s="1"/>
  <c r="B31" i="10"/>
  <c r="CM30" i="10"/>
  <c r="CE30" i="10" s="1"/>
  <c r="CL30" i="10"/>
  <c r="CK30" i="10"/>
  <c r="CC30" i="10" s="1"/>
  <c r="CI30" i="10"/>
  <c r="CA30" i="10" s="1"/>
  <c r="CD30" i="10"/>
  <c r="AE30" i="10"/>
  <c r="Z30" i="10"/>
  <c r="B30" i="10"/>
  <c r="CI24" i="10"/>
  <c r="CA24" i="10" s="1"/>
  <c r="V24" i="10"/>
  <c r="B24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C20" i="10" s="1"/>
  <c r="D20" i="10"/>
  <c r="CJ19" i="10"/>
  <c r="CI19" i="10"/>
  <c r="CA19" i="10" s="1"/>
  <c r="X19" i="10" s="1"/>
  <c r="CB19" i="10"/>
  <c r="C19" i="10"/>
  <c r="CJ18" i="10"/>
  <c r="CB18" i="10" s="1"/>
  <c r="C18" i="10"/>
  <c r="CI18" i="10" s="1"/>
  <c r="CA18" i="10" s="1"/>
  <c r="X18" i="10" s="1"/>
  <c r="CJ17" i="10"/>
  <c r="CB17" i="10"/>
  <c r="C17" i="10"/>
  <c r="CI17" i="10" s="1"/>
  <c r="CA17" i="10" s="1"/>
  <c r="X17" i="10" s="1"/>
  <c r="CJ16" i="10"/>
  <c r="CB16" i="10" s="1"/>
  <c r="C16" i="10"/>
  <c r="CI16" i="10" s="1"/>
  <c r="CA16" i="10" s="1"/>
  <c r="X16" i="10" s="1"/>
  <c r="CJ15" i="10"/>
  <c r="CI15" i="10"/>
  <c r="CB15" i="10"/>
  <c r="CA15" i="10"/>
  <c r="X15" i="10" s="1"/>
  <c r="C15" i="10"/>
  <c r="CJ14" i="10"/>
  <c r="CB14" i="10" s="1"/>
  <c r="CI14" i="10"/>
  <c r="CA14" i="10"/>
  <c r="X14" i="10" s="1"/>
  <c r="C14" i="10"/>
  <c r="A5" i="10"/>
  <c r="A4" i="10"/>
  <c r="A3" i="10"/>
  <c r="A2" i="10"/>
  <c r="AT74" i="13" l="1"/>
  <c r="AT78" i="13"/>
  <c r="B248" i="13"/>
  <c r="CL124" i="12"/>
  <c r="CC124" i="12" s="1"/>
  <c r="CK124" i="12"/>
  <c r="CB124" i="12" s="1"/>
  <c r="CM124" i="12"/>
  <c r="CD124" i="12" s="1"/>
  <c r="CK114" i="12"/>
  <c r="CB114" i="12" s="1"/>
  <c r="AR114" i="12" s="1"/>
  <c r="CL114" i="12"/>
  <c r="CC114" i="12" s="1"/>
  <c r="CM114" i="12"/>
  <c r="CD114" i="12" s="1"/>
  <c r="CM129" i="12"/>
  <c r="CD129" i="12" s="1"/>
  <c r="CL129" i="12"/>
  <c r="CC129" i="12" s="1"/>
  <c r="CK129" i="12"/>
  <c r="CB129" i="12" s="1"/>
  <c r="CM120" i="12"/>
  <c r="CD120" i="12" s="1"/>
  <c r="CL120" i="12"/>
  <c r="CC120" i="12" s="1"/>
  <c r="CK120" i="12"/>
  <c r="CB120" i="12" s="1"/>
  <c r="AT72" i="12"/>
  <c r="CI90" i="12"/>
  <c r="CA90" i="12" s="1"/>
  <c r="AT71" i="12"/>
  <c r="CM136" i="12"/>
  <c r="CD136" i="12" s="1"/>
  <c r="CK122" i="12"/>
  <c r="CB122" i="12" s="1"/>
  <c r="CM122" i="12"/>
  <c r="CD122" i="12" s="1"/>
  <c r="CL122" i="12"/>
  <c r="CC122" i="12" s="1"/>
  <c r="AR113" i="12"/>
  <c r="AT76" i="12"/>
  <c r="CK136" i="12"/>
  <c r="CB136" i="12" s="1"/>
  <c r="AR136" i="12" s="1"/>
  <c r="CN90" i="12"/>
  <c r="CF90" i="12" s="1"/>
  <c r="CK118" i="12"/>
  <c r="CB118" i="12" s="1"/>
  <c r="CM118" i="12"/>
  <c r="CD118" i="12" s="1"/>
  <c r="CL118" i="12"/>
  <c r="CC118" i="12" s="1"/>
  <c r="AS187" i="12"/>
  <c r="CK121" i="12"/>
  <c r="CB121" i="12" s="1"/>
  <c r="CM121" i="12"/>
  <c r="CD121" i="12" s="1"/>
  <c r="CL121" i="12"/>
  <c r="CC121" i="12" s="1"/>
  <c r="CM125" i="12"/>
  <c r="CD125" i="12" s="1"/>
  <c r="CL125" i="12"/>
  <c r="CC125" i="12" s="1"/>
  <c r="CK125" i="12"/>
  <c r="CB125" i="12" s="1"/>
  <c r="AT74" i="12"/>
  <c r="B248" i="12"/>
  <c r="AT75" i="12"/>
  <c r="CI70" i="12"/>
  <c r="CA70" i="12" s="1"/>
  <c r="C79" i="12"/>
  <c r="CK70" i="12"/>
  <c r="CC70" i="12" s="1"/>
  <c r="CJ70" i="12"/>
  <c r="CB70" i="12" s="1"/>
  <c r="CL70" i="12"/>
  <c r="CD70" i="12" s="1"/>
  <c r="CO100" i="12"/>
  <c r="CG100" i="12" s="1"/>
  <c r="CI20" i="10"/>
  <c r="CA20" i="10" s="1"/>
  <c r="CJ20" i="10"/>
  <c r="CB20" i="10" s="1"/>
  <c r="CI71" i="10"/>
  <c r="CA71" i="10" s="1"/>
  <c r="AT71" i="10" s="1"/>
  <c r="CK71" i="10"/>
  <c r="CC71" i="10" s="1"/>
  <c r="CI75" i="10"/>
  <c r="CA75" i="10" s="1"/>
  <c r="CK75" i="10"/>
  <c r="CC75" i="10" s="1"/>
  <c r="D79" i="10"/>
  <c r="CM117" i="10"/>
  <c r="CD117" i="10" s="1"/>
  <c r="CK117" i="10"/>
  <c r="CB117" i="10" s="1"/>
  <c r="CL117" i="10"/>
  <c r="CC117" i="10" s="1"/>
  <c r="CM121" i="10"/>
  <c r="CD121" i="10" s="1"/>
  <c r="CK121" i="10"/>
  <c r="CB121" i="10" s="1"/>
  <c r="CL121" i="10"/>
  <c r="CC121" i="10" s="1"/>
  <c r="AR121" i="10" s="1"/>
  <c r="CM122" i="10"/>
  <c r="CD122" i="10" s="1"/>
  <c r="CK122" i="10"/>
  <c r="CB122" i="10" s="1"/>
  <c r="CL129" i="10"/>
  <c r="CC129" i="10" s="1"/>
  <c r="CM129" i="10"/>
  <c r="CD129" i="10" s="1"/>
  <c r="AR129" i="10" s="1"/>
  <c r="CK129" i="10"/>
  <c r="CB129" i="10" s="1"/>
  <c r="Z45" i="10"/>
  <c r="CJ30" i="10"/>
  <c r="CB30" i="10" s="1"/>
  <c r="AL30" i="10" s="1"/>
  <c r="C70" i="10"/>
  <c r="CJ71" i="10"/>
  <c r="CB71" i="10" s="1"/>
  <c r="CI74" i="10"/>
  <c r="CA74" i="10" s="1"/>
  <c r="AT74" i="10" s="1"/>
  <c r="CK74" i="10"/>
  <c r="CC74" i="10" s="1"/>
  <c r="CJ75" i="10"/>
  <c r="CB75" i="10" s="1"/>
  <c r="CI78" i="10"/>
  <c r="CA78" i="10" s="1"/>
  <c r="CK78" i="10"/>
  <c r="CC78" i="10" s="1"/>
  <c r="B90" i="10"/>
  <c r="CI84" i="10"/>
  <c r="CA84" i="10" s="1"/>
  <c r="V84" i="10" s="1"/>
  <c r="CN84" i="10"/>
  <c r="CF84" i="10" s="1"/>
  <c r="S99" i="10"/>
  <c r="E124" i="10"/>
  <c r="CM119" i="10"/>
  <c r="CD119" i="10" s="1"/>
  <c r="CK119" i="10"/>
  <c r="CB119" i="10" s="1"/>
  <c r="AR119" i="10" s="1"/>
  <c r="CL119" i="10"/>
  <c r="CC119" i="10" s="1"/>
  <c r="CL130" i="10"/>
  <c r="CC130" i="10" s="1"/>
  <c r="CM130" i="10"/>
  <c r="CD130" i="10" s="1"/>
  <c r="AR130" i="10" s="1"/>
  <c r="CK130" i="10"/>
  <c r="CB130" i="10" s="1"/>
  <c r="CN189" i="10"/>
  <c r="CB189" i="10" s="1"/>
  <c r="CO189" i="10"/>
  <c r="CC189" i="10" s="1"/>
  <c r="B45" i="10"/>
  <c r="CL71" i="10"/>
  <c r="CD71" i="10" s="1"/>
  <c r="CI73" i="10"/>
  <c r="CA73" i="10" s="1"/>
  <c r="CK73" i="10"/>
  <c r="CC73" i="10" s="1"/>
  <c r="CL75" i="10"/>
  <c r="CD75" i="10" s="1"/>
  <c r="CI77" i="10"/>
  <c r="CA77" i="10" s="1"/>
  <c r="CK77" i="10"/>
  <c r="CC77" i="10" s="1"/>
  <c r="S97" i="10"/>
  <c r="CK108" i="10"/>
  <c r="CC108" i="10" s="1"/>
  <c r="CI108" i="10"/>
  <c r="CA108" i="10" s="1"/>
  <c r="CL108" i="10"/>
  <c r="CD108" i="10" s="1"/>
  <c r="CM108" i="10"/>
  <c r="CE108" i="10" s="1"/>
  <c r="CK114" i="10"/>
  <c r="CB114" i="10" s="1"/>
  <c r="AR114" i="10" s="1"/>
  <c r="CL114" i="10"/>
  <c r="CC114" i="10" s="1"/>
  <c r="AR117" i="10"/>
  <c r="CL122" i="10"/>
  <c r="CC122" i="10" s="1"/>
  <c r="CI72" i="10"/>
  <c r="CA72" i="10" s="1"/>
  <c r="AT72" i="10" s="1"/>
  <c r="CK72" i="10"/>
  <c r="CC72" i="10" s="1"/>
  <c r="CJ73" i="10"/>
  <c r="CB73" i="10" s="1"/>
  <c r="CI76" i="10"/>
  <c r="CA76" i="10" s="1"/>
  <c r="CK76" i="10"/>
  <c r="CC76" i="10" s="1"/>
  <c r="CJ77" i="10"/>
  <c r="CB77" i="10" s="1"/>
  <c r="V88" i="10"/>
  <c r="V89" i="10"/>
  <c r="S95" i="10"/>
  <c r="D136" i="10"/>
  <c r="C136" i="10" s="1"/>
  <c r="C128" i="10"/>
  <c r="CL131" i="10"/>
  <c r="CC131" i="10" s="1"/>
  <c r="CM131" i="10"/>
  <c r="CD131" i="10" s="1"/>
  <c r="CK131" i="10"/>
  <c r="CB131" i="10" s="1"/>
  <c r="CL134" i="10"/>
  <c r="CC134" i="10" s="1"/>
  <c r="CK134" i="10"/>
  <c r="CB134" i="10" s="1"/>
  <c r="AR134" i="10" s="1"/>
  <c r="CM134" i="10"/>
  <c r="CD134" i="10" s="1"/>
  <c r="AS189" i="10"/>
  <c r="CM106" i="10"/>
  <c r="CE106" i="10" s="1"/>
  <c r="CL118" i="10"/>
  <c r="CC118" i="10" s="1"/>
  <c r="CL125" i="10"/>
  <c r="CC125" i="10" s="1"/>
  <c r="CM125" i="10"/>
  <c r="CD125" i="10" s="1"/>
  <c r="CM126" i="10"/>
  <c r="CD126" i="10" s="1"/>
  <c r="CI100" i="10"/>
  <c r="CA100" i="10" s="1"/>
  <c r="CI106" i="10"/>
  <c r="CA106" i="10" s="1"/>
  <c r="Z106" i="10" s="1"/>
  <c r="CM107" i="10"/>
  <c r="CE107" i="10" s="1"/>
  <c r="Z107" i="10" s="1"/>
  <c r="CK115" i="10"/>
  <c r="CB115" i="10" s="1"/>
  <c r="AR115" i="10" s="1"/>
  <c r="C120" i="10"/>
  <c r="AR122" i="10"/>
  <c r="CK123" i="10"/>
  <c r="CB123" i="10" s="1"/>
  <c r="AR123" i="10" s="1"/>
  <c r="CL127" i="10"/>
  <c r="CC127" i="10" s="1"/>
  <c r="CM127" i="10"/>
  <c r="CD127" i="10" s="1"/>
  <c r="AR127" i="10" s="1"/>
  <c r="AR131" i="10"/>
  <c r="CL132" i="10"/>
  <c r="CC132" i="10" s="1"/>
  <c r="CK132" i="10"/>
  <c r="CB132" i="10" s="1"/>
  <c r="AR132" i="10" s="1"/>
  <c r="CL106" i="10"/>
  <c r="CD106" i="10" s="1"/>
  <c r="CL113" i="10"/>
  <c r="CC113" i="10" s="1"/>
  <c r="AR113" i="10" s="1"/>
  <c r="C116" i="10"/>
  <c r="CK118" i="10"/>
  <c r="CB118" i="10" s="1"/>
  <c r="AR118" i="10" s="1"/>
  <c r="D124" i="10"/>
  <c r="C124" i="10" s="1"/>
  <c r="CJ124" i="10"/>
  <c r="CA124" i="10" s="1"/>
  <c r="CK125" i="10"/>
  <c r="CB125" i="10" s="1"/>
  <c r="AR125" i="10" s="1"/>
  <c r="CK126" i="10"/>
  <c r="CB126" i="10" s="1"/>
  <c r="AR126" i="10" s="1"/>
  <c r="CN187" i="10"/>
  <c r="CB187" i="10" s="1"/>
  <c r="CO187" i="10"/>
  <c r="CC187" i="10" s="1"/>
  <c r="AS187" i="10" s="1"/>
  <c r="CM133" i="10"/>
  <c r="CD133" i="10" s="1"/>
  <c r="AR133" i="10" s="1"/>
  <c r="CL136" i="10"/>
  <c r="CC136" i="10" s="1"/>
  <c r="CM188" i="10"/>
  <c r="CA188" i="10" s="1"/>
  <c r="AS188" i="10" s="1"/>
  <c r="CM135" i="10"/>
  <c r="CD135" i="10" s="1"/>
  <c r="AR135" i="10" s="1"/>
  <c r="CJ136" i="10"/>
  <c r="CA136" i="10" s="1"/>
  <c r="AT70" i="12" l="1"/>
  <c r="AR125" i="12"/>
  <c r="AR122" i="12"/>
  <c r="AR129" i="12"/>
  <c r="AR121" i="12"/>
  <c r="AR118" i="12"/>
  <c r="AR120" i="12"/>
  <c r="CM124" i="10"/>
  <c r="CD124" i="10" s="1"/>
  <c r="CK124" i="10"/>
  <c r="CB124" i="10" s="1"/>
  <c r="CM116" i="10"/>
  <c r="CD116" i="10" s="1"/>
  <c r="CL116" i="10"/>
  <c r="CC116" i="10" s="1"/>
  <c r="CK116" i="10"/>
  <c r="CB116" i="10" s="1"/>
  <c r="CM120" i="10"/>
  <c r="CD120" i="10" s="1"/>
  <c r="CL120" i="10"/>
  <c r="CC120" i="10" s="1"/>
  <c r="CK120" i="10"/>
  <c r="CB120" i="10" s="1"/>
  <c r="AT78" i="10"/>
  <c r="CL124" i="10"/>
  <c r="CC124" i="10" s="1"/>
  <c r="CL128" i="10"/>
  <c r="CC128" i="10" s="1"/>
  <c r="CM128" i="10"/>
  <c r="CD128" i="10" s="1"/>
  <c r="CK128" i="10"/>
  <c r="CB128" i="10" s="1"/>
  <c r="AT73" i="10"/>
  <c r="C79" i="10"/>
  <c r="CL70" i="10"/>
  <c r="CD70" i="10" s="1"/>
  <c r="CJ70" i="10"/>
  <c r="CB70" i="10" s="1"/>
  <c r="CK70" i="10"/>
  <c r="CC70" i="10" s="1"/>
  <c r="CI70" i="10"/>
  <c r="CA70" i="10" s="1"/>
  <c r="AT75" i="10"/>
  <c r="CM136" i="10"/>
  <c r="CD136" i="10" s="1"/>
  <c r="CK136" i="10"/>
  <c r="CB136" i="10" s="1"/>
  <c r="AR136" i="10" s="1"/>
  <c r="AT76" i="10"/>
  <c r="Z108" i="10"/>
  <c r="AT77" i="10"/>
  <c r="CL90" i="10"/>
  <c r="CD90" i="10" s="1"/>
  <c r="CN90" i="10"/>
  <c r="CF90" i="10" s="1"/>
  <c r="CI90" i="10"/>
  <c r="CA90" i="10" s="1"/>
  <c r="AR128" i="10" l="1"/>
  <c r="B248" i="10"/>
  <c r="AT70" i="10"/>
  <c r="AR120" i="10"/>
  <c r="AR116" i="10"/>
  <c r="B247" i="9" l="1"/>
  <c r="B242" i="9"/>
  <c r="B241" i="9"/>
  <c r="C237" i="9"/>
  <c r="C236" i="9"/>
  <c r="C235" i="9"/>
  <c r="K231" i="9"/>
  <c r="J231" i="9"/>
  <c r="I231" i="9"/>
  <c r="H231" i="9"/>
  <c r="G231" i="9"/>
  <c r="F231" i="9"/>
  <c r="E231" i="9"/>
  <c r="D231" i="9"/>
  <c r="C231" i="9"/>
  <c r="B231" i="9"/>
  <c r="H222" i="9"/>
  <c r="C222" i="9"/>
  <c r="H221" i="9"/>
  <c r="C221" i="9"/>
  <c r="H220" i="9"/>
  <c r="C220" i="9"/>
  <c r="H219" i="9"/>
  <c r="C219" i="9"/>
  <c r="F215" i="9"/>
  <c r="B215" i="9"/>
  <c r="F214" i="9"/>
  <c r="B214" i="9"/>
  <c r="F213" i="9"/>
  <c r="B213" i="9"/>
  <c r="F212" i="9"/>
  <c r="B212" i="9"/>
  <c r="CI207" i="9"/>
  <c r="CA207" i="9" s="1"/>
  <c r="S207" i="9" s="1"/>
  <c r="F207" i="9"/>
  <c r="B207" i="9"/>
  <c r="CA206" i="9"/>
  <c r="S206" i="9" s="1"/>
  <c r="F206" i="9"/>
  <c r="B206" i="9"/>
  <c r="CI206" i="9" s="1"/>
  <c r="CI205" i="9"/>
  <c r="CA205" i="9" s="1"/>
  <c r="S205" i="9"/>
  <c r="F205" i="9"/>
  <c r="B205" i="9"/>
  <c r="F204" i="9"/>
  <c r="B204" i="9"/>
  <c r="CI204" i="9" s="1"/>
  <c r="CA204" i="9" s="1"/>
  <c r="S204" i="9" s="1"/>
  <c r="F203" i="9"/>
  <c r="B203" i="9"/>
  <c r="CI203" i="9" s="1"/>
  <c r="CA203" i="9" s="1"/>
  <c r="S203" i="9" s="1"/>
  <c r="S202" i="9"/>
  <c r="F202" i="9"/>
  <c r="B202" i="9"/>
  <c r="CI202" i="9" s="1"/>
  <c r="CA202" i="9" s="1"/>
  <c r="CA201" i="9"/>
  <c r="S201" i="9"/>
  <c r="F201" i="9"/>
  <c r="B201" i="9"/>
  <c r="CI201" i="9" s="1"/>
  <c r="CI196" i="9"/>
  <c r="CA196" i="9"/>
  <c r="V196" i="9" s="1"/>
  <c r="E196" i="9"/>
  <c r="B196" i="9"/>
  <c r="CI195" i="9"/>
  <c r="CA195" i="9" s="1"/>
  <c r="V195" i="9"/>
  <c r="E195" i="9"/>
  <c r="B195" i="9"/>
  <c r="CA194" i="9"/>
  <c r="V194" i="9"/>
  <c r="E194" i="9"/>
  <c r="B194" i="9"/>
  <c r="CI194" i="9" s="1"/>
  <c r="CA193" i="9"/>
  <c r="V193" i="9" s="1"/>
  <c r="E193" i="9"/>
  <c r="B193" i="9"/>
  <c r="CI193" i="9" s="1"/>
  <c r="CP189" i="9"/>
  <c r="CD189" i="9" s="1"/>
  <c r="D189" i="9"/>
  <c r="C189" i="9"/>
  <c r="B189" i="9"/>
  <c r="CP188" i="9"/>
  <c r="CD188" i="9"/>
  <c r="D188" i="9"/>
  <c r="C188" i="9"/>
  <c r="B188" i="9"/>
  <c r="CP187" i="9"/>
  <c r="CD187" i="9"/>
  <c r="D187" i="9"/>
  <c r="C187" i="9"/>
  <c r="B187" i="9"/>
  <c r="B182" i="9"/>
  <c r="B181" i="9"/>
  <c r="B180" i="9"/>
  <c r="E176" i="9"/>
  <c r="B176" i="9"/>
  <c r="E175" i="9"/>
  <c r="B175" i="9"/>
  <c r="CM170" i="9"/>
  <c r="CA170" i="9" s="1"/>
  <c r="AI170" i="9" s="1"/>
  <c r="D170" i="9"/>
  <c r="C170" i="9"/>
  <c r="B170" i="9" s="1"/>
  <c r="D169" i="9"/>
  <c r="C169" i="9"/>
  <c r="D168" i="9"/>
  <c r="C168" i="9"/>
  <c r="B168" i="9" s="1"/>
  <c r="CM168" i="9" s="1"/>
  <c r="CA168" i="9" s="1"/>
  <c r="AI168" i="9" s="1"/>
  <c r="B158" i="9"/>
  <c r="CI158" i="9" s="1"/>
  <c r="CA158" i="9" s="1"/>
  <c r="H158" i="9" s="1"/>
  <c r="CI157" i="9"/>
  <c r="CA157" i="9" s="1"/>
  <c r="H157" i="9" s="1"/>
  <c r="B157" i="9"/>
  <c r="CI156" i="9"/>
  <c r="CA156" i="9" s="1"/>
  <c r="H156" i="9"/>
  <c r="B156" i="9"/>
  <c r="B155" i="9"/>
  <c r="CI155" i="9" s="1"/>
  <c r="CA155" i="9" s="1"/>
  <c r="H155" i="9" s="1"/>
  <c r="CI154" i="9"/>
  <c r="CA154" i="9" s="1"/>
  <c r="H154" i="9" s="1"/>
  <c r="B154" i="9"/>
  <c r="CI153" i="9"/>
  <c r="CA153" i="9" s="1"/>
  <c r="H153" i="9"/>
  <c r="B153" i="9"/>
  <c r="B152" i="9"/>
  <c r="CI152" i="9" s="1"/>
  <c r="CA152" i="9" s="1"/>
  <c r="H152" i="9" s="1"/>
  <c r="AI148" i="9"/>
  <c r="E148" i="9"/>
  <c r="D148" i="9"/>
  <c r="C148" i="9" s="1"/>
  <c r="CM148" i="9" s="1"/>
  <c r="CA148" i="9" s="1"/>
  <c r="AI147" i="9"/>
  <c r="E147" i="9"/>
  <c r="D147" i="9"/>
  <c r="C147" i="9"/>
  <c r="CM147" i="9" s="1"/>
  <c r="CA147" i="9" s="1"/>
  <c r="CM146" i="9"/>
  <c r="CA146" i="9" s="1"/>
  <c r="AI146" i="9" s="1"/>
  <c r="E146" i="9"/>
  <c r="D146" i="9"/>
  <c r="C146" i="9" s="1"/>
  <c r="CM145" i="9"/>
  <c r="CA145" i="9" s="1"/>
  <c r="AI145" i="9" s="1"/>
  <c r="E145" i="9"/>
  <c r="D145" i="9"/>
  <c r="C145" i="9"/>
  <c r="E144" i="9"/>
  <c r="D144" i="9"/>
  <c r="C144" i="9" s="1"/>
  <c r="CM144" i="9" s="1"/>
  <c r="CA144" i="9" s="1"/>
  <c r="AI144" i="9" s="1"/>
  <c r="E143" i="9"/>
  <c r="D143" i="9"/>
  <c r="C143" i="9"/>
  <c r="CM143" i="9" s="1"/>
  <c r="CA143" i="9" s="1"/>
  <c r="AI143" i="9" s="1"/>
  <c r="E142" i="9"/>
  <c r="D142" i="9"/>
  <c r="C142" i="9" s="1"/>
  <c r="CM142" i="9" s="1"/>
  <c r="CA142" i="9" s="1"/>
  <c r="AI142" i="9" s="1"/>
  <c r="E141" i="9"/>
  <c r="D141" i="9"/>
  <c r="C141" i="9" s="1"/>
  <c r="CM141" i="9" s="1"/>
  <c r="CA141" i="9" s="1"/>
  <c r="AI141" i="9" s="1"/>
  <c r="AR138" i="9"/>
  <c r="AR137" i="9"/>
  <c r="CM136" i="9"/>
  <c r="CD136" i="9" s="1"/>
  <c r="CB136" i="9"/>
  <c r="AQ136" i="9"/>
  <c r="AP136" i="9"/>
  <c r="CL136" i="9" s="1"/>
  <c r="CC136" i="9" s="1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CJ135" i="9"/>
  <c r="CA135" i="9"/>
  <c r="E135" i="9"/>
  <c r="D135" i="9"/>
  <c r="C135" i="9"/>
  <c r="CJ134" i="9"/>
  <c r="CA134" i="9" s="1"/>
  <c r="E134" i="9"/>
  <c r="D134" i="9"/>
  <c r="C134" i="9" s="1"/>
  <c r="CJ133" i="9"/>
  <c r="CA133" i="9"/>
  <c r="E133" i="9"/>
  <c r="D133" i="9"/>
  <c r="C133" i="9"/>
  <c r="CJ132" i="9"/>
  <c r="CA132" i="9" s="1"/>
  <c r="E132" i="9"/>
  <c r="D132" i="9"/>
  <c r="C132" i="9" s="1"/>
  <c r="CJ131" i="9"/>
  <c r="CA131" i="9"/>
  <c r="E131" i="9"/>
  <c r="D131" i="9"/>
  <c r="C131" i="9"/>
  <c r="CJ130" i="9"/>
  <c r="CA130" i="9" s="1"/>
  <c r="E130" i="9"/>
  <c r="D130" i="9"/>
  <c r="C130" i="9" s="1"/>
  <c r="CJ129" i="9"/>
  <c r="CA129" i="9"/>
  <c r="E129" i="9"/>
  <c r="D129" i="9"/>
  <c r="C129" i="9"/>
  <c r="CJ128" i="9"/>
  <c r="CA128" i="9" s="1"/>
  <c r="E128" i="9"/>
  <c r="D128" i="9"/>
  <c r="C128" i="9" s="1"/>
  <c r="CJ127" i="9"/>
  <c r="CA127" i="9"/>
  <c r="E127" i="9"/>
  <c r="D127" i="9"/>
  <c r="C127" i="9"/>
  <c r="CJ126" i="9"/>
  <c r="CA126" i="9" s="1"/>
  <c r="E126" i="9"/>
  <c r="D126" i="9"/>
  <c r="C126" i="9" s="1"/>
  <c r="CJ125" i="9"/>
  <c r="CA125" i="9"/>
  <c r="E125" i="9"/>
  <c r="E136" i="9" s="1"/>
  <c r="D125" i="9"/>
  <c r="D136" i="9" s="1"/>
  <c r="C136" i="9" s="1"/>
  <c r="CK136" i="9" s="1"/>
  <c r="C125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CJ124" i="9" s="1"/>
  <c r="CA124" i="9" s="1"/>
  <c r="H124" i="9"/>
  <c r="G124" i="9"/>
  <c r="F124" i="9"/>
  <c r="CJ123" i="9"/>
  <c r="CA123" i="9"/>
  <c r="E123" i="9"/>
  <c r="D123" i="9"/>
  <c r="C123" i="9" s="1"/>
  <c r="CJ122" i="9"/>
  <c r="CA122" i="9" s="1"/>
  <c r="E122" i="9"/>
  <c r="D122" i="9"/>
  <c r="C122" i="9"/>
  <c r="CJ121" i="9"/>
  <c r="CA121" i="9"/>
  <c r="E121" i="9"/>
  <c r="D121" i="9"/>
  <c r="C121" i="9" s="1"/>
  <c r="CJ120" i="9"/>
  <c r="CA120" i="9"/>
  <c r="E120" i="9"/>
  <c r="C120" i="9" s="1"/>
  <c r="D120" i="9"/>
  <c r="CK119" i="9"/>
  <c r="CB119" i="9" s="1"/>
  <c r="CJ119" i="9"/>
  <c r="CA119" i="9"/>
  <c r="E119" i="9"/>
  <c r="D119" i="9"/>
  <c r="C119" i="9"/>
  <c r="CM119" i="9" s="1"/>
  <c r="CD119" i="9" s="1"/>
  <c r="CL118" i="9"/>
  <c r="CC118" i="9" s="1"/>
  <c r="CJ118" i="9"/>
  <c r="CA118" i="9" s="1"/>
  <c r="E118" i="9"/>
  <c r="C118" i="9" s="1"/>
  <c r="D118" i="9"/>
  <c r="CJ117" i="9"/>
  <c r="CA117" i="9" s="1"/>
  <c r="E117" i="9"/>
  <c r="D117" i="9"/>
  <c r="C117" i="9" s="1"/>
  <c r="CJ116" i="9"/>
  <c r="CA116" i="9" s="1"/>
  <c r="E116" i="9"/>
  <c r="D116" i="9"/>
  <c r="C116" i="9"/>
  <c r="CJ115" i="9"/>
  <c r="CA115" i="9"/>
  <c r="E115" i="9"/>
  <c r="D115" i="9"/>
  <c r="C115" i="9" s="1"/>
  <c r="CJ114" i="9"/>
  <c r="CA114" i="9" s="1"/>
  <c r="E114" i="9"/>
  <c r="D114" i="9"/>
  <c r="C114" i="9"/>
  <c r="CL114" i="9" s="1"/>
  <c r="CC114" i="9" s="1"/>
  <c r="CJ113" i="9"/>
  <c r="CA113" i="9" s="1"/>
  <c r="E113" i="9"/>
  <c r="D113" i="9"/>
  <c r="CK108" i="9"/>
  <c r="CJ108" i="9"/>
  <c r="CB108" i="9" s="1"/>
  <c r="CC108" i="9"/>
  <c r="B108" i="9"/>
  <c r="CL108" i="9" s="1"/>
  <c r="CD108" i="9" s="1"/>
  <c r="CK107" i="9"/>
  <c r="CC107" i="9" s="1"/>
  <c r="CJ107" i="9"/>
  <c r="CB107" i="9"/>
  <c r="B107" i="9"/>
  <c r="CL107" i="9" s="1"/>
  <c r="CD107" i="9" s="1"/>
  <c r="CJ106" i="9"/>
  <c r="CB106" i="9"/>
  <c r="B106" i="9"/>
  <c r="CL100" i="9"/>
  <c r="CD100" i="9"/>
  <c r="R100" i="9"/>
  <c r="Q100" i="9"/>
  <c r="P100" i="9"/>
  <c r="O100" i="9"/>
  <c r="N100" i="9"/>
  <c r="M100" i="9"/>
  <c r="CJ100" i="9" s="1"/>
  <c r="CB100" i="9" s="1"/>
  <c r="L100" i="9"/>
  <c r="K100" i="9"/>
  <c r="J100" i="9"/>
  <c r="I100" i="9"/>
  <c r="H100" i="9"/>
  <c r="G100" i="9"/>
  <c r="F100" i="9"/>
  <c r="E100" i="9"/>
  <c r="D100" i="9"/>
  <c r="C100" i="9"/>
  <c r="CO99" i="9"/>
  <c r="CG99" i="9" s="1"/>
  <c r="CN99" i="9"/>
  <c r="CL99" i="9"/>
  <c r="CD99" i="9" s="1"/>
  <c r="CJ99" i="9"/>
  <c r="CB99" i="9" s="1"/>
  <c r="CF99" i="9"/>
  <c r="B99" i="9"/>
  <c r="CO98" i="9"/>
  <c r="CG98" i="9" s="1"/>
  <c r="CN98" i="9"/>
  <c r="CL98" i="9"/>
  <c r="CD98" i="9" s="1"/>
  <c r="CJ98" i="9"/>
  <c r="CB98" i="9" s="1"/>
  <c r="CF98" i="9"/>
  <c r="B98" i="9"/>
  <c r="CO97" i="9"/>
  <c r="CG97" i="9" s="1"/>
  <c r="CN97" i="9"/>
  <c r="CL97" i="9"/>
  <c r="CD97" i="9" s="1"/>
  <c r="CJ97" i="9"/>
  <c r="CB97" i="9" s="1"/>
  <c r="CF97" i="9"/>
  <c r="B97" i="9"/>
  <c r="CO96" i="9"/>
  <c r="CG96" i="9" s="1"/>
  <c r="CN96" i="9"/>
  <c r="CL96" i="9"/>
  <c r="CD96" i="9" s="1"/>
  <c r="CJ96" i="9"/>
  <c r="CB96" i="9" s="1"/>
  <c r="CF96" i="9"/>
  <c r="B96" i="9"/>
  <c r="CO95" i="9"/>
  <c r="CG95" i="9" s="1"/>
  <c r="CN95" i="9"/>
  <c r="CL95" i="9"/>
  <c r="CD95" i="9" s="1"/>
  <c r="CJ95" i="9"/>
  <c r="CB95" i="9" s="1"/>
  <c r="CF95" i="9"/>
  <c r="B95" i="9"/>
  <c r="CJ90" i="9"/>
  <c r="CB90" i="9" s="1"/>
  <c r="U90" i="9"/>
  <c r="T90" i="9"/>
  <c r="S90" i="9"/>
  <c r="R90" i="9"/>
  <c r="CK90" i="9" s="1"/>
  <c r="CC90" i="9" s="1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CM89" i="9"/>
  <c r="CK89" i="9"/>
  <c r="CJ89" i="9"/>
  <c r="CB89" i="9" s="1"/>
  <c r="CE89" i="9"/>
  <c r="CC89" i="9"/>
  <c r="B89" i="9"/>
  <c r="CL89" i="9" s="1"/>
  <c r="CD89" i="9" s="1"/>
  <c r="CM88" i="9"/>
  <c r="CE88" i="9" s="1"/>
  <c r="CK88" i="9"/>
  <c r="CJ88" i="9"/>
  <c r="CI88" i="9"/>
  <c r="CA88" i="9" s="1"/>
  <c r="CC88" i="9"/>
  <c r="CB88" i="9"/>
  <c r="B88" i="9"/>
  <c r="CN88" i="9" s="1"/>
  <c r="CF88" i="9" s="1"/>
  <c r="CN87" i="9"/>
  <c r="CF87" i="9" s="1"/>
  <c r="CM87" i="9"/>
  <c r="CK87" i="9"/>
  <c r="CJ87" i="9"/>
  <c r="CB87" i="9" s="1"/>
  <c r="CI87" i="9"/>
  <c r="CE87" i="9"/>
  <c r="CC87" i="9"/>
  <c r="CA87" i="9"/>
  <c r="B87" i="9"/>
  <c r="CL87" i="9" s="1"/>
  <c r="CD87" i="9" s="1"/>
  <c r="V87" i="9" s="1"/>
  <c r="CM86" i="9"/>
  <c r="CK86" i="9"/>
  <c r="CC86" i="9" s="1"/>
  <c r="CJ86" i="9"/>
  <c r="CE86" i="9"/>
  <c r="CB86" i="9"/>
  <c r="B86" i="9"/>
  <c r="CM85" i="9"/>
  <c r="CK85" i="9"/>
  <c r="CJ85" i="9"/>
  <c r="CB85" i="9" s="1"/>
  <c r="CE85" i="9"/>
  <c r="CC85" i="9"/>
  <c r="B85" i="9"/>
  <c r="CL85" i="9" s="1"/>
  <c r="CD85" i="9" s="1"/>
  <c r="CM84" i="9"/>
  <c r="CE84" i="9" s="1"/>
  <c r="CK84" i="9"/>
  <c r="CJ84" i="9"/>
  <c r="CI84" i="9"/>
  <c r="CA84" i="9" s="1"/>
  <c r="CC84" i="9"/>
  <c r="CB84" i="9"/>
  <c r="B84" i="9"/>
  <c r="CN84" i="9" s="1"/>
  <c r="CF84" i="9" s="1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8" i="9"/>
  <c r="D78" i="9"/>
  <c r="CK77" i="9"/>
  <c r="CC77" i="9" s="1"/>
  <c r="CJ77" i="9"/>
  <c r="CB77" i="9" s="1"/>
  <c r="E77" i="9"/>
  <c r="D77" i="9"/>
  <c r="C77" i="9" s="1"/>
  <c r="CI77" i="9" s="1"/>
  <c r="CA77" i="9" s="1"/>
  <c r="CK76" i="9"/>
  <c r="CC76" i="9" s="1"/>
  <c r="E76" i="9"/>
  <c r="D76" i="9"/>
  <c r="C76" i="9" s="1"/>
  <c r="CI76" i="9" s="1"/>
  <c r="CA76" i="9" s="1"/>
  <c r="CL75" i="9"/>
  <c r="CD75" i="9" s="1"/>
  <c r="E75" i="9"/>
  <c r="D75" i="9"/>
  <c r="C75" i="9" s="1"/>
  <c r="E74" i="9"/>
  <c r="D74" i="9"/>
  <c r="CK73" i="9"/>
  <c r="CC73" i="9" s="1"/>
  <c r="CJ73" i="9"/>
  <c r="CB73" i="9" s="1"/>
  <c r="E73" i="9"/>
  <c r="D73" i="9"/>
  <c r="C73" i="9" s="1"/>
  <c r="CI73" i="9" s="1"/>
  <c r="CA73" i="9" s="1"/>
  <c r="CK72" i="9"/>
  <c r="CC72" i="9" s="1"/>
  <c r="E72" i="9"/>
  <c r="D72" i="9"/>
  <c r="C72" i="9" s="1"/>
  <c r="CI72" i="9" s="1"/>
  <c r="CA72" i="9" s="1"/>
  <c r="CL71" i="9"/>
  <c r="CD71" i="9" s="1"/>
  <c r="E71" i="9"/>
  <c r="C71" i="9"/>
  <c r="E70" i="9"/>
  <c r="E79" i="9" s="1"/>
  <c r="D70" i="9"/>
  <c r="C70" i="9" s="1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B65" i="9" s="1"/>
  <c r="D65" i="9"/>
  <c r="C65" i="9"/>
  <c r="CI64" i="9"/>
  <c r="CA64" i="9" s="1"/>
  <c r="V64" i="9" s="1"/>
  <c r="B64" i="9"/>
  <c r="CI63" i="9"/>
  <c r="CA63" i="9" s="1"/>
  <c r="V63" i="9"/>
  <c r="B63" i="9"/>
  <c r="B62" i="9"/>
  <c r="CI62" i="9" s="1"/>
  <c r="CA62" i="9" s="1"/>
  <c r="V62" i="9" s="1"/>
  <c r="B61" i="9"/>
  <c r="CI61" i="9" s="1"/>
  <c r="CA61" i="9" s="1"/>
  <c r="V61" i="9" s="1"/>
  <c r="CI60" i="9"/>
  <c r="CA60" i="9" s="1"/>
  <c r="V60" i="9" s="1"/>
  <c r="B60" i="9"/>
  <c r="CI59" i="9"/>
  <c r="CA59" i="9" s="1"/>
  <c r="V59" i="9"/>
  <c r="B59" i="9"/>
  <c r="B58" i="9"/>
  <c r="CI58" i="9" s="1"/>
  <c r="CA58" i="9" s="1"/>
  <c r="V58" i="9" s="1"/>
  <c r="B57" i="9"/>
  <c r="CI57" i="9" s="1"/>
  <c r="CA57" i="9" s="1"/>
  <c r="V57" i="9" s="1"/>
  <c r="CI56" i="9"/>
  <c r="CA56" i="9" s="1"/>
  <c r="V56" i="9" s="1"/>
  <c r="B56" i="9"/>
  <c r="CI55" i="9"/>
  <c r="CA55" i="9" s="1"/>
  <c r="V55" i="9"/>
  <c r="B55" i="9"/>
  <c r="B54" i="9"/>
  <c r="CI54" i="9" s="1"/>
  <c r="CA54" i="9" s="1"/>
  <c r="V54" i="9" s="1"/>
  <c r="B53" i="9"/>
  <c r="CI53" i="9" s="1"/>
  <c r="CA53" i="9" s="1"/>
  <c r="V53" i="9" s="1"/>
  <c r="CI52" i="9"/>
  <c r="CA52" i="9" s="1"/>
  <c r="V52" i="9" s="1"/>
  <c r="B52" i="9"/>
  <c r="CI51" i="9"/>
  <c r="CA51" i="9" s="1"/>
  <c r="V51" i="9"/>
  <c r="B51" i="9"/>
  <c r="B50" i="9"/>
  <c r="CI50" i="9" s="1"/>
  <c r="CA50" i="9" s="1"/>
  <c r="V50" i="9" s="1"/>
  <c r="AK45" i="9"/>
  <c r="AJ45" i="9"/>
  <c r="AI45" i="9"/>
  <c r="AH45" i="9"/>
  <c r="AG45" i="9"/>
  <c r="AF45" i="9"/>
  <c r="AD45" i="9"/>
  <c r="AC45" i="9"/>
  <c r="AB45" i="9"/>
  <c r="AA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CM44" i="9"/>
  <c r="CE44" i="9" s="1"/>
  <c r="CL44" i="9"/>
  <c r="CK44" i="9"/>
  <c r="CJ44" i="9"/>
  <c r="CI44" i="9"/>
  <c r="CA44" i="9" s="1"/>
  <c r="CD44" i="9"/>
  <c r="CC44" i="9"/>
  <c r="CB44" i="9"/>
  <c r="AL44" i="9" s="1"/>
  <c r="AE44" i="9"/>
  <c r="Z44" i="9"/>
  <c r="B44" i="9"/>
  <c r="CM43" i="9"/>
  <c r="CL43" i="9"/>
  <c r="CK43" i="9"/>
  <c r="CC43" i="9" s="1"/>
  <c r="CE43" i="9"/>
  <c r="CD43" i="9"/>
  <c r="AE43" i="9"/>
  <c r="Z43" i="9"/>
  <c r="CJ43" i="9" s="1"/>
  <c r="CB43" i="9" s="1"/>
  <c r="B43" i="9"/>
  <c r="CI43" i="9" s="1"/>
  <c r="CA43" i="9" s="1"/>
  <c r="AL43" i="9" s="1"/>
  <c r="CM42" i="9"/>
  <c r="CE42" i="9" s="1"/>
  <c r="CL42" i="9"/>
  <c r="CD42" i="9"/>
  <c r="AE42" i="9"/>
  <c r="CK42" i="9" s="1"/>
  <c r="CC42" i="9" s="1"/>
  <c r="Z42" i="9"/>
  <c r="Z45" i="9" s="1"/>
  <c r="B42" i="9"/>
  <c r="CI42" i="9" s="1"/>
  <c r="CA42" i="9" s="1"/>
  <c r="CM41" i="9"/>
  <c r="CL41" i="9"/>
  <c r="CK41" i="9"/>
  <c r="CC41" i="9" s="1"/>
  <c r="CE41" i="9"/>
  <c r="CD41" i="9"/>
  <c r="AE41" i="9"/>
  <c r="Z41" i="9"/>
  <c r="CJ41" i="9" s="1"/>
  <c r="CB41" i="9" s="1"/>
  <c r="B41" i="9"/>
  <c r="CI41" i="9" s="1"/>
  <c r="CA41" i="9" s="1"/>
  <c r="AL41" i="9" s="1"/>
  <c r="CM40" i="9"/>
  <c r="CE40" i="9" s="1"/>
  <c r="CL40" i="9"/>
  <c r="CJ40" i="9"/>
  <c r="CI40" i="9"/>
  <c r="CA40" i="9" s="1"/>
  <c r="CD40" i="9"/>
  <c r="CB40" i="9"/>
  <c r="AE40" i="9"/>
  <c r="CK40" i="9" s="1"/>
  <c r="CC40" i="9" s="1"/>
  <c r="Z40" i="9"/>
  <c r="B40" i="9"/>
  <c r="CM39" i="9"/>
  <c r="CL39" i="9"/>
  <c r="CD39" i="9" s="1"/>
  <c r="CK39" i="9"/>
  <c r="CC39" i="9" s="1"/>
  <c r="CE39" i="9"/>
  <c r="AE39" i="9"/>
  <c r="Z39" i="9"/>
  <c r="CJ39" i="9" s="1"/>
  <c r="CB39" i="9" s="1"/>
  <c r="B39" i="9"/>
  <c r="CI39" i="9" s="1"/>
  <c r="CA39" i="9" s="1"/>
  <c r="AL39" i="9" s="1"/>
  <c r="CM38" i="9"/>
  <c r="CE38" i="9" s="1"/>
  <c r="CL38" i="9"/>
  <c r="CJ38" i="9"/>
  <c r="CI38" i="9"/>
  <c r="CA38" i="9" s="1"/>
  <c r="CD38" i="9"/>
  <c r="CB38" i="9"/>
  <c r="AE38" i="9"/>
  <c r="CK38" i="9" s="1"/>
  <c r="CC38" i="9" s="1"/>
  <c r="Z38" i="9"/>
  <c r="B38" i="9"/>
  <c r="CM37" i="9"/>
  <c r="CL37" i="9"/>
  <c r="CD37" i="9" s="1"/>
  <c r="CK37" i="9"/>
  <c r="CC37" i="9" s="1"/>
  <c r="CE37" i="9"/>
  <c r="AE37" i="9"/>
  <c r="Z37" i="9"/>
  <c r="CJ37" i="9" s="1"/>
  <c r="CB37" i="9" s="1"/>
  <c r="B37" i="9"/>
  <c r="CI37" i="9" s="1"/>
  <c r="CA37" i="9" s="1"/>
  <c r="AL37" i="9" s="1"/>
  <c r="CM36" i="9"/>
  <c r="CE36" i="9" s="1"/>
  <c r="CL36" i="9"/>
  <c r="CJ36" i="9"/>
  <c r="CI36" i="9"/>
  <c r="CA36" i="9" s="1"/>
  <c r="CD36" i="9"/>
  <c r="CB36" i="9"/>
  <c r="AE36" i="9"/>
  <c r="CK36" i="9" s="1"/>
  <c r="CC36" i="9" s="1"/>
  <c r="Z36" i="9"/>
  <c r="B36" i="9"/>
  <c r="CM35" i="9"/>
  <c r="CL35" i="9"/>
  <c r="CD35" i="9" s="1"/>
  <c r="CK35" i="9"/>
  <c r="CC35" i="9" s="1"/>
  <c r="CE35" i="9"/>
  <c r="AE35" i="9"/>
  <c r="Z35" i="9"/>
  <c r="CJ35" i="9" s="1"/>
  <c r="CB35" i="9" s="1"/>
  <c r="B35" i="9"/>
  <c r="CI35" i="9" s="1"/>
  <c r="CA35" i="9" s="1"/>
  <c r="AL35" i="9" s="1"/>
  <c r="CM34" i="9"/>
  <c r="CE34" i="9" s="1"/>
  <c r="CL34" i="9"/>
  <c r="CJ34" i="9"/>
  <c r="CI34" i="9"/>
  <c r="CA34" i="9" s="1"/>
  <c r="CD34" i="9"/>
  <c r="CB34" i="9"/>
  <c r="AE34" i="9"/>
  <c r="CK34" i="9" s="1"/>
  <c r="CC34" i="9" s="1"/>
  <c r="Z34" i="9"/>
  <c r="B34" i="9"/>
  <c r="CM33" i="9"/>
  <c r="CL33" i="9"/>
  <c r="CD33" i="9" s="1"/>
  <c r="CK33" i="9"/>
  <c r="CC33" i="9" s="1"/>
  <c r="CE33" i="9"/>
  <c r="AE33" i="9"/>
  <c r="Z33" i="9"/>
  <c r="CJ33" i="9" s="1"/>
  <c r="CB33" i="9" s="1"/>
  <c r="B33" i="9"/>
  <c r="CI33" i="9" s="1"/>
  <c r="CA33" i="9" s="1"/>
  <c r="AL33" i="9" s="1"/>
  <c r="CM32" i="9"/>
  <c r="CE32" i="9" s="1"/>
  <c r="CL32" i="9"/>
  <c r="CJ32" i="9"/>
  <c r="CI32" i="9"/>
  <c r="CA32" i="9" s="1"/>
  <c r="CD32" i="9"/>
  <c r="CB32" i="9"/>
  <c r="AE32" i="9"/>
  <c r="CK32" i="9" s="1"/>
  <c r="CC32" i="9" s="1"/>
  <c r="Z32" i="9"/>
  <c r="B32" i="9"/>
  <c r="CM31" i="9"/>
  <c r="CL31" i="9"/>
  <c r="CD31" i="9" s="1"/>
  <c r="CK31" i="9"/>
  <c r="CC31" i="9" s="1"/>
  <c r="CE31" i="9"/>
  <c r="AE31" i="9"/>
  <c r="Z31" i="9"/>
  <c r="CJ31" i="9" s="1"/>
  <c r="CB31" i="9" s="1"/>
  <c r="B31" i="9"/>
  <c r="CI31" i="9" s="1"/>
  <c r="CA31" i="9" s="1"/>
  <c r="AL31" i="9" s="1"/>
  <c r="CM30" i="9"/>
  <c r="CE30" i="9" s="1"/>
  <c r="CL30" i="9"/>
  <c r="CJ30" i="9"/>
  <c r="CI30" i="9"/>
  <c r="CA30" i="9" s="1"/>
  <c r="CD30" i="9"/>
  <c r="CB30" i="9"/>
  <c r="AE30" i="9"/>
  <c r="Z30" i="9"/>
  <c r="B30" i="9"/>
  <c r="CI24" i="9"/>
  <c r="CA24" i="9"/>
  <c r="V24" i="9"/>
  <c r="B24" i="9"/>
  <c r="W20" i="9"/>
  <c r="V20" i="9"/>
  <c r="U20" i="9"/>
  <c r="CI20" i="9" s="1"/>
  <c r="CA20" i="9" s="1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C20" i="9" s="1"/>
  <c r="D20" i="9"/>
  <c r="CJ19" i="9"/>
  <c r="CB19" i="9" s="1"/>
  <c r="C19" i="9"/>
  <c r="CI19" i="9" s="1"/>
  <c r="CA19" i="9" s="1"/>
  <c r="X19" i="9" s="1"/>
  <c r="CJ18" i="9"/>
  <c r="CB18" i="9"/>
  <c r="C18" i="9"/>
  <c r="CI18" i="9" s="1"/>
  <c r="CA18" i="9" s="1"/>
  <c r="X18" i="9" s="1"/>
  <c r="CJ17" i="9"/>
  <c r="CB17" i="9" s="1"/>
  <c r="C17" i="9"/>
  <c r="CI17" i="9" s="1"/>
  <c r="CA17" i="9" s="1"/>
  <c r="X17" i="9" s="1"/>
  <c r="CJ16" i="9"/>
  <c r="CB16" i="9"/>
  <c r="C16" i="9"/>
  <c r="CI16" i="9" s="1"/>
  <c r="CA16" i="9" s="1"/>
  <c r="X16" i="9" s="1"/>
  <c r="CJ15" i="9"/>
  <c r="CB15" i="9" s="1"/>
  <c r="C15" i="9"/>
  <c r="CI15" i="9" s="1"/>
  <c r="CA15" i="9" s="1"/>
  <c r="X15" i="9" s="1"/>
  <c r="CJ14" i="9"/>
  <c r="CB14" i="9"/>
  <c r="C14" i="9"/>
  <c r="CI14" i="9" s="1"/>
  <c r="A5" i="9"/>
  <c r="A4" i="9"/>
  <c r="A3" i="9"/>
  <c r="A2" i="9"/>
  <c r="CK30" i="9" l="1"/>
  <c r="CC30" i="9" s="1"/>
  <c r="AL30" i="9" s="1"/>
  <c r="AE45" i="9"/>
  <c r="AL32" i="9"/>
  <c r="AL34" i="9"/>
  <c r="AL36" i="9"/>
  <c r="AL38" i="9"/>
  <c r="AL40" i="9"/>
  <c r="CN86" i="9"/>
  <c r="CF86" i="9" s="1"/>
  <c r="CI86" i="9"/>
  <c r="CA86" i="9" s="1"/>
  <c r="CL86" i="9"/>
  <c r="CD86" i="9" s="1"/>
  <c r="CM115" i="9"/>
  <c r="CD115" i="9" s="1"/>
  <c r="CL115" i="9"/>
  <c r="CC115" i="9" s="1"/>
  <c r="AR115" i="9" s="1"/>
  <c r="CK115" i="9"/>
  <c r="CB115" i="9" s="1"/>
  <c r="AR119" i="9"/>
  <c r="CM120" i="9"/>
  <c r="CD120" i="9" s="1"/>
  <c r="AR120" i="9" s="1"/>
  <c r="CL120" i="9"/>
  <c r="CC120" i="9" s="1"/>
  <c r="CM122" i="9"/>
  <c r="CD122" i="9" s="1"/>
  <c r="CK122" i="9"/>
  <c r="CB122" i="9" s="1"/>
  <c r="CL122" i="9"/>
  <c r="CC122" i="9" s="1"/>
  <c r="AR122" i="9" s="1"/>
  <c r="CL127" i="9"/>
  <c r="CC127" i="9" s="1"/>
  <c r="CK127" i="9"/>
  <c r="CB127" i="9" s="1"/>
  <c r="CL131" i="9"/>
  <c r="CC131" i="9" s="1"/>
  <c r="AR131" i="9" s="1"/>
  <c r="CK131" i="9"/>
  <c r="CB131" i="9" s="1"/>
  <c r="CL135" i="9"/>
  <c r="CC135" i="9" s="1"/>
  <c r="CK135" i="9"/>
  <c r="CB135" i="9" s="1"/>
  <c r="CA14" i="9"/>
  <c r="X14" i="9" s="1"/>
  <c r="B90" i="9"/>
  <c r="CM116" i="9"/>
  <c r="CD116" i="9" s="1"/>
  <c r="CL116" i="9"/>
  <c r="CC116" i="9" s="1"/>
  <c r="CK116" i="9"/>
  <c r="CB116" i="9" s="1"/>
  <c r="AR116" i="9"/>
  <c r="CM123" i="9"/>
  <c r="CD123" i="9" s="1"/>
  <c r="CL123" i="9"/>
  <c r="CC123" i="9" s="1"/>
  <c r="CK123" i="9"/>
  <c r="CB123" i="9" s="1"/>
  <c r="AR123" i="9" s="1"/>
  <c r="CM127" i="9"/>
  <c r="CD127" i="9" s="1"/>
  <c r="CM131" i="9"/>
  <c r="CD131" i="9" s="1"/>
  <c r="CM135" i="9"/>
  <c r="CD135" i="9" s="1"/>
  <c r="CN187" i="9"/>
  <c r="CB187" i="9" s="1"/>
  <c r="CM187" i="9"/>
  <c r="CA187" i="9" s="1"/>
  <c r="CO187" i="9"/>
  <c r="CC187" i="9" s="1"/>
  <c r="CJ42" i="9"/>
  <c r="CB42" i="9" s="1"/>
  <c r="AL42" i="9" s="1"/>
  <c r="CI71" i="9"/>
  <c r="CA71" i="9" s="1"/>
  <c r="AT71" i="9" s="1"/>
  <c r="CK71" i="9"/>
  <c r="CC71" i="9" s="1"/>
  <c r="CJ71" i="9"/>
  <c r="CB71" i="9" s="1"/>
  <c r="CI75" i="9"/>
  <c r="CA75" i="9" s="1"/>
  <c r="AT75" i="9" s="1"/>
  <c r="CK75" i="9"/>
  <c r="CC75" i="9" s="1"/>
  <c r="CJ75" i="9"/>
  <c r="CB75" i="9" s="1"/>
  <c r="D79" i="9"/>
  <c r="CN100" i="9"/>
  <c r="CF100" i="9" s="1"/>
  <c r="D124" i="9"/>
  <c r="C113" i="9"/>
  <c r="CM117" i="9"/>
  <c r="CD117" i="9" s="1"/>
  <c r="CL117" i="9"/>
  <c r="CC117" i="9" s="1"/>
  <c r="AR117" i="9" s="1"/>
  <c r="CK117" i="9"/>
  <c r="CB117" i="9" s="1"/>
  <c r="CM118" i="9"/>
  <c r="CD118" i="9" s="1"/>
  <c r="AR118" i="9" s="1"/>
  <c r="CK118" i="9"/>
  <c r="CB118" i="9" s="1"/>
  <c r="CL125" i="9"/>
  <c r="CC125" i="9" s="1"/>
  <c r="CK125" i="9"/>
  <c r="CB125" i="9" s="1"/>
  <c r="AR125" i="9" s="1"/>
  <c r="CL129" i="9"/>
  <c r="CC129" i="9" s="1"/>
  <c r="CK129" i="9"/>
  <c r="CB129" i="9" s="1"/>
  <c r="AR129" i="9" s="1"/>
  <c r="CL133" i="9"/>
  <c r="CC133" i="9" s="1"/>
  <c r="CK133" i="9"/>
  <c r="CB133" i="9" s="1"/>
  <c r="AR133" i="9" s="1"/>
  <c r="CJ20" i="9"/>
  <c r="CB20" i="9" s="1"/>
  <c r="CL70" i="9"/>
  <c r="CD70" i="9" s="1"/>
  <c r="CK70" i="9"/>
  <c r="CC70" i="9" s="1"/>
  <c r="CJ70" i="9"/>
  <c r="CB70" i="9" s="1"/>
  <c r="CI70" i="9"/>
  <c r="CA70" i="9" s="1"/>
  <c r="CM90" i="9"/>
  <c r="CE90" i="9" s="1"/>
  <c r="CL106" i="9"/>
  <c r="CD106" i="9" s="1"/>
  <c r="CK106" i="9"/>
  <c r="CC106" i="9" s="1"/>
  <c r="CI106" i="9"/>
  <c r="CA106" i="9" s="1"/>
  <c r="Z106" i="9" s="1"/>
  <c r="CM106" i="9"/>
  <c r="CE106" i="9" s="1"/>
  <c r="E124" i="9"/>
  <c r="CK120" i="9"/>
  <c r="CB120" i="9" s="1"/>
  <c r="CM125" i="9"/>
  <c r="CD125" i="9" s="1"/>
  <c r="AR127" i="9"/>
  <c r="CM129" i="9"/>
  <c r="CD129" i="9" s="1"/>
  <c r="AR130" i="9"/>
  <c r="CM133" i="9"/>
  <c r="CD133" i="9" s="1"/>
  <c r="AR135" i="9"/>
  <c r="CN188" i="9"/>
  <c r="CB188" i="9" s="1"/>
  <c r="CO188" i="9"/>
  <c r="CC188" i="9" s="1"/>
  <c r="CM188" i="9"/>
  <c r="CA188" i="9" s="1"/>
  <c r="CL72" i="9"/>
  <c r="CD72" i="9" s="1"/>
  <c r="CL76" i="9"/>
  <c r="CD76" i="9" s="1"/>
  <c r="CL90" i="9"/>
  <c r="CD90" i="9" s="1"/>
  <c r="CM95" i="9"/>
  <c r="CE95" i="9" s="1"/>
  <c r="CI95" i="9"/>
  <c r="CA95" i="9" s="1"/>
  <c r="S95" i="9" s="1"/>
  <c r="CK95" i="9"/>
  <c r="CC95" i="9" s="1"/>
  <c r="CM96" i="9"/>
  <c r="CE96" i="9" s="1"/>
  <c r="CI96" i="9"/>
  <c r="CA96" i="9" s="1"/>
  <c r="CK96" i="9"/>
  <c r="CC96" i="9" s="1"/>
  <c r="CM97" i="9"/>
  <c r="CE97" i="9" s="1"/>
  <c r="CI97" i="9"/>
  <c r="CA97" i="9" s="1"/>
  <c r="S97" i="9" s="1"/>
  <c r="CK97" i="9"/>
  <c r="CC97" i="9" s="1"/>
  <c r="CM98" i="9"/>
  <c r="CE98" i="9" s="1"/>
  <c r="CI98" i="9"/>
  <c r="CA98" i="9" s="1"/>
  <c r="CK98" i="9"/>
  <c r="CC98" i="9" s="1"/>
  <c r="CM99" i="9"/>
  <c r="CE99" i="9" s="1"/>
  <c r="CI99" i="9"/>
  <c r="CA99" i="9" s="1"/>
  <c r="S99" i="9" s="1"/>
  <c r="CK99" i="9"/>
  <c r="CC99" i="9" s="1"/>
  <c r="B100" i="9"/>
  <c r="CM107" i="9"/>
  <c r="CE107" i="9" s="1"/>
  <c r="CK114" i="9"/>
  <c r="CB114" i="9" s="1"/>
  <c r="AR114" i="9" s="1"/>
  <c r="CL119" i="9"/>
  <c r="CC119" i="9" s="1"/>
  <c r="CL126" i="9"/>
  <c r="CC126" i="9" s="1"/>
  <c r="CK126" i="9"/>
  <c r="CB126" i="9" s="1"/>
  <c r="AR126" i="9" s="1"/>
  <c r="CL128" i="9"/>
  <c r="CC128" i="9" s="1"/>
  <c r="CK128" i="9"/>
  <c r="CB128" i="9" s="1"/>
  <c r="AR128" i="9" s="1"/>
  <c r="CL130" i="9"/>
  <c r="CC130" i="9" s="1"/>
  <c r="CK130" i="9"/>
  <c r="CB130" i="9" s="1"/>
  <c r="CL132" i="9"/>
  <c r="CC132" i="9" s="1"/>
  <c r="CK132" i="9"/>
  <c r="CB132" i="9" s="1"/>
  <c r="AR132" i="9" s="1"/>
  <c r="CL134" i="9"/>
  <c r="CC134" i="9" s="1"/>
  <c r="CK134" i="9"/>
  <c r="CB134" i="9" s="1"/>
  <c r="AR134" i="9" s="1"/>
  <c r="CN189" i="9"/>
  <c r="CB189" i="9" s="1"/>
  <c r="CM189" i="9"/>
  <c r="CA189" i="9" s="1"/>
  <c r="AS189" i="9" s="1"/>
  <c r="CL73" i="9"/>
  <c r="CD73" i="9" s="1"/>
  <c r="AT73" i="9" s="1"/>
  <c r="CL77" i="9"/>
  <c r="CD77" i="9" s="1"/>
  <c r="AT77" i="9" s="1"/>
  <c r="CI107" i="9"/>
  <c r="CA107" i="9" s="1"/>
  <c r="Z107" i="9" s="1"/>
  <c r="CM108" i="9"/>
  <c r="CE108" i="9" s="1"/>
  <c r="CM114" i="9"/>
  <c r="CD114" i="9" s="1"/>
  <c r="CM121" i="9"/>
  <c r="CD121" i="9" s="1"/>
  <c r="CL121" i="9"/>
  <c r="CC121" i="9" s="1"/>
  <c r="CI65" i="9"/>
  <c r="CA65" i="9" s="1"/>
  <c r="V65" i="9" s="1"/>
  <c r="CJ72" i="9"/>
  <c r="CB72" i="9" s="1"/>
  <c r="AT72" i="9" s="1"/>
  <c r="C74" i="9"/>
  <c r="CJ76" i="9"/>
  <c r="CB76" i="9" s="1"/>
  <c r="AT76" i="9" s="1"/>
  <c r="C78" i="9"/>
  <c r="C79" i="9" s="1"/>
  <c r="CL84" i="9"/>
  <c r="CD84" i="9" s="1"/>
  <c r="V84" i="9" s="1"/>
  <c r="CI85" i="9"/>
  <c r="CA85" i="9" s="1"/>
  <c r="CN85" i="9"/>
  <c r="CF85" i="9" s="1"/>
  <c r="CL88" i="9"/>
  <c r="CD88" i="9" s="1"/>
  <c r="V88" i="9" s="1"/>
  <c r="CI89" i="9"/>
  <c r="CA89" i="9" s="1"/>
  <c r="V89" i="9" s="1"/>
  <c r="CN89" i="9"/>
  <c r="CF89" i="9" s="1"/>
  <c r="CI108" i="9"/>
  <c r="CA108" i="9" s="1"/>
  <c r="CK121" i="9"/>
  <c r="CB121" i="9" s="1"/>
  <c r="AR121" i="9" s="1"/>
  <c r="CM126" i="9"/>
  <c r="CD126" i="9" s="1"/>
  <c r="CM128" i="9"/>
  <c r="CD128" i="9" s="1"/>
  <c r="CM130" i="9"/>
  <c r="CD130" i="9" s="1"/>
  <c r="CM132" i="9"/>
  <c r="CD132" i="9" s="1"/>
  <c r="CM134" i="9"/>
  <c r="CD134" i="9" s="1"/>
  <c r="CO189" i="9"/>
  <c r="CC189" i="9" s="1"/>
  <c r="CJ136" i="9"/>
  <c r="CA136" i="9" s="1"/>
  <c r="AR136" i="9" s="1"/>
  <c r="B169" i="9"/>
  <c r="CM169" i="9" s="1"/>
  <c r="CA169" i="9" s="1"/>
  <c r="AI169" i="9" s="1"/>
  <c r="CL113" i="9" l="1"/>
  <c r="CC113" i="9" s="1"/>
  <c r="CK113" i="9"/>
  <c r="CB113" i="9" s="1"/>
  <c r="CM113" i="9"/>
  <c r="CD113" i="9" s="1"/>
  <c r="Z108" i="9"/>
  <c r="CM100" i="9"/>
  <c r="CE100" i="9" s="1"/>
  <c r="CK100" i="9"/>
  <c r="CC100" i="9" s="1"/>
  <c r="AT70" i="9"/>
  <c r="CI90" i="9"/>
  <c r="CA90" i="9" s="1"/>
  <c r="CN90" i="9"/>
  <c r="CF90" i="9" s="1"/>
  <c r="V85" i="9"/>
  <c r="CI74" i="9"/>
  <c r="CA74" i="9" s="1"/>
  <c r="CL74" i="9"/>
  <c r="CD74" i="9" s="1"/>
  <c r="CK74" i="9"/>
  <c r="CC74" i="9" s="1"/>
  <c r="CJ74" i="9"/>
  <c r="CB74" i="9" s="1"/>
  <c r="S98" i="9"/>
  <c r="CO100" i="9"/>
  <c r="CG100" i="9" s="1"/>
  <c r="AS187" i="9"/>
  <c r="V86" i="9"/>
  <c r="CI78" i="9"/>
  <c r="CA78" i="9" s="1"/>
  <c r="CL78" i="9"/>
  <c r="CD78" i="9" s="1"/>
  <c r="CK78" i="9"/>
  <c r="CC78" i="9" s="1"/>
  <c r="CJ78" i="9"/>
  <c r="CB78" i="9" s="1"/>
  <c r="S96" i="9"/>
  <c r="AS188" i="9"/>
  <c r="C124" i="9"/>
  <c r="CI100" i="9"/>
  <c r="CA100" i="9" s="1"/>
  <c r="AT78" i="9" l="1"/>
  <c r="AT74" i="9"/>
  <c r="AR113" i="9"/>
  <c r="CM124" i="9"/>
  <c r="CD124" i="9" s="1"/>
  <c r="CL124" i="9"/>
  <c r="CC124" i="9" s="1"/>
  <c r="CK124" i="9"/>
  <c r="CB124" i="9" s="1"/>
  <c r="B248" i="9" l="1"/>
  <c r="B247" i="8" l="1"/>
  <c r="B242" i="8"/>
  <c r="B241" i="8"/>
  <c r="C237" i="8"/>
  <c r="C236" i="8"/>
  <c r="C235" i="8"/>
  <c r="K231" i="8"/>
  <c r="J231" i="8"/>
  <c r="I231" i="8"/>
  <c r="H231" i="8"/>
  <c r="G231" i="8"/>
  <c r="F231" i="8"/>
  <c r="E231" i="8"/>
  <c r="D231" i="8"/>
  <c r="C231" i="8"/>
  <c r="B231" i="8"/>
  <c r="H222" i="8"/>
  <c r="C222" i="8"/>
  <c r="H221" i="8"/>
  <c r="C221" i="8"/>
  <c r="H220" i="8"/>
  <c r="C220" i="8"/>
  <c r="H219" i="8"/>
  <c r="C219" i="8"/>
  <c r="F215" i="8"/>
  <c r="B215" i="8"/>
  <c r="F214" i="8"/>
  <c r="B214" i="8"/>
  <c r="F213" i="8"/>
  <c r="B213" i="8"/>
  <c r="F212" i="8"/>
  <c r="B212" i="8"/>
  <c r="F207" i="8"/>
  <c r="B207" i="8"/>
  <c r="CI207" i="8" s="1"/>
  <c r="CA207" i="8" s="1"/>
  <c r="S207" i="8" s="1"/>
  <c r="CA206" i="8"/>
  <c r="S206" i="8" s="1"/>
  <c r="F206" i="8"/>
  <c r="B206" i="8"/>
  <c r="CI206" i="8" s="1"/>
  <c r="F205" i="8"/>
  <c r="B205" i="8"/>
  <c r="CI205" i="8" s="1"/>
  <c r="CA205" i="8" s="1"/>
  <c r="S205" i="8" s="1"/>
  <c r="CI204" i="8"/>
  <c r="CA204" i="8" s="1"/>
  <c r="S204" i="8" s="1"/>
  <c r="F204" i="8"/>
  <c r="B204" i="8"/>
  <c r="S203" i="8"/>
  <c r="F203" i="8"/>
  <c r="B203" i="8"/>
  <c r="CI203" i="8" s="1"/>
  <c r="CA203" i="8" s="1"/>
  <c r="S202" i="8"/>
  <c r="F202" i="8"/>
  <c r="B202" i="8"/>
  <c r="CI202" i="8" s="1"/>
  <c r="CA202" i="8" s="1"/>
  <c r="F201" i="8"/>
  <c r="B201" i="8"/>
  <c r="CI201" i="8" s="1"/>
  <c r="CA201" i="8" s="1"/>
  <c r="S201" i="8" s="1"/>
  <c r="E196" i="8"/>
  <c r="B196" i="8"/>
  <c r="CI196" i="8" s="1"/>
  <c r="CA196" i="8" s="1"/>
  <c r="V196" i="8" s="1"/>
  <c r="E195" i="8"/>
  <c r="B195" i="8"/>
  <c r="CI195" i="8" s="1"/>
  <c r="CA195" i="8" s="1"/>
  <c r="V195" i="8" s="1"/>
  <c r="E194" i="8"/>
  <c r="B194" i="8"/>
  <c r="CI194" i="8" s="1"/>
  <c r="CA194" i="8" s="1"/>
  <c r="V194" i="8" s="1"/>
  <c r="CI193" i="8"/>
  <c r="CA193" i="8" s="1"/>
  <c r="V193" i="8" s="1"/>
  <c r="E193" i="8"/>
  <c r="B193" i="8"/>
  <c r="CP189" i="8"/>
  <c r="CD189" i="8" s="1"/>
  <c r="D189" i="8"/>
  <c r="C189" i="8"/>
  <c r="B189" i="8"/>
  <c r="CP188" i="8"/>
  <c r="CD188" i="8" s="1"/>
  <c r="D188" i="8"/>
  <c r="C188" i="8"/>
  <c r="B188" i="8"/>
  <c r="CP187" i="8"/>
  <c r="CD187" i="8" s="1"/>
  <c r="D187" i="8"/>
  <c r="C187" i="8"/>
  <c r="B187" i="8"/>
  <c r="B182" i="8"/>
  <c r="B181" i="8"/>
  <c r="B180" i="8"/>
  <c r="E176" i="8"/>
  <c r="B176" i="8"/>
  <c r="E175" i="8"/>
  <c r="B175" i="8"/>
  <c r="D170" i="8"/>
  <c r="C170" i="8"/>
  <c r="B170" i="8"/>
  <c r="CM170" i="8" s="1"/>
  <c r="CA170" i="8" s="1"/>
  <c r="AI170" i="8" s="1"/>
  <c r="D169" i="8"/>
  <c r="C169" i="8"/>
  <c r="D168" i="8"/>
  <c r="C168" i="8"/>
  <c r="B168" i="8"/>
  <c r="CM168" i="8" s="1"/>
  <c r="CA168" i="8" s="1"/>
  <c r="AI168" i="8" s="1"/>
  <c r="H158" i="8"/>
  <c r="B158" i="8"/>
  <c r="CI158" i="8" s="1"/>
  <c r="CA158" i="8" s="1"/>
  <c r="B157" i="8"/>
  <c r="CI157" i="8" s="1"/>
  <c r="CA157" i="8" s="1"/>
  <c r="H157" i="8" s="1"/>
  <c r="H156" i="8"/>
  <c r="B156" i="8"/>
  <c r="CI156" i="8" s="1"/>
  <c r="CA156" i="8" s="1"/>
  <c r="B155" i="8"/>
  <c r="CI155" i="8" s="1"/>
  <c r="CA155" i="8" s="1"/>
  <c r="H155" i="8" s="1"/>
  <c r="H154" i="8"/>
  <c r="B154" i="8"/>
  <c r="CI154" i="8" s="1"/>
  <c r="CA154" i="8" s="1"/>
  <c r="B153" i="8"/>
  <c r="CI153" i="8" s="1"/>
  <c r="CA153" i="8" s="1"/>
  <c r="H153" i="8" s="1"/>
  <c r="H152" i="8"/>
  <c r="B152" i="8"/>
  <c r="CI152" i="8" s="1"/>
  <c r="CA152" i="8" s="1"/>
  <c r="E148" i="8"/>
  <c r="D148" i="8"/>
  <c r="E147" i="8"/>
  <c r="D147" i="8"/>
  <c r="C147" i="8" s="1"/>
  <c r="CM147" i="8" s="1"/>
  <c r="CA147" i="8" s="1"/>
  <c r="AI147" i="8" s="1"/>
  <c r="E146" i="8"/>
  <c r="D146" i="8"/>
  <c r="E145" i="8"/>
  <c r="D145" i="8"/>
  <c r="C145" i="8" s="1"/>
  <c r="CM145" i="8" s="1"/>
  <c r="CA145" i="8" s="1"/>
  <c r="AI145" i="8" s="1"/>
  <c r="E144" i="8"/>
  <c r="D144" i="8"/>
  <c r="E143" i="8"/>
  <c r="D143" i="8"/>
  <c r="C143" i="8" s="1"/>
  <c r="CM143" i="8" s="1"/>
  <c r="CA143" i="8" s="1"/>
  <c r="AI143" i="8" s="1"/>
  <c r="E142" i="8"/>
  <c r="D142" i="8"/>
  <c r="E141" i="8"/>
  <c r="D141" i="8"/>
  <c r="C141" i="8" s="1"/>
  <c r="CM141" i="8" s="1"/>
  <c r="CA141" i="8" s="1"/>
  <c r="AI141" i="8" s="1"/>
  <c r="AR138" i="8"/>
  <c r="AR137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CJ135" i="8"/>
  <c r="CA135" i="8"/>
  <c r="E135" i="8"/>
  <c r="D135" i="8"/>
  <c r="C135" i="8"/>
  <c r="CJ134" i="8"/>
  <c r="CA134" i="8"/>
  <c r="E134" i="8"/>
  <c r="D134" i="8"/>
  <c r="C134" i="8" s="1"/>
  <c r="CK133" i="8"/>
  <c r="CB133" i="8" s="1"/>
  <c r="CJ133" i="8"/>
  <c r="CA133" i="8" s="1"/>
  <c r="E133" i="8"/>
  <c r="D133" i="8"/>
  <c r="C133" i="8" s="1"/>
  <c r="CJ132" i="8"/>
  <c r="CA132" i="8" s="1"/>
  <c r="E132" i="8"/>
  <c r="D132" i="8"/>
  <c r="C132" i="8"/>
  <c r="CJ131" i="8"/>
  <c r="CA131" i="8"/>
  <c r="E131" i="8"/>
  <c r="D131" i="8"/>
  <c r="C131" i="8"/>
  <c r="CJ130" i="8"/>
  <c r="CA130" i="8"/>
  <c r="E130" i="8"/>
  <c r="D130" i="8"/>
  <c r="C130" i="8" s="1"/>
  <c r="CK129" i="8"/>
  <c r="CB129" i="8" s="1"/>
  <c r="CJ129" i="8"/>
  <c r="CA129" i="8" s="1"/>
  <c r="E129" i="8"/>
  <c r="D129" i="8"/>
  <c r="C129" i="8" s="1"/>
  <c r="CJ128" i="8"/>
  <c r="CA128" i="8" s="1"/>
  <c r="E128" i="8"/>
  <c r="D128" i="8"/>
  <c r="C128" i="8" s="1"/>
  <c r="CK127" i="8"/>
  <c r="CB127" i="8" s="1"/>
  <c r="CJ127" i="8"/>
  <c r="CA127" i="8" s="1"/>
  <c r="E127" i="8"/>
  <c r="D127" i="8"/>
  <c r="C127" i="8"/>
  <c r="CM126" i="8"/>
  <c r="CD126" i="8" s="1"/>
  <c r="CJ126" i="8"/>
  <c r="CA126" i="8"/>
  <c r="E126" i="8"/>
  <c r="D126" i="8"/>
  <c r="C126" i="8" s="1"/>
  <c r="CJ125" i="8"/>
  <c r="CA125" i="8"/>
  <c r="E125" i="8"/>
  <c r="E136" i="8" s="1"/>
  <c r="D125" i="8"/>
  <c r="C125" i="8"/>
  <c r="AQ124" i="8"/>
  <c r="AP124" i="8"/>
  <c r="AO124" i="8"/>
  <c r="AN124" i="8"/>
  <c r="CJ124" i="8" s="1"/>
  <c r="CA124" i="8" s="1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CL123" i="8"/>
  <c r="CC123" i="8" s="1"/>
  <c r="CK123" i="8"/>
  <c r="CB123" i="8" s="1"/>
  <c r="CJ123" i="8"/>
  <c r="CA123" i="8"/>
  <c r="E123" i="8"/>
  <c r="D123" i="8"/>
  <c r="C123" i="8"/>
  <c r="CM123" i="8" s="1"/>
  <c r="CD123" i="8" s="1"/>
  <c r="CJ122" i="8"/>
  <c r="CA122" i="8"/>
  <c r="E122" i="8"/>
  <c r="D122" i="8"/>
  <c r="C122" i="8" s="1"/>
  <c r="CJ121" i="8"/>
  <c r="CA121" i="8" s="1"/>
  <c r="E121" i="8"/>
  <c r="D121" i="8"/>
  <c r="CJ120" i="8"/>
  <c r="CA120" i="8" s="1"/>
  <c r="E120" i="8"/>
  <c r="D120" i="8"/>
  <c r="C120" i="8" s="1"/>
  <c r="CL119" i="8"/>
  <c r="CC119" i="8" s="1"/>
  <c r="CJ119" i="8"/>
  <c r="CA119" i="8"/>
  <c r="E119" i="8"/>
  <c r="D119" i="8"/>
  <c r="C119" i="8"/>
  <c r="CM119" i="8" s="1"/>
  <c r="CD119" i="8" s="1"/>
  <c r="CL118" i="8"/>
  <c r="CC118" i="8" s="1"/>
  <c r="CJ118" i="8"/>
  <c r="CA118" i="8"/>
  <c r="E118" i="8"/>
  <c r="D118" i="8"/>
  <c r="C118" i="8"/>
  <c r="CJ117" i="8"/>
  <c r="CA117" i="8" s="1"/>
  <c r="E117" i="8"/>
  <c r="D117" i="8"/>
  <c r="C117" i="8" s="1"/>
  <c r="CJ116" i="8"/>
  <c r="CA116" i="8" s="1"/>
  <c r="E116" i="8"/>
  <c r="E124" i="8" s="1"/>
  <c r="D116" i="8"/>
  <c r="C116" i="8" s="1"/>
  <c r="CJ115" i="8"/>
  <c r="CA115" i="8"/>
  <c r="E115" i="8"/>
  <c r="D115" i="8"/>
  <c r="C115" i="8"/>
  <c r="CJ114" i="8"/>
  <c r="CA114" i="8"/>
  <c r="E114" i="8"/>
  <c r="D114" i="8"/>
  <c r="C114" i="8"/>
  <c r="CJ113" i="8"/>
  <c r="CA113" i="8"/>
  <c r="E113" i="8"/>
  <c r="D113" i="8"/>
  <c r="D124" i="8" s="1"/>
  <c r="C113" i="8"/>
  <c r="CM108" i="8"/>
  <c r="CE108" i="8" s="1"/>
  <c r="CJ108" i="8"/>
  <c r="CI108" i="8"/>
  <c r="CA108" i="8" s="1"/>
  <c r="CB108" i="8"/>
  <c r="B108" i="8"/>
  <c r="CJ107" i="8"/>
  <c r="CB107" i="8" s="1"/>
  <c r="B107" i="8"/>
  <c r="CM106" i="8"/>
  <c r="CE106" i="8" s="1"/>
  <c r="CJ106" i="8"/>
  <c r="CI106" i="8"/>
  <c r="CA106" i="8" s="1"/>
  <c r="CB106" i="8"/>
  <c r="B106" i="8"/>
  <c r="CO100" i="8"/>
  <c r="CG100" i="8" s="1"/>
  <c r="CL100" i="8"/>
  <c r="CD100" i="8" s="1"/>
  <c r="R100" i="8"/>
  <c r="Q100" i="8"/>
  <c r="P100" i="8"/>
  <c r="CM100" i="8" s="1"/>
  <c r="CE100" i="8" s="1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CO99" i="8"/>
  <c r="CG99" i="8" s="1"/>
  <c r="CN99" i="8"/>
  <c r="CF99" i="8" s="1"/>
  <c r="CM99" i="8"/>
  <c r="CL99" i="8"/>
  <c r="CK99" i="8"/>
  <c r="CC99" i="8" s="1"/>
  <c r="CJ99" i="8"/>
  <c r="CI99" i="8"/>
  <c r="CE99" i="8"/>
  <c r="CD99" i="8"/>
  <c r="CB99" i="8"/>
  <c r="CA99" i="8"/>
  <c r="B99" i="8"/>
  <c r="CO98" i="8"/>
  <c r="CG98" i="8" s="1"/>
  <c r="CN98" i="8"/>
  <c r="CF98" i="8" s="1"/>
  <c r="CM98" i="8"/>
  <c r="CL98" i="8"/>
  <c r="CK98" i="8"/>
  <c r="CC98" i="8" s="1"/>
  <c r="CJ98" i="8"/>
  <c r="CB98" i="8" s="1"/>
  <c r="CI98" i="8"/>
  <c r="CE98" i="8"/>
  <c r="CD98" i="8"/>
  <c r="CA98" i="8"/>
  <c r="B98" i="8"/>
  <c r="CO97" i="8"/>
  <c r="CG97" i="8" s="1"/>
  <c r="CN97" i="8"/>
  <c r="CM97" i="8"/>
  <c r="CL97" i="8"/>
  <c r="CK97" i="8"/>
  <c r="CC97" i="8" s="1"/>
  <c r="CJ97" i="8"/>
  <c r="CB97" i="8" s="1"/>
  <c r="CI97" i="8"/>
  <c r="CF97" i="8"/>
  <c r="CE97" i="8"/>
  <c r="CD97" i="8"/>
  <c r="CA97" i="8"/>
  <c r="B97" i="8"/>
  <c r="CO96" i="8"/>
  <c r="CG96" i="8" s="1"/>
  <c r="CN96" i="8"/>
  <c r="CM96" i="8"/>
  <c r="CL96" i="8"/>
  <c r="CK96" i="8"/>
  <c r="CC96" i="8" s="1"/>
  <c r="CJ96" i="8"/>
  <c r="CI96" i="8"/>
  <c r="CF96" i="8"/>
  <c r="CE96" i="8"/>
  <c r="CD96" i="8"/>
  <c r="CB96" i="8"/>
  <c r="CA96" i="8"/>
  <c r="S96" i="8" s="1"/>
  <c r="B96" i="8"/>
  <c r="CO95" i="8"/>
  <c r="CG95" i="8" s="1"/>
  <c r="CN95" i="8"/>
  <c r="CF95" i="8" s="1"/>
  <c r="CM95" i="8"/>
  <c r="CL95" i="8"/>
  <c r="CK95" i="8"/>
  <c r="CC95" i="8" s="1"/>
  <c r="CJ95" i="8"/>
  <c r="CI95" i="8"/>
  <c r="CE95" i="8"/>
  <c r="CD95" i="8"/>
  <c r="CB95" i="8"/>
  <c r="CA95" i="8"/>
  <c r="B95" i="8"/>
  <c r="B100" i="8" s="1"/>
  <c r="CK100" i="8" s="1"/>
  <c r="CC100" i="8" s="1"/>
  <c r="CM90" i="8"/>
  <c r="CE90" i="8" s="1"/>
  <c r="U90" i="8"/>
  <c r="T90" i="8"/>
  <c r="S90" i="8"/>
  <c r="R90" i="8"/>
  <c r="CK90" i="8" s="1"/>
  <c r="CC90" i="8" s="1"/>
  <c r="Q90" i="8"/>
  <c r="CJ90" i="8" s="1"/>
  <c r="CB90" i="8" s="1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CN89" i="8"/>
  <c r="CF89" i="8" s="1"/>
  <c r="CM89" i="8"/>
  <c r="CE89" i="8" s="1"/>
  <c r="CK89" i="8"/>
  <c r="CJ89" i="8"/>
  <c r="CB89" i="8" s="1"/>
  <c r="CI89" i="8"/>
  <c r="CA89" i="8" s="1"/>
  <c r="V89" i="8" s="1"/>
  <c r="CC89" i="8"/>
  <c r="B89" i="8"/>
  <c r="CL89" i="8" s="1"/>
  <c r="CD89" i="8" s="1"/>
  <c r="CN88" i="8"/>
  <c r="CM88" i="8"/>
  <c r="CL88" i="8"/>
  <c r="CD88" i="8" s="1"/>
  <c r="CK88" i="8"/>
  <c r="CC88" i="8" s="1"/>
  <c r="CJ88" i="8"/>
  <c r="CF88" i="8"/>
  <c r="CE88" i="8"/>
  <c r="CB88" i="8"/>
  <c r="CA88" i="8"/>
  <c r="B88" i="8"/>
  <c r="CI88" i="8" s="1"/>
  <c r="CM87" i="8"/>
  <c r="CE87" i="8" s="1"/>
  <c r="CK87" i="8"/>
  <c r="CJ87" i="8"/>
  <c r="CB87" i="8" s="1"/>
  <c r="CD87" i="8"/>
  <c r="CC87" i="8"/>
  <c r="B87" i="8"/>
  <c r="CL87" i="8" s="1"/>
  <c r="CN86" i="8"/>
  <c r="CM86" i="8"/>
  <c r="CL86" i="8"/>
  <c r="CD86" i="8" s="1"/>
  <c r="CK86" i="8"/>
  <c r="CC86" i="8" s="1"/>
  <c r="CJ86" i="8"/>
  <c r="CF86" i="8"/>
  <c r="CE86" i="8"/>
  <c r="CB86" i="8"/>
  <c r="CA86" i="8"/>
  <c r="V86" i="8" s="1"/>
  <c r="B86" i="8"/>
  <c r="CI86" i="8" s="1"/>
  <c r="CM85" i="8"/>
  <c r="CE85" i="8" s="1"/>
  <c r="CK85" i="8"/>
  <c r="CJ85" i="8"/>
  <c r="CB85" i="8" s="1"/>
  <c r="CD85" i="8"/>
  <c r="CC85" i="8"/>
  <c r="B85" i="8"/>
  <c r="CL85" i="8" s="1"/>
  <c r="CN84" i="8"/>
  <c r="CM84" i="8"/>
  <c r="CL84" i="8"/>
  <c r="CD84" i="8" s="1"/>
  <c r="CK84" i="8"/>
  <c r="CC84" i="8" s="1"/>
  <c r="CJ84" i="8"/>
  <c r="CF84" i="8"/>
  <c r="CE84" i="8"/>
  <c r="CB84" i="8"/>
  <c r="B84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C79" i="8"/>
  <c r="E78" i="8"/>
  <c r="D78" i="8"/>
  <c r="C78" i="8" s="1"/>
  <c r="CI77" i="8"/>
  <c r="CA77" i="8" s="1"/>
  <c r="E77" i="8"/>
  <c r="D77" i="8"/>
  <c r="C77" i="8" s="1"/>
  <c r="CJ76" i="8"/>
  <c r="CB76" i="8"/>
  <c r="E76" i="8"/>
  <c r="D76" i="8"/>
  <c r="C76" i="8" s="1"/>
  <c r="CJ75" i="8"/>
  <c r="CB75" i="8"/>
  <c r="E75" i="8"/>
  <c r="D75" i="8"/>
  <c r="C75" i="8" s="1"/>
  <c r="CJ74" i="8"/>
  <c r="CB74" i="8"/>
  <c r="E74" i="8"/>
  <c r="D74" i="8"/>
  <c r="C74" i="8" s="1"/>
  <c r="CJ73" i="8"/>
  <c r="CB73" i="8"/>
  <c r="E73" i="8"/>
  <c r="D73" i="8"/>
  <c r="C73" i="8" s="1"/>
  <c r="CJ72" i="8"/>
  <c r="CB72" i="8"/>
  <c r="E72" i="8"/>
  <c r="D72" i="8"/>
  <c r="C72" i="8" s="1"/>
  <c r="CJ71" i="8"/>
  <c r="CB71" i="8"/>
  <c r="E71" i="8"/>
  <c r="C71" i="8"/>
  <c r="E70" i="8"/>
  <c r="E79" i="8" s="1"/>
  <c r="D70" i="8"/>
  <c r="C70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B65" i="8" s="1"/>
  <c r="D65" i="8"/>
  <c r="C65" i="8"/>
  <c r="CI64" i="8"/>
  <c r="CA64" i="8" s="1"/>
  <c r="V64" i="8" s="1"/>
  <c r="B64" i="8"/>
  <c r="CI63" i="8"/>
  <c r="CA63" i="8" s="1"/>
  <c r="V63" i="8" s="1"/>
  <c r="B63" i="8"/>
  <c r="CI62" i="8"/>
  <c r="CA62" i="8" s="1"/>
  <c r="V62" i="8" s="1"/>
  <c r="B62" i="8"/>
  <c r="CI61" i="8"/>
  <c r="CA61" i="8" s="1"/>
  <c r="V61" i="8" s="1"/>
  <c r="B61" i="8"/>
  <c r="CI60" i="8"/>
  <c r="CA60" i="8" s="1"/>
  <c r="V60" i="8" s="1"/>
  <c r="B60" i="8"/>
  <c r="CI59" i="8"/>
  <c r="CA59" i="8" s="1"/>
  <c r="V59" i="8" s="1"/>
  <c r="B59" i="8"/>
  <c r="CI58" i="8"/>
  <c r="CA58" i="8" s="1"/>
  <c r="V58" i="8" s="1"/>
  <c r="B58" i="8"/>
  <c r="CI57" i="8"/>
  <c r="CA57" i="8" s="1"/>
  <c r="V57" i="8" s="1"/>
  <c r="B57" i="8"/>
  <c r="CI56" i="8"/>
  <c r="CA56" i="8" s="1"/>
  <c r="V56" i="8" s="1"/>
  <c r="B56" i="8"/>
  <c r="CI55" i="8"/>
  <c r="CA55" i="8" s="1"/>
  <c r="V55" i="8" s="1"/>
  <c r="B55" i="8"/>
  <c r="CI54" i="8"/>
  <c r="CA54" i="8" s="1"/>
  <c r="V54" i="8" s="1"/>
  <c r="B54" i="8"/>
  <c r="CI53" i="8"/>
  <c r="CA53" i="8" s="1"/>
  <c r="V53" i="8" s="1"/>
  <c r="B53" i="8"/>
  <c r="CI52" i="8"/>
  <c r="CA52" i="8" s="1"/>
  <c r="V52" i="8" s="1"/>
  <c r="B52" i="8"/>
  <c r="CI51" i="8"/>
  <c r="CA51" i="8" s="1"/>
  <c r="V51" i="8" s="1"/>
  <c r="B51" i="8"/>
  <c r="CI50" i="8"/>
  <c r="CA50" i="8" s="1"/>
  <c r="V50" i="8" s="1"/>
  <c r="B50" i="8"/>
  <c r="AK45" i="8"/>
  <c r="AJ45" i="8"/>
  <c r="AI45" i="8"/>
  <c r="AH45" i="8"/>
  <c r="AG45" i="8"/>
  <c r="AF45" i="8"/>
  <c r="AD45" i="8"/>
  <c r="AC45" i="8"/>
  <c r="AB45" i="8"/>
  <c r="AA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B45" i="8" s="1"/>
  <c r="D45" i="8"/>
  <c r="C45" i="8"/>
  <c r="CM44" i="8"/>
  <c r="CE44" i="8" s="1"/>
  <c r="CL44" i="8"/>
  <c r="CI44" i="8"/>
  <c r="CA44" i="8" s="1"/>
  <c r="CD44" i="8"/>
  <c r="AE44" i="8"/>
  <c r="CK44" i="8" s="1"/>
  <c r="CC44" i="8" s="1"/>
  <c r="Z44" i="8"/>
  <c r="CJ44" i="8" s="1"/>
  <c r="CB44" i="8" s="1"/>
  <c r="B44" i="8"/>
  <c r="CM43" i="8"/>
  <c r="CL43" i="8"/>
  <c r="CK43" i="8"/>
  <c r="CC43" i="8" s="1"/>
  <c r="AL43" i="8" s="1"/>
  <c r="CE43" i="8"/>
  <c r="CD43" i="8"/>
  <c r="AE43" i="8"/>
  <c r="Z43" i="8"/>
  <c r="CJ43" i="8" s="1"/>
  <c r="CB43" i="8" s="1"/>
  <c r="B43" i="8"/>
  <c r="CI43" i="8" s="1"/>
  <c r="CA43" i="8" s="1"/>
  <c r="CM42" i="8"/>
  <c r="CE42" i="8" s="1"/>
  <c r="CL42" i="8"/>
  <c r="CI42" i="8"/>
  <c r="CA42" i="8" s="1"/>
  <c r="CD42" i="8"/>
  <c r="CB42" i="8"/>
  <c r="AE42" i="8"/>
  <c r="CK42" i="8" s="1"/>
  <c r="CC42" i="8" s="1"/>
  <c r="Z42" i="8"/>
  <c r="CJ42" i="8" s="1"/>
  <c r="B42" i="8"/>
  <c r="CM41" i="8"/>
  <c r="CL41" i="8"/>
  <c r="CK41" i="8"/>
  <c r="CC41" i="8" s="1"/>
  <c r="CE41" i="8"/>
  <c r="CD41" i="8"/>
  <c r="AL41" i="8"/>
  <c r="AE41" i="8"/>
  <c r="Z41" i="8"/>
  <c r="CJ41" i="8" s="1"/>
  <c r="CB41" i="8" s="1"/>
  <c r="B41" i="8"/>
  <c r="CI41" i="8" s="1"/>
  <c r="CA41" i="8" s="1"/>
  <c r="CM40" i="8"/>
  <c r="CE40" i="8" s="1"/>
  <c r="CL40" i="8"/>
  <c r="CI40" i="8"/>
  <c r="CA40" i="8" s="1"/>
  <c r="CD40" i="8"/>
  <c r="CB40" i="8"/>
  <c r="AE40" i="8"/>
  <c r="CK40" i="8" s="1"/>
  <c r="CC40" i="8" s="1"/>
  <c r="Z40" i="8"/>
  <c r="CJ40" i="8" s="1"/>
  <c r="B40" i="8"/>
  <c r="CM39" i="8"/>
  <c r="CL39" i="8"/>
  <c r="CK39" i="8"/>
  <c r="CC39" i="8" s="1"/>
  <c r="CE39" i="8"/>
  <c r="CD39" i="8"/>
  <c r="AE39" i="8"/>
  <c r="Z39" i="8"/>
  <c r="CJ39" i="8" s="1"/>
  <c r="CB39" i="8" s="1"/>
  <c r="B39" i="8"/>
  <c r="CI39" i="8" s="1"/>
  <c r="CA39" i="8" s="1"/>
  <c r="AL39" i="8" s="1"/>
  <c r="CM38" i="8"/>
  <c r="CE38" i="8" s="1"/>
  <c r="CL38" i="8"/>
  <c r="CI38" i="8"/>
  <c r="CA38" i="8" s="1"/>
  <c r="CD38" i="8"/>
  <c r="AE38" i="8"/>
  <c r="CK38" i="8" s="1"/>
  <c r="CC38" i="8" s="1"/>
  <c r="Z38" i="8"/>
  <c r="CJ38" i="8" s="1"/>
  <c r="CB38" i="8" s="1"/>
  <c r="B38" i="8"/>
  <c r="CM37" i="8"/>
  <c r="CL37" i="8"/>
  <c r="CK37" i="8"/>
  <c r="CC37" i="8" s="1"/>
  <c r="CE37" i="8"/>
  <c r="CD37" i="8"/>
  <c r="AE37" i="8"/>
  <c r="Z37" i="8"/>
  <c r="CJ37" i="8" s="1"/>
  <c r="CB37" i="8" s="1"/>
  <c r="B37" i="8"/>
  <c r="CI37" i="8" s="1"/>
  <c r="CA37" i="8" s="1"/>
  <c r="AL37" i="8" s="1"/>
  <c r="CM36" i="8"/>
  <c r="CE36" i="8" s="1"/>
  <c r="CL36" i="8"/>
  <c r="CI36" i="8"/>
  <c r="CA36" i="8" s="1"/>
  <c r="CD36" i="8"/>
  <c r="AE36" i="8"/>
  <c r="CK36" i="8" s="1"/>
  <c r="CC36" i="8" s="1"/>
  <c r="Z36" i="8"/>
  <c r="CJ36" i="8" s="1"/>
  <c r="CB36" i="8" s="1"/>
  <c r="B36" i="8"/>
  <c r="CM35" i="8"/>
  <c r="CL35" i="8"/>
  <c r="CK35" i="8"/>
  <c r="CC35" i="8" s="1"/>
  <c r="AL35" i="8" s="1"/>
  <c r="CE35" i="8"/>
  <c r="CD35" i="8"/>
  <c r="AE35" i="8"/>
  <c r="Z35" i="8"/>
  <c r="CJ35" i="8" s="1"/>
  <c r="CB35" i="8" s="1"/>
  <c r="B35" i="8"/>
  <c r="CI35" i="8" s="1"/>
  <c r="CA35" i="8" s="1"/>
  <c r="CM34" i="8"/>
  <c r="CE34" i="8" s="1"/>
  <c r="CL34" i="8"/>
  <c r="CI34" i="8"/>
  <c r="CA34" i="8" s="1"/>
  <c r="CD34" i="8"/>
  <c r="CB34" i="8"/>
  <c r="AE34" i="8"/>
  <c r="CK34" i="8" s="1"/>
  <c r="CC34" i="8" s="1"/>
  <c r="Z34" i="8"/>
  <c r="CJ34" i="8" s="1"/>
  <c r="B34" i="8"/>
  <c r="CM33" i="8"/>
  <c r="CL33" i="8"/>
  <c r="CK33" i="8"/>
  <c r="CC33" i="8" s="1"/>
  <c r="CE33" i="8"/>
  <c r="CD33" i="8"/>
  <c r="AL33" i="8"/>
  <c r="AE33" i="8"/>
  <c r="Z33" i="8"/>
  <c r="CJ33" i="8" s="1"/>
  <c r="CB33" i="8" s="1"/>
  <c r="B33" i="8"/>
  <c r="CI33" i="8" s="1"/>
  <c r="CA33" i="8" s="1"/>
  <c r="CM32" i="8"/>
  <c r="CE32" i="8" s="1"/>
  <c r="CL32" i="8"/>
  <c r="CI32" i="8"/>
  <c r="CA32" i="8" s="1"/>
  <c r="CD32" i="8"/>
  <c r="CB32" i="8"/>
  <c r="AE32" i="8"/>
  <c r="CK32" i="8" s="1"/>
  <c r="CC32" i="8" s="1"/>
  <c r="Z32" i="8"/>
  <c r="CJ32" i="8" s="1"/>
  <c r="B32" i="8"/>
  <c r="CM31" i="8"/>
  <c r="CL31" i="8"/>
  <c r="CK31" i="8"/>
  <c r="CC31" i="8" s="1"/>
  <c r="CE31" i="8"/>
  <c r="CD31" i="8"/>
  <c r="AE31" i="8"/>
  <c r="Z31" i="8"/>
  <c r="CJ31" i="8" s="1"/>
  <c r="CB31" i="8" s="1"/>
  <c r="B31" i="8"/>
  <c r="CI31" i="8" s="1"/>
  <c r="CA31" i="8" s="1"/>
  <c r="AL31" i="8" s="1"/>
  <c r="CM30" i="8"/>
  <c r="CE30" i="8" s="1"/>
  <c r="CL30" i="8"/>
  <c r="CI30" i="8"/>
  <c r="CA30" i="8" s="1"/>
  <c r="CD30" i="8"/>
  <c r="AE30" i="8"/>
  <c r="AE45" i="8" s="1"/>
  <c r="Z30" i="8"/>
  <c r="B30" i="8"/>
  <c r="CI24" i="8"/>
  <c r="CA24" i="8"/>
  <c r="V24" i="8"/>
  <c r="B24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C20" i="8" s="1"/>
  <c r="D20" i="8"/>
  <c r="CJ19" i="8"/>
  <c r="CB19" i="8" s="1"/>
  <c r="C19" i="8"/>
  <c r="CI19" i="8" s="1"/>
  <c r="CA19" i="8" s="1"/>
  <c r="X19" i="8" s="1"/>
  <c r="CJ18" i="8"/>
  <c r="CB18" i="8"/>
  <c r="C18" i="8"/>
  <c r="CI18" i="8" s="1"/>
  <c r="CA18" i="8" s="1"/>
  <c r="X18" i="8" s="1"/>
  <c r="CJ17" i="8"/>
  <c r="CB17" i="8" s="1"/>
  <c r="C17" i="8"/>
  <c r="CI17" i="8" s="1"/>
  <c r="CA17" i="8" s="1"/>
  <c r="X17" i="8" s="1"/>
  <c r="CJ16" i="8"/>
  <c r="CB16" i="8"/>
  <c r="C16" i="8"/>
  <c r="CI16" i="8" s="1"/>
  <c r="CA16" i="8" s="1"/>
  <c r="X16" i="8" s="1"/>
  <c r="CJ15" i="8"/>
  <c r="CB15" i="8" s="1"/>
  <c r="CI15" i="8"/>
  <c r="CA15" i="8" s="1"/>
  <c r="C15" i="8"/>
  <c r="CJ14" i="8"/>
  <c r="CB14" i="8"/>
  <c r="CA14" i="8"/>
  <c r="X14" i="8" s="1"/>
  <c r="C14" i="8"/>
  <c r="CI14" i="8" s="1"/>
  <c r="A5" i="8"/>
  <c r="A4" i="8"/>
  <c r="A3" i="8"/>
  <c r="A2" i="8"/>
  <c r="AL36" i="8" l="1"/>
  <c r="CL107" i="8"/>
  <c r="CD107" i="8" s="1"/>
  <c r="CK107" i="8"/>
  <c r="CC107" i="8" s="1"/>
  <c r="CI107" i="8"/>
  <c r="CA107" i="8" s="1"/>
  <c r="CM107" i="8"/>
  <c r="CE107" i="8" s="1"/>
  <c r="CL70" i="8"/>
  <c r="CD70" i="8" s="1"/>
  <c r="CK70" i="8"/>
  <c r="CC70" i="8" s="1"/>
  <c r="CJ70" i="8"/>
  <c r="CB70" i="8" s="1"/>
  <c r="CI70" i="8"/>
  <c r="CA70" i="8" s="1"/>
  <c r="CJ20" i="8"/>
  <c r="CB20" i="8" s="1"/>
  <c r="AL32" i="8"/>
  <c r="AL40" i="8"/>
  <c r="D79" i="8"/>
  <c r="CI71" i="8"/>
  <c r="CA71" i="8" s="1"/>
  <c r="CK71" i="8"/>
  <c r="CC71" i="8" s="1"/>
  <c r="CL71" i="8"/>
  <c r="CD71" i="8" s="1"/>
  <c r="CI72" i="8"/>
  <c r="CA72" i="8" s="1"/>
  <c r="CL72" i="8"/>
  <c r="CD72" i="8" s="1"/>
  <c r="CK72" i="8"/>
  <c r="CC72" i="8" s="1"/>
  <c r="CI73" i="8"/>
  <c r="CA73" i="8" s="1"/>
  <c r="AT73" i="8" s="1"/>
  <c r="CK73" i="8"/>
  <c r="CC73" i="8" s="1"/>
  <c r="CL73" i="8"/>
  <c r="CD73" i="8" s="1"/>
  <c r="CI74" i="8"/>
  <c r="CA74" i="8" s="1"/>
  <c r="CL74" i="8"/>
  <c r="CD74" i="8" s="1"/>
  <c r="CK74" i="8"/>
  <c r="CC74" i="8" s="1"/>
  <c r="CI75" i="8"/>
  <c r="CA75" i="8" s="1"/>
  <c r="CK75" i="8"/>
  <c r="CC75" i="8" s="1"/>
  <c r="CL75" i="8"/>
  <c r="CD75" i="8" s="1"/>
  <c r="CL76" i="8"/>
  <c r="CD76" i="8" s="1"/>
  <c r="CI76" i="8"/>
  <c r="CA76" i="8" s="1"/>
  <c r="CK76" i="8"/>
  <c r="CC76" i="8" s="1"/>
  <c r="CL77" i="8"/>
  <c r="CD77" i="8" s="1"/>
  <c r="AT77" i="8" s="1"/>
  <c r="CK77" i="8"/>
  <c r="CC77" i="8" s="1"/>
  <c r="CJ77" i="8"/>
  <c r="CB77" i="8" s="1"/>
  <c r="CM115" i="8"/>
  <c r="CD115" i="8" s="1"/>
  <c r="CL115" i="8"/>
  <c r="CC115" i="8" s="1"/>
  <c r="AR115" i="8" s="1"/>
  <c r="CK115" i="8"/>
  <c r="CB115" i="8" s="1"/>
  <c r="CM122" i="8"/>
  <c r="CD122" i="8" s="1"/>
  <c r="AR122" i="8" s="1"/>
  <c r="CK122" i="8"/>
  <c r="CB122" i="8" s="1"/>
  <c r="CL122" i="8"/>
  <c r="CC122" i="8" s="1"/>
  <c r="CM132" i="8"/>
  <c r="CD132" i="8" s="1"/>
  <c r="AR132" i="8" s="1"/>
  <c r="CL132" i="8"/>
  <c r="CC132" i="8" s="1"/>
  <c r="CK132" i="8"/>
  <c r="CB132" i="8" s="1"/>
  <c r="CJ136" i="8"/>
  <c r="CA136" i="8" s="1"/>
  <c r="CI20" i="8"/>
  <c r="CA20" i="8" s="1"/>
  <c r="AL44" i="8"/>
  <c r="CL113" i="8"/>
  <c r="CC113" i="8" s="1"/>
  <c r="CK113" i="8"/>
  <c r="CB113" i="8" s="1"/>
  <c r="AR113" i="8" s="1"/>
  <c r="CM113" i="8"/>
  <c r="CD113" i="8" s="1"/>
  <c r="CM116" i="8"/>
  <c r="CD116" i="8" s="1"/>
  <c r="CL116" i="8"/>
  <c r="CC116" i="8" s="1"/>
  <c r="Z45" i="8"/>
  <c r="CJ30" i="8"/>
  <c r="CB30" i="8" s="1"/>
  <c r="AL30" i="8" s="1"/>
  <c r="AL38" i="8"/>
  <c r="CL78" i="8"/>
  <c r="CD78" i="8" s="1"/>
  <c r="CK78" i="8"/>
  <c r="CC78" i="8" s="1"/>
  <c r="CJ78" i="8"/>
  <c r="CB78" i="8" s="1"/>
  <c r="CI78" i="8"/>
  <c r="CA78" i="8" s="1"/>
  <c r="AT78" i="8" s="1"/>
  <c r="CL114" i="8"/>
  <c r="CC114" i="8" s="1"/>
  <c r="CK114" i="8"/>
  <c r="CB114" i="8" s="1"/>
  <c r="AR114" i="8" s="1"/>
  <c r="CM114" i="8"/>
  <c r="CD114" i="8" s="1"/>
  <c r="X15" i="8"/>
  <c r="AL34" i="8"/>
  <c r="AL42" i="8"/>
  <c r="CI65" i="8"/>
  <c r="CA65" i="8" s="1"/>
  <c r="V65" i="8" s="1"/>
  <c r="CK116" i="8"/>
  <c r="CB116" i="8" s="1"/>
  <c r="AR116" i="8" s="1"/>
  <c r="CL125" i="8"/>
  <c r="CC125" i="8" s="1"/>
  <c r="AR125" i="8" s="1"/>
  <c r="CM125" i="8"/>
  <c r="CD125" i="8" s="1"/>
  <c r="CK125" i="8"/>
  <c r="CB125" i="8" s="1"/>
  <c r="CO187" i="8"/>
  <c r="CC187" i="8" s="1"/>
  <c r="CN187" i="8"/>
  <c r="CB187" i="8" s="1"/>
  <c r="CM187" i="8"/>
  <c r="CA187" i="8" s="1"/>
  <c r="CO189" i="8"/>
  <c r="CC189" i="8" s="1"/>
  <c r="CN189" i="8"/>
  <c r="CB189" i="8" s="1"/>
  <c r="CM189" i="8"/>
  <c r="CA189" i="8" s="1"/>
  <c r="AS189" i="8" s="1"/>
  <c r="CI87" i="8"/>
  <c r="CA87" i="8" s="1"/>
  <c r="CN87" i="8"/>
  <c r="CF87" i="8" s="1"/>
  <c r="S97" i="8"/>
  <c r="CJ100" i="8"/>
  <c r="CB100" i="8" s="1"/>
  <c r="C124" i="8"/>
  <c r="CM124" i="8" s="1"/>
  <c r="CD124" i="8" s="1"/>
  <c r="CM120" i="8"/>
  <c r="CD120" i="8" s="1"/>
  <c r="CL120" i="8"/>
  <c r="CC120" i="8" s="1"/>
  <c r="AR120" i="8" s="1"/>
  <c r="CK120" i="8"/>
  <c r="CB120" i="8" s="1"/>
  <c r="CM128" i="8"/>
  <c r="CD128" i="8" s="1"/>
  <c r="CL128" i="8"/>
  <c r="CC128" i="8" s="1"/>
  <c r="CK128" i="8"/>
  <c r="CB128" i="8" s="1"/>
  <c r="AR128" i="8" s="1"/>
  <c r="CM134" i="8"/>
  <c r="CD134" i="8" s="1"/>
  <c r="CL134" i="8"/>
  <c r="CC134" i="8" s="1"/>
  <c r="AR134" i="8" s="1"/>
  <c r="CK134" i="8"/>
  <c r="CB134" i="8" s="1"/>
  <c r="D136" i="8"/>
  <c r="C136" i="8" s="1"/>
  <c r="CK30" i="8"/>
  <c r="CC30" i="8" s="1"/>
  <c r="CI85" i="8"/>
  <c r="CA85" i="8" s="1"/>
  <c r="V85" i="8" s="1"/>
  <c r="CN85" i="8"/>
  <c r="CF85" i="8" s="1"/>
  <c r="S98" i="8"/>
  <c r="CL106" i="8"/>
  <c r="CD106" i="8" s="1"/>
  <c r="CK106" i="8"/>
  <c r="CC106" i="8" s="1"/>
  <c r="Z106" i="8" s="1"/>
  <c r="CL108" i="8"/>
  <c r="CD108" i="8" s="1"/>
  <c r="CK108" i="8"/>
  <c r="CC108" i="8" s="1"/>
  <c r="C121" i="8"/>
  <c r="CK124" i="8"/>
  <c r="CB124" i="8" s="1"/>
  <c r="CL127" i="8"/>
  <c r="CC127" i="8" s="1"/>
  <c r="AR127" i="8" s="1"/>
  <c r="CM127" i="8"/>
  <c r="CD127" i="8" s="1"/>
  <c r="CM131" i="8"/>
  <c r="CD131" i="8" s="1"/>
  <c r="CL131" i="8"/>
  <c r="CC131" i="8" s="1"/>
  <c r="CK131" i="8"/>
  <c r="CB131" i="8" s="1"/>
  <c r="AR131" i="8" s="1"/>
  <c r="CM135" i="8"/>
  <c r="CD135" i="8" s="1"/>
  <c r="CL135" i="8"/>
  <c r="CC135" i="8" s="1"/>
  <c r="CK135" i="8"/>
  <c r="CB135" i="8" s="1"/>
  <c r="AR135" i="8" s="1"/>
  <c r="CO188" i="8"/>
  <c r="CC188" i="8" s="1"/>
  <c r="CN188" i="8"/>
  <c r="CB188" i="8" s="1"/>
  <c r="CM188" i="8"/>
  <c r="CA188" i="8" s="1"/>
  <c r="AS188" i="8" s="1"/>
  <c r="CL90" i="8"/>
  <c r="CD90" i="8" s="1"/>
  <c r="CN100" i="8"/>
  <c r="CF100" i="8" s="1"/>
  <c r="Z108" i="8"/>
  <c r="CM117" i="8"/>
  <c r="CD117" i="8" s="1"/>
  <c r="CL117" i="8"/>
  <c r="CC117" i="8" s="1"/>
  <c r="AR117" i="8" s="1"/>
  <c r="CK117" i="8"/>
  <c r="CB117" i="8" s="1"/>
  <c r="CM118" i="8"/>
  <c r="CD118" i="8" s="1"/>
  <c r="CK118" i="8"/>
  <c r="CB118" i="8" s="1"/>
  <c r="AR118" i="8" s="1"/>
  <c r="AR123" i="8"/>
  <c r="CM129" i="8"/>
  <c r="CD129" i="8" s="1"/>
  <c r="CL129" i="8"/>
  <c r="CC129" i="8" s="1"/>
  <c r="CM130" i="8"/>
  <c r="CD130" i="8" s="1"/>
  <c r="CL130" i="8"/>
  <c r="CC130" i="8" s="1"/>
  <c r="CK130" i="8"/>
  <c r="CB130" i="8" s="1"/>
  <c r="AR130" i="8" s="1"/>
  <c r="CM133" i="8"/>
  <c r="CD133" i="8" s="1"/>
  <c r="CL133" i="8"/>
  <c r="CC133" i="8" s="1"/>
  <c r="AR133" i="8" s="1"/>
  <c r="B90" i="8"/>
  <c r="CN90" i="8" s="1"/>
  <c r="CF90" i="8" s="1"/>
  <c r="V88" i="8"/>
  <c r="S95" i="8"/>
  <c r="S99" i="8"/>
  <c r="CI100" i="8"/>
  <c r="CA100" i="8" s="1"/>
  <c r="CK119" i="8"/>
  <c r="CB119" i="8" s="1"/>
  <c r="AR119" i="8" s="1"/>
  <c r="CL124" i="8"/>
  <c r="CC124" i="8" s="1"/>
  <c r="CL126" i="8"/>
  <c r="CC126" i="8" s="1"/>
  <c r="CK126" i="8"/>
  <c r="CB126" i="8" s="1"/>
  <c r="AR126" i="8" s="1"/>
  <c r="AR129" i="8"/>
  <c r="C142" i="8"/>
  <c r="CM142" i="8" s="1"/>
  <c r="CA142" i="8" s="1"/>
  <c r="AI142" i="8" s="1"/>
  <c r="C144" i="8"/>
  <c r="CM144" i="8" s="1"/>
  <c r="CA144" i="8" s="1"/>
  <c r="AI144" i="8" s="1"/>
  <c r="C146" i="8"/>
  <c r="CM146" i="8" s="1"/>
  <c r="CA146" i="8" s="1"/>
  <c r="AI146" i="8" s="1"/>
  <c r="C148" i="8"/>
  <c r="CM148" i="8" s="1"/>
  <c r="CA148" i="8" s="1"/>
  <c r="AI148" i="8" s="1"/>
  <c r="CI84" i="8"/>
  <c r="CA84" i="8" s="1"/>
  <c r="V84" i="8" s="1"/>
  <c r="B169" i="8"/>
  <c r="CM169" i="8" s="1"/>
  <c r="CA169" i="8" s="1"/>
  <c r="AI169" i="8" s="1"/>
  <c r="CM121" i="8" l="1"/>
  <c r="CD121" i="8" s="1"/>
  <c r="CL121" i="8"/>
  <c r="CC121" i="8" s="1"/>
  <c r="CK121" i="8"/>
  <c r="CB121" i="8" s="1"/>
  <c r="AT74" i="8"/>
  <c r="CK136" i="8"/>
  <c r="CB136" i="8" s="1"/>
  <c r="CL136" i="8"/>
  <c r="CC136" i="8" s="1"/>
  <c r="CM136" i="8"/>
  <c r="CD136" i="8" s="1"/>
  <c r="AR136" i="8" s="1"/>
  <c r="AT76" i="8"/>
  <c r="AT75" i="8"/>
  <c r="AT71" i="8"/>
  <c r="AT70" i="8"/>
  <c r="Z107" i="8"/>
  <c r="V87" i="8"/>
  <c r="AS187" i="8"/>
  <c r="CI90" i="8"/>
  <c r="CA90" i="8" s="1"/>
  <c r="AT72" i="8"/>
  <c r="AR121" i="8" l="1"/>
  <c r="B248" i="8"/>
  <c r="B247" i="7" l="1"/>
  <c r="B242" i="7"/>
  <c r="B241" i="7"/>
  <c r="C237" i="7"/>
  <c r="C236" i="7"/>
  <c r="C235" i="7"/>
  <c r="K231" i="7"/>
  <c r="J231" i="7"/>
  <c r="I231" i="7"/>
  <c r="H231" i="7"/>
  <c r="G231" i="7"/>
  <c r="F231" i="7"/>
  <c r="E231" i="7"/>
  <c r="D231" i="7"/>
  <c r="C231" i="7"/>
  <c r="B231" i="7"/>
  <c r="H222" i="7"/>
  <c r="C222" i="7"/>
  <c r="H221" i="7"/>
  <c r="C221" i="7"/>
  <c r="H220" i="7"/>
  <c r="C220" i="7"/>
  <c r="H219" i="7"/>
  <c r="C219" i="7"/>
  <c r="F215" i="7"/>
  <c r="B215" i="7"/>
  <c r="F214" i="7"/>
  <c r="B214" i="7"/>
  <c r="F213" i="7"/>
  <c r="B213" i="7"/>
  <c r="F212" i="7"/>
  <c r="B212" i="7"/>
  <c r="F207" i="7"/>
  <c r="B207" i="7"/>
  <c r="CI207" i="7" s="1"/>
  <c r="CA207" i="7" s="1"/>
  <c r="S207" i="7" s="1"/>
  <c r="F206" i="7"/>
  <c r="B206" i="7"/>
  <c r="CI206" i="7" s="1"/>
  <c r="CA206" i="7" s="1"/>
  <c r="S206" i="7" s="1"/>
  <c r="F205" i="7"/>
  <c r="B205" i="7"/>
  <c r="CI205" i="7" s="1"/>
  <c r="CA205" i="7" s="1"/>
  <c r="S205" i="7" s="1"/>
  <c r="F204" i="7"/>
  <c r="B204" i="7"/>
  <c r="CI204" i="7" s="1"/>
  <c r="CA204" i="7" s="1"/>
  <c r="S204" i="7" s="1"/>
  <c r="F203" i="7"/>
  <c r="B203" i="7"/>
  <c r="CI203" i="7" s="1"/>
  <c r="CA203" i="7" s="1"/>
  <c r="S203" i="7" s="1"/>
  <c r="CA202" i="7"/>
  <c r="S202" i="7" s="1"/>
  <c r="F202" i="7"/>
  <c r="B202" i="7"/>
  <c r="CI202" i="7" s="1"/>
  <c r="CI201" i="7"/>
  <c r="CA201" i="7" s="1"/>
  <c r="S201" i="7" s="1"/>
  <c r="F201" i="7"/>
  <c r="B201" i="7"/>
  <c r="E196" i="7"/>
  <c r="B196" i="7"/>
  <c r="CI196" i="7" s="1"/>
  <c r="CA196" i="7" s="1"/>
  <c r="V196" i="7" s="1"/>
  <c r="E195" i="7"/>
  <c r="B195" i="7"/>
  <c r="CI195" i="7" s="1"/>
  <c r="CA195" i="7" s="1"/>
  <c r="V195" i="7" s="1"/>
  <c r="CA194" i="7"/>
  <c r="V194" i="7" s="1"/>
  <c r="E194" i="7"/>
  <c r="B194" i="7"/>
  <c r="CI194" i="7" s="1"/>
  <c r="E193" i="7"/>
  <c r="B193" i="7"/>
  <c r="CI193" i="7" s="1"/>
  <c r="CA193" i="7" s="1"/>
  <c r="V193" i="7" s="1"/>
  <c r="CP189" i="7"/>
  <c r="CD189" i="7"/>
  <c r="D189" i="7"/>
  <c r="C189" i="7"/>
  <c r="B189" i="7"/>
  <c r="CP188" i="7"/>
  <c r="CD188" i="7"/>
  <c r="D188" i="7"/>
  <c r="C188" i="7"/>
  <c r="B188" i="7" s="1"/>
  <c r="CP187" i="7"/>
  <c r="CM187" i="7"/>
  <c r="CA187" i="7" s="1"/>
  <c r="CD187" i="7"/>
  <c r="D187" i="7"/>
  <c r="C187" i="7"/>
  <c r="B187" i="7"/>
  <c r="B182" i="7"/>
  <c r="B181" i="7"/>
  <c r="B180" i="7"/>
  <c r="E176" i="7"/>
  <c r="B176" i="7"/>
  <c r="E175" i="7"/>
  <c r="B175" i="7"/>
  <c r="D170" i="7"/>
  <c r="C170" i="7"/>
  <c r="CM169" i="7"/>
  <c r="CA169" i="7" s="1"/>
  <c r="AI169" i="7" s="1"/>
  <c r="D169" i="7"/>
  <c r="C169" i="7"/>
  <c r="B169" i="7" s="1"/>
  <c r="D168" i="7"/>
  <c r="C168" i="7"/>
  <c r="CI158" i="7"/>
  <c r="CA158" i="7" s="1"/>
  <c r="H158" i="7"/>
  <c r="B158" i="7"/>
  <c r="CI157" i="7"/>
  <c r="CA157" i="7" s="1"/>
  <c r="H157" i="7" s="1"/>
  <c r="B157" i="7"/>
  <c r="CI156" i="7"/>
  <c r="CA156" i="7" s="1"/>
  <c r="H156" i="7"/>
  <c r="B156" i="7"/>
  <c r="CI155" i="7"/>
  <c r="CA155" i="7" s="1"/>
  <c r="H155" i="7" s="1"/>
  <c r="B155" i="7"/>
  <c r="CI154" i="7"/>
  <c r="CA154" i="7" s="1"/>
  <c r="H154" i="7"/>
  <c r="B154" i="7"/>
  <c r="CI153" i="7"/>
  <c r="CA153" i="7" s="1"/>
  <c r="H153" i="7" s="1"/>
  <c r="B153" i="7"/>
  <c r="CI152" i="7"/>
  <c r="CA152" i="7" s="1"/>
  <c r="H152" i="7"/>
  <c r="B152" i="7"/>
  <c r="CM148" i="7"/>
  <c r="CA148" i="7" s="1"/>
  <c r="AI148" i="7" s="1"/>
  <c r="E148" i="7"/>
  <c r="D148" i="7"/>
  <c r="C148" i="7" s="1"/>
  <c r="E147" i="7"/>
  <c r="D147" i="7"/>
  <c r="E146" i="7"/>
  <c r="D146" i="7"/>
  <c r="C146" i="7" s="1"/>
  <c r="CM146" i="7" s="1"/>
  <c r="CA146" i="7" s="1"/>
  <c r="AI146" i="7" s="1"/>
  <c r="E145" i="7"/>
  <c r="D145" i="7"/>
  <c r="CM144" i="7"/>
  <c r="CA144" i="7" s="1"/>
  <c r="AI144" i="7" s="1"/>
  <c r="E144" i="7"/>
  <c r="D144" i="7"/>
  <c r="C144" i="7" s="1"/>
  <c r="E143" i="7"/>
  <c r="D143" i="7"/>
  <c r="E142" i="7"/>
  <c r="D142" i="7"/>
  <c r="C142" i="7" s="1"/>
  <c r="CM142" i="7" s="1"/>
  <c r="CA142" i="7" s="1"/>
  <c r="AI142" i="7" s="1"/>
  <c r="E141" i="7"/>
  <c r="D141" i="7"/>
  <c r="AR138" i="7"/>
  <c r="AR137" i="7"/>
  <c r="AQ136" i="7"/>
  <c r="AP136" i="7"/>
  <c r="AO136" i="7"/>
  <c r="AN136" i="7"/>
  <c r="CJ136" i="7" s="1"/>
  <c r="CA136" i="7" s="1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CJ135" i="7"/>
  <c r="CA135" i="7"/>
  <c r="E135" i="7"/>
  <c r="D135" i="7"/>
  <c r="CK134" i="7"/>
  <c r="CB134" i="7" s="1"/>
  <c r="CJ134" i="7"/>
  <c r="CA134" i="7"/>
  <c r="E134" i="7"/>
  <c r="D134" i="7"/>
  <c r="C134" i="7" s="1"/>
  <c r="CL134" i="7" s="1"/>
  <c r="CC134" i="7" s="1"/>
  <c r="CJ133" i="7"/>
  <c r="CA133" i="7"/>
  <c r="E133" i="7"/>
  <c r="D133" i="7"/>
  <c r="CJ132" i="7"/>
  <c r="CA132" i="7"/>
  <c r="E132" i="7"/>
  <c r="D132" i="7"/>
  <c r="C132" i="7" s="1"/>
  <c r="CL132" i="7" s="1"/>
  <c r="CC132" i="7" s="1"/>
  <c r="CJ131" i="7"/>
  <c r="CA131" i="7"/>
  <c r="E131" i="7"/>
  <c r="D131" i="7"/>
  <c r="CK130" i="7"/>
  <c r="CB130" i="7" s="1"/>
  <c r="CJ130" i="7"/>
  <c r="CA130" i="7"/>
  <c r="E130" i="7"/>
  <c r="D130" i="7"/>
  <c r="C130" i="7" s="1"/>
  <c r="CL130" i="7" s="1"/>
  <c r="CC130" i="7" s="1"/>
  <c r="CJ129" i="7"/>
  <c r="CA129" i="7"/>
  <c r="E129" i="7"/>
  <c r="D129" i="7"/>
  <c r="CJ128" i="7"/>
  <c r="CA128" i="7"/>
  <c r="E128" i="7"/>
  <c r="D128" i="7"/>
  <c r="C128" i="7" s="1"/>
  <c r="CL128" i="7" s="1"/>
  <c r="CC128" i="7" s="1"/>
  <c r="CJ127" i="7"/>
  <c r="CA127" i="7"/>
  <c r="E127" i="7"/>
  <c r="D127" i="7"/>
  <c r="CK126" i="7"/>
  <c r="CB126" i="7" s="1"/>
  <c r="CJ126" i="7"/>
  <c r="CA126" i="7"/>
  <c r="E126" i="7"/>
  <c r="D126" i="7"/>
  <c r="C126" i="7" s="1"/>
  <c r="CL126" i="7" s="1"/>
  <c r="CC126" i="7" s="1"/>
  <c r="CJ125" i="7"/>
  <c r="CA125" i="7"/>
  <c r="E125" i="7"/>
  <c r="E136" i="7" s="1"/>
  <c r="D125" i="7"/>
  <c r="AQ124" i="7"/>
  <c r="AP124" i="7"/>
  <c r="AO124" i="7"/>
  <c r="CK124" i="7" s="1"/>
  <c r="CB124" i="7" s="1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CM123" i="7"/>
  <c r="CD123" i="7" s="1"/>
  <c r="CJ123" i="7"/>
  <c r="CA123" i="7" s="1"/>
  <c r="E123" i="7"/>
  <c r="D123" i="7"/>
  <c r="C123" i="7"/>
  <c r="CK123" i="7" s="1"/>
  <c r="CB123" i="7" s="1"/>
  <c r="CJ122" i="7"/>
  <c r="CA122" i="7" s="1"/>
  <c r="E122" i="7"/>
  <c r="C122" i="7" s="1"/>
  <c r="D122" i="7"/>
  <c r="CM121" i="7"/>
  <c r="CD121" i="7" s="1"/>
  <c r="CJ121" i="7"/>
  <c r="CA121" i="7" s="1"/>
  <c r="E121" i="7"/>
  <c r="D121" i="7"/>
  <c r="C121" i="7"/>
  <c r="CK121" i="7" s="1"/>
  <c r="CB121" i="7" s="1"/>
  <c r="CJ120" i="7"/>
  <c r="CA120" i="7" s="1"/>
  <c r="E120" i="7"/>
  <c r="C120" i="7" s="1"/>
  <c r="D120" i="7"/>
  <c r="CM119" i="7"/>
  <c r="CD119" i="7" s="1"/>
  <c r="CJ119" i="7"/>
  <c r="CA119" i="7" s="1"/>
  <c r="E119" i="7"/>
  <c r="D119" i="7"/>
  <c r="C119" i="7"/>
  <c r="CK119" i="7" s="1"/>
  <c r="CB119" i="7" s="1"/>
  <c r="CJ118" i="7"/>
  <c r="CA118" i="7" s="1"/>
  <c r="E118" i="7"/>
  <c r="C118" i="7" s="1"/>
  <c r="D118" i="7"/>
  <c r="CM117" i="7"/>
  <c r="CD117" i="7" s="1"/>
  <c r="CJ117" i="7"/>
  <c r="CA117" i="7" s="1"/>
  <c r="E117" i="7"/>
  <c r="D117" i="7"/>
  <c r="C117" i="7"/>
  <c r="CK117" i="7" s="1"/>
  <c r="CB117" i="7" s="1"/>
  <c r="CJ116" i="7"/>
  <c r="CA116" i="7" s="1"/>
  <c r="E116" i="7"/>
  <c r="C116" i="7" s="1"/>
  <c r="D116" i="7"/>
  <c r="CM115" i="7"/>
  <c r="CD115" i="7" s="1"/>
  <c r="CJ115" i="7"/>
  <c r="CA115" i="7" s="1"/>
  <c r="E115" i="7"/>
  <c r="D115" i="7"/>
  <c r="C115" i="7"/>
  <c r="CK115" i="7" s="1"/>
  <c r="CB115" i="7" s="1"/>
  <c r="CJ114" i="7"/>
  <c r="CA114" i="7" s="1"/>
  <c r="E114" i="7"/>
  <c r="C114" i="7" s="1"/>
  <c r="D114" i="7"/>
  <c r="CM113" i="7"/>
  <c r="CD113" i="7" s="1"/>
  <c r="CJ113" i="7"/>
  <c r="CA113" i="7" s="1"/>
  <c r="E113" i="7"/>
  <c r="D113" i="7"/>
  <c r="D124" i="7" s="1"/>
  <c r="C124" i="7" s="1"/>
  <c r="CM124" i="7" s="1"/>
  <c r="CD124" i="7" s="1"/>
  <c r="C113" i="7"/>
  <c r="CK113" i="7" s="1"/>
  <c r="CB113" i="7" s="1"/>
  <c r="CJ108" i="7"/>
  <c r="CB108" i="7" s="1"/>
  <c r="B108" i="7"/>
  <c r="CL107" i="7"/>
  <c r="CD107" i="7" s="1"/>
  <c r="CJ107" i="7"/>
  <c r="CI107" i="7"/>
  <c r="CC107" i="7"/>
  <c r="CB107" i="7"/>
  <c r="CA107" i="7"/>
  <c r="B107" i="7"/>
  <c r="CK107" i="7" s="1"/>
  <c r="CJ106" i="7"/>
  <c r="CB106" i="7" s="1"/>
  <c r="B106" i="7"/>
  <c r="R100" i="7"/>
  <c r="Q100" i="7"/>
  <c r="P100" i="7"/>
  <c r="O100" i="7"/>
  <c r="CL100" i="7" s="1"/>
  <c r="CD100" i="7" s="1"/>
  <c r="N100" i="7"/>
  <c r="M100" i="7"/>
  <c r="L100" i="7"/>
  <c r="K100" i="7"/>
  <c r="J100" i="7"/>
  <c r="I100" i="7"/>
  <c r="H100" i="7"/>
  <c r="CN100" i="7" s="1"/>
  <c r="CF100" i="7" s="1"/>
  <c r="G100" i="7"/>
  <c r="F100" i="7"/>
  <c r="E100" i="7"/>
  <c r="D100" i="7"/>
  <c r="C100" i="7"/>
  <c r="CO99" i="7"/>
  <c r="CG99" i="7" s="1"/>
  <c r="CN99" i="7"/>
  <c r="CF99" i="7" s="1"/>
  <c r="CM99" i="7"/>
  <c r="CE99" i="7" s="1"/>
  <c r="S99" i="7" s="1"/>
  <c r="CL99" i="7"/>
  <c r="CK99" i="7"/>
  <c r="CC99" i="7" s="1"/>
  <c r="CJ99" i="7"/>
  <c r="CI99" i="7"/>
  <c r="CA99" i="7" s="1"/>
  <c r="CD99" i="7"/>
  <c r="CB99" i="7"/>
  <c r="B99" i="7"/>
  <c r="CO98" i="7"/>
  <c r="CG98" i="7" s="1"/>
  <c r="CN98" i="7"/>
  <c r="CM98" i="7"/>
  <c r="CE98" i="7" s="1"/>
  <c r="CL98" i="7"/>
  <c r="CK98" i="7"/>
  <c r="CC98" i="7" s="1"/>
  <c r="CJ98" i="7"/>
  <c r="CI98" i="7"/>
  <c r="CA98" i="7" s="1"/>
  <c r="S98" i="7" s="1"/>
  <c r="CF98" i="7"/>
  <c r="CD98" i="7"/>
  <c r="CB98" i="7"/>
  <c r="B98" i="7"/>
  <c r="CO97" i="7"/>
  <c r="CG97" i="7" s="1"/>
  <c r="CN97" i="7"/>
  <c r="CF97" i="7" s="1"/>
  <c r="CM97" i="7"/>
  <c r="CL97" i="7"/>
  <c r="CK97" i="7"/>
  <c r="CC97" i="7" s="1"/>
  <c r="CJ97" i="7"/>
  <c r="CI97" i="7"/>
  <c r="CA97" i="7" s="1"/>
  <c r="CE97" i="7"/>
  <c r="CD97" i="7"/>
  <c r="CB97" i="7"/>
  <c r="S97" i="7" s="1"/>
  <c r="B97" i="7"/>
  <c r="CO96" i="7"/>
  <c r="CG96" i="7" s="1"/>
  <c r="CN96" i="7"/>
  <c r="CM96" i="7"/>
  <c r="CE96" i="7" s="1"/>
  <c r="S96" i="7" s="1"/>
  <c r="CL96" i="7"/>
  <c r="CK96" i="7"/>
  <c r="CC96" i="7" s="1"/>
  <c r="CJ96" i="7"/>
  <c r="CI96" i="7"/>
  <c r="CA96" i="7" s="1"/>
  <c r="CF96" i="7"/>
  <c r="CD96" i="7"/>
  <c r="CB96" i="7"/>
  <c r="B96" i="7"/>
  <c r="CO95" i="7"/>
  <c r="CG95" i="7" s="1"/>
  <c r="CN95" i="7"/>
  <c r="CF95" i="7" s="1"/>
  <c r="CL95" i="7"/>
  <c r="CK95" i="7"/>
  <c r="CC95" i="7" s="1"/>
  <c r="CJ95" i="7"/>
  <c r="CB95" i="7" s="1"/>
  <c r="CD95" i="7"/>
  <c r="B95" i="7"/>
  <c r="U90" i="7"/>
  <c r="T90" i="7"/>
  <c r="S90" i="7"/>
  <c r="R90" i="7"/>
  <c r="CK90" i="7" s="1"/>
  <c r="CC90" i="7" s="1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CM89" i="7"/>
  <c r="CE89" i="7" s="1"/>
  <c r="CK89" i="7"/>
  <c r="CJ89" i="7"/>
  <c r="CI89" i="7"/>
  <c r="CA89" i="7" s="1"/>
  <c r="CC89" i="7"/>
  <c r="CB89" i="7"/>
  <c r="B89" i="7"/>
  <c r="CM88" i="7"/>
  <c r="CK88" i="7"/>
  <c r="CC88" i="7" s="1"/>
  <c r="CJ88" i="7"/>
  <c r="CB88" i="7" s="1"/>
  <c r="CE88" i="7"/>
  <c r="B88" i="7"/>
  <c r="CL88" i="7" s="1"/>
  <c r="CD88" i="7" s="1"/>
  <c r="CM87" i="7"/>
  <c r="CE87" i="7" s="1"/>
  <c r="CK87" i="7"/>
  <c r="CJ87" i="7"/>
  <c r="CI87" i="7"/>
  <c r="CA87" i="7" s="1"/>
  <c r="CC87" i="7"/>
  <c r="CB87" i="7"/>
  <c r="B87" i="7"/>
  <c r="CM86" i="7"/>
  <c r="CK86" i="7"/>
  <c r="CJ86" i="7"/>
  <c r="CB86" i="7" s="1"/>
  <c r="CE86" i="7"/>
  <c r="CC86" i="7"/>
  <c r="B86" i="7"/>
  <c r="CM85" i="7"/>
  <c r="CK85" i="7"/>
  <c r="CJ85" i="7"/>
  <c r="CE85" i="7"/>
  <c r="CC85" i="7"/>
  <c r="CB85" i="7"/>
  <c r="B85" i="7"/>
  <c r="CM84" i="7"/>
  <c r="CE84" i="7" s="1"/>
  <c r="CK84" i="7"/>
  <c r="CJ84" i="7"/>
  <c r="CB84" i="7" s="1"/>
  <c r="CC84" i="7"/>
  <c r="B84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8" i="7"/>
  <c r="D78" i="7"/>
  <c r="C78" i="7" s="1"/>
  <c r="CL77" i="7"/>
  <c r="CD77" i="7" s="1"/>
  <c r="E77" i="7"/>
  <c r="D77" i="7"/>
  <c r="C77" i="7" s="1"/>
  <c r="CL76" i="7"/>
  <c r="CD76" i="7" s="1"/>
  <c r="CJ76" i="7"/>
  <c r="CB76" i="7" s="1"/>
  <c r="E76" i="7"/>
  <c r="D76" i="7"/>
  <c r="C76" i="7" s="1"/>
  <c r="E75" i="7"/>
  <c r="D75" i="7"/>
  <c r="C75" i="7" s="1"/>
  <c r="CL75" i="7" s="1"/>
  <c r="CD75" i="7" s="1"/>
  <c r="E74" i="7"/>
  <c r="D74" i="7"/>
  <c r="C74" i="7" s="1"/>
  <c r="CL73" i="7"/>
  <c r="CD73" i="7" s="1"/>
  <c r="E73" i="7"/>
  <c r="D73" i="7"/>
  <c r="C73" i="7" s="1"/>
  <c r="CL72" i="7"/>
  <c r="CD72" i="7" s="1"/>
  <c r="CJ72" i="7"/>
  <c r="CB72" i="7" s="1"/>
  <c r="E72" i="7"/>
  <c r="D72" i="7"/>
  <c r="C72" i="7" s="1"/>
  <c r="E71" i="7"/>
  <c r="C71" i="7"/>
  <c r="E70" i="7"/>
  <c r="E79" i="7" s="1"/>
  <c r="D70" i="7"/>
  <c r="C70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 s="1"/>
  <c r="CI64" i="7"/>
  <c r="CA64" i="7" s="1"/>
  <c r="V64" i="7" s="1"/>
  <c r="B64" i="7"/>
  <c r="CI63" i="7"/>
  <c r="CA63" i="7" s="1"/>
  <c r="V63" i="7"/>
  <c r="B63" i="7"/>
  <c r="CI62" i="7"/>
  <c r="CA62" i="7" s="1"/>
  <c r="V62" i="7"/>
  <c r="B62" i="7"/>
  <c r="CI61" i="7"/>
  <c r="CA61" i="7" s="1"/>
  <c r="V61" i="7" s="1"/>
  <c r="B61" i="7"/>
  <c r="CI60" i="7"/>
  <c r="CA60" i="7" s="1"/>
  <c r="V60" i="7" s="1"/>
  <c r="B60" i="7"/>
  <c r="CI59" i="7"/>
  <c r="CA59" i="7" s="1"/>
  <c r="V59" i="7"/>
  <c r="B59" i="7"/>
  <c r="CI58" i="7"/>
  <c r="CA58" i="7" s="1"/>
  <c r="V58" i="7"/>
  <c r="B58" i="7"/>
  <c r="CI57" i="7"/>
  <c r="CA57" i="7" s="1"/>
  <c r="V57" i="7" s="1"/>
  <c r="B57" i="7"/>
  <c r="CI56" i="7"/>
  <c r="CA56" i="7" s="1"/>
  <c r="V56" i="7" s="1"/>
  <c r="B56" i="7"/>
  <c r="CI55" i="7"/>
  <c r="CA55" i="7" s="1"/>
  <c r="V55" i="7"/>
  <c r="B55" i="7"/>
  <c r="CI54" i="7"/>
  <c r="CA54" i="7" s="1"/>
  <c r="V54" i="7"/>
  <c r="B54" i="7"/>
  <c r="CI53" i="7"/>
  <c r="CA53" i="7" s="1"/>
  <c r="V53" i="7" s="1"/>
  <c r="B53" i="7"/>
  <c r="CI52" i="7"/>
  <c r="CA52" i="7" s="1"/>
  <c r="V52" i="7" s="1"/>
  <c r="B52" i="7"/>
  <c r="CI51" i="7"/>
  <c r="CA51" i="7" s="1"/>
  <c r="V51" i="7"/>
  <c r="B51" i="7"/>
  <c r="CI50" i="7"/>
  <c r="CA50" i="7" s="1"/>
  <c r="V50" i="7"/>
  <c r="B50" i="7"/>
  <c r="AK45" i="7"/>
  <c r="AJ45" i="7"/>
  <c r="AI45" i="7"/>
  <c r="AH45" i="7"/>
  <c r="AG45" i="7"/>
  <c r="AF45" i="7"/>
  <c r="AE45" i="7"/>
  <c r="AD45" i="7"/>
  <c r="AC45" i="7"/>
  <c r="AB45" i="7"/>
  <c r="AA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CM44" i="7"/>
  <c r="CE44" i="7" s="1"/>
  <c r="CL44" i="7"/>
  <c r="CK44" i="7"/>
  <c r="CC44" i="7" s="1"/>
  <c r="CI44" i="7"/>
  <c r="CA44" i="7" s="1"/>
  <c r="CD44" i="7"/>
  <c r="CB44" i="7"/>
  <c r="AL44" i="7" s="1"/>
  <c r="AE44" i="7"/>
  <c r="Z44" i="7"/>
  <c r="CJ44" i="7" s="1"/>
  <c r="B44" i="7"/>
  <c r="CM43" i="7"/>
  <c r="CE43" i="7" s="1"/>
  <c r="CL43" i="7"/>
  <c r="CK43" i="7"/>
  <c r="CC43" i="7" s="1"/>
  <c r="CI43" i="7"/>
  <c r="CA43" i="7" s="1"/>
  <c r="AL43" i="7" s="1"/>
  <c r="CD43" i="7"/>
  <c r="AE43" i="7"/>
  <c r="Z43" i="7"/>
  <c r="CJ43" i="7" s="1"/>
  <c r="CB43" i="7" s="1"/>
  <c r="B43" i="7"/>
  <c r="CM42" i="7"/>
  <c r="CE42" i="7" s="1"/>
  <c r="CL42" i="7"/>
  <c r="CK42" i="7"/>
  <c r="CC42" i="7" s="1"/>
  <c r="CI42" i="7"/>
  <c r="CA42" i="7" s="1"/>
  <c r="CD42" i="7"/>
  <c r="CB42" i="7"/>
  <c r="AL42" i="7" s="1"/>
  <c r="AE42" i="7"/>
  <c r="Z42" i="7"/>
  <c r="CJ42" i="7" s="1"/>
  <c r="B42" i="7"/>
  <c r="CM41" i="7"/>
  <c r="CE41" i="7" s="1"/>
  <c r="CL41" i="7"/>
  <c r="CK41" i="7"/>
  <c r="CC41" i="7" s="1"/>
  <c r="CI41" i="7"/>
  <c r="CA41" i="7" s="1"/>
  <c r="AL41" i="7" s="1"/>
  <c r="CD41" i="7"/>
  <c r="AE41" i="7"/>
  <c r="Z41" i="7"/>
  <c r="CJ41" i="7" s="1"/>
  <c r="CB41" i="7" s="1"/>
  <c r="B41" i="7"/>
  <c r="CM40" i="7"/>
  <c r="CE40" i="7" s="1"/>
  <c r="CL40" i="7"/>
  <c r="CK40" i="7"/>
  <c r="CC40" i="7" s="1"/>
  <c r="CI40" i="7"/>
  <c r="CA40" i="7" s="1"/>
  <c r="CD40" i="7"/>
  <c r="CB40" i="7"/>
  <c r="AL40" i="7" s="1"/>
  <c r="AE40" i="7"/>
  <c r="Z40" i="7"/>
  <c r="CJ40" i="7" s="1"/>
  <c r="B40" i="7"/>
  <c r="CM39" i="7"/>
  <c r="CE39" i="7" s="1"/>
  <c r="CL39" i="7"/>
  <c r="CK39" i="7"/>
  <c r="CC39" i="7" s="1"/>
  <c r="CI39" i="7"/>
  <c r="CA39" i="7" s="1"/>
  <c r="AL39" i="7" s="1"/>
  <c r="CD39" i="7"/>
  <c r="AE39" i="7"/>
  <c r="Z39" i="7"/>
  <c r="CJ39" i="7" s="1"/>
  <c r="CB39" i="7" s="1"/>
  <c r="B39" i="7"/>
  <c r="CM38" i="7"/>
  <c r="CE38" i="7" s="1"/>
  <c r="CL38" i="7"/>
  <c r="CK38" i="7"/>
  <c r="CC38" i="7" s="1"/>
  <c r="CI38" i="7"/>
  <c r="CA38" i="7" s="1"/>
  <c r="CD38" i="7"/>
  <c r="CB38" i="7"/>
  <c r="AL38" i="7" s="1"/>
  <c r="AE38" i="7"/>
  <c r="Z38" i="7"/>
  <c r="CJ38" i="7" s="1"/>
  <c r="B38" i="7"/>
  <c r="CM37" i="7"/>
  <c r="CE37" i="7" s="1"/>
  <c r="CL37" i="7"/>
  <c r="CK37" i="7"/>
  <c r="CC37" i="7" s="1"/>
  <c r="CI37" i="7"/>
  <c r="CA37" i="7" s="1"/>
  <c r="CD37" i="7"/>
  <c r="AE37" i="7"/>
  <c r="Z37" i="7"/>
  <c r="CJ37" i="7" s="1"/>
  <c r="CB37" i="7" s="1"/>
  <c r="B37" i="7"/>
  <c r="CM36" i="7"/>
  <c r="CE36" i="7" s="1"/>
  <c r="CL36" i="7"/>
  <c r="CK36" i="7"/>
  <c r="CC36" i="7" s="1"/>
  <c r="CI36" i="7"/>
  <c r="CA36" i="7" s="1"/>
  <c r="CD36" i="7"/>
  <c r="CB36" i="7"/>
  <c r="AL36" i="7" s="1"/>
  <c r="AE36" i="7"/>
  <c r="Z36" i="7"/>
  <c r="CJ36" i="7" s="1"/>
  <c r="B36" i="7"/>
  <c r="CM35" i="7"/>
  <c r="CE35" i="7" s="1"/>
  <c r="CL35" i="7"/>
  <c r="CK35" i="7"/>
  <c r="CC35" i="7" s="1"/>
  <c r="CI35" i="7"/>
  <c r="CA35" i="7" s="1"/>
  <c r="AL35" i="7" s="1"/>
  <c r="CD35" i="7"/>
  <c r="AE35" i="7"/>
  <c r="Z35" i="7"/>
  <c r="CJ35" i="7" s="1"/>
  <c r="CB35" i="7" s="1"/>
  <c r="B35" i="7"/>
  <c r="CM34" i="7"/>
  <c r="CE34" i="7" s="1"/>
  <c r="CL34" i="7"/>
  <c r="CK34" i="7"/>
  <c r="CC34" i="7" s="1"/>
  <c r="CI34" i="7"/>
  <c r="CA34" i="7" s="1"/>
  <c r="CD34" i="7"/>
  <c r="CB34" i="7"/>
  <c r="AL34" i="7" s="1"/>
  <c r="AE34" i="7"/>
  <c r="Z34" i="7"/>
  <c r="CJ34" i="7" s="1"/>
  <c r="B34" i="7"/>
  <c r="CM33" i="7"/>
  <c r="CE33" i="7" s="1"/>
  <c r="CL33" i="7"/>
  <c r="CK33" i="7"/>
  <c r="CC33" i="7" s="1"/>
  <c r="CI33" i="7"/>
  <c r="CA33" i="7" s="1"/>
  <c r="AL33" i="7" s="1"/>
  <c r="CD33" i="7"/>
  <c r="AE33" i="7"/>
  <c r="Z33" i="7"/>
  <c r="CJ33" i="7" s="1"/>
  <c r="CB33" i="7" s="1"/>
  <c r="B33" i="7"/>
  <c r="CM32" i="7"/>
  <c r="CE32" i="7" s="1"/>
  <c r="CL32" i="7"/>
  <c r="CK32" i="7"/>
  <c r="CC32" i="7" s="1"/>
  <c r="CI32" i="7"/>
  <c r="CA32" i="7" s="1"/>
  <c r="CD32" i="7"/>
  <c r="CB32" i="7"/>
  <c r="AL32" i="7" s="1"/>
  <c r="AE32" i="7"/>
  <c r="Z32" i="7"/>
  <c r="CJ32" i="7" s="1"/>
  <c r="B32" i="7"/>
  <c r="CM31" i="7"/>
  <c r="CE31" i="7" s="1"/>
  <c r="CL31" i="7"/>
  <c r="CK31" i="7"/>
  <c r="CC31" i="7" s="1"/>
  <c r="CI31" i="7"/>
  <c r="CA31" i="7" s="1"/>
  <c r="AL31" i="7" s="1"/>
  <c r="CD31" i="7"/>
  <c r="AE31" i="7"/>
  <c r="Z31" i="7"/>
  <c r="CJ31" i="7" s="1"/>
  <c r="CB31" i="7" s="1"/>
  <c r="B31" i="7"/>
  <c r="CM30" i="7"/>
  <c r="CE30" i="7" s="1"/>
  <c r="CL30" i="7"/>
  <c r="CK30" i="7"/>
  <c r="CC30" i="7" s="1"/>
  <c r="CI30" i="7"/>
  <c r="CA30" i="7" s="1"/>
  <c r="CD30" i="7"/>
  <c r="AE30" i="7"/>
  <c r="Z30" i="7"/>
  <c r="B30" i="7"/>
  <c r="CI24" i="7"/>
  <c r="CA24" i="7" s="1"/>
  <c r="V24" i="7"/>
  <c r="B24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CJ20" i="7" s="1"/>
  <c r="CB20" i="7" s="1"/>
  <c r="D20" i="7"/>
  <c r="CJ19" i="7"/>
  <c r="CI19" i="7"/>
  <c r="CA19" i="7" s="1"/>
  <c r="X19" i="7" s="1"/>
  <c r="CB19" i="7"/>
  <c r="C19" i="7"/>
  <c r="CJ18" i="7"/>
  <c r="CB18" i="7" s="1"/>
  <c r="C18" i="7"/>
  <c r="CI18" i="7" s="1"/>
  <c r="CA18" i="7" s="1"/>
  <c r="X18" i="7" s="1"/>
  <c r="CJ17" i="7"/>
  <c r="CB17" i="7"/>
  <c r="C17" i="7"/>
  <c r="CI17" i="7" s="1"/>
  <c r="CA17" i="7" s="1"/>
  <c r="X17" i="7" s="1"/>
  <c r="CJ16" i="7"/>
  <c r="CB16" i="7" s="1"/>
  <c r="C16" i="7"/>
  <c r="CI16" i="7" s="1"/>
  <c r="CA16" i="7" s="1"/>
  <c r="X16" i="7" s="1"/>
  <c r="CJ15" i="7"/>
  <c r="CB15" i="7"/>
  <c r="C15" i="7"/>
  <c r="CI15" i="7" s="1"/>
  <c r="CA15" i="7" s="1"/>
  <c r="X15" i="7" s="1"/>
  <c r="CJ14" i="7"/>
  <c r="CB14" i="7" s="1"/>
  <c r="CI14" i="7"/>
  <c r="CA14" i="7"/>
  <c r="X14" i="7" s="1"/>
  <c r="C14" i="7"/>
  <c r="A5" i="7"/>
  <c r="A4" i="7"/>
  <c r="A3" i="7"/>
  <c r="A2" i="7"/>
  <c r="AL37" i="7" l="1"/>
  <c r="CK71" i="7"/>
  <c r="CC71" i="7" s="1"/>
  <c r="CI71" i="7"/>
  <c r="CA71" i="7" s="1"/>
  <c r="D79" i="7"/>
  <c r="Z45" i="7"/>
  <c r="CJ30" i="7"/>
  <c r="CB30" i="7" s="1"/>
  <c r="AL30" i="7" s="1"/>
  <c r="CJ70" i="7"/>
  <c r="CB70" i="7" s="1"/>
  <c r="C79" i="7"/>
  <c r="CL70" i="7"/>
  <c r="CD70" i="7" s="1"/>
  <c r="CJ71" i="7"/>
  <c r="CB71" i="7" s="1"/>
  <c r="CK74" i="7"/>
  <c r="CC74" i="7" s="1"/>
  <c r="CI74" i="7"/>
  <c r="CA74" i="7" s="1"/>
  <c r="AT74" i="7" s="1"/>
  <c r="CJ75" i="7"/>
  <c r="CB75" i="7" s="1"/>
  <c r="CK78" i="7"/>
  <c r="CC78" i="7" s="1"/>
  <c r="CI78" i="7"/>
  <c r="CA78" i="7" s="1"/>
  <c r="CL84" i="7"/>
  <c r="CD84" i="7" s="1"/>
  <c r="CN84" i="7"/>
  <c r="CF84" i="7" s="1"/>
  <c r="B90" i="7"/>
  <c r="CI84" i="7"/>
  <c r="CA84" i="7" s="1"/>
  <c r="CN85" i="7"/>
  <c r="CF85" i="7" s="1"/>
  <c r="CL85" i="7"/>
  <c r="CD85" i="7" s="1"/>
  <c r="CN87" i="7"/>
  <c r="CF87" i="7" s="1"/>
  <c r="V87" i="7" s="1"/>
  <c r="CL87" i="7"/>
  <c r="CD87" i="7" s="1"/>
  <c r="V89" i="7"/>
  <c r="C20" i="7"/>
  <c r="CI20" i="7" s="1"/>
  <c r="B45" i="7"/>
  <c r="CI65" i="7"/>
  <c r="CA65" i="7" s="1"/>
  <c r="V65" i="7" s="1"/>
  <c r="CI70" i="7"/>
  <c r="CA70" i="7" s="1"/>
  <c r="CL71" i="7"/>
  <c r="CD71" i="7" s="1"/>
  <c r="CK73" i="7"/>
  <c r="CC73" i="7" s="1"/>
  <c r="CI73" i="7"/>
  <c r="CA73" i="7" s="1"/>
  <c r="CJ74" i="7"/>
  <c r="CB74" i="7" s="1"/>
  <c r="CK77" i="7"/>
  <c r="CC77" i="7" s="1"/>
  <c r="CI77" i="7"/>
  <c r="CA77" i="7" s="1"/>
  <c r="CJ78" i="7"/>
  <c r="CB78" i="7" s="1"/>
  <c r="CI85" i="7"/>
  <c r="CA85" i="7" s="1"/>
  <c r="CL86" i="7"/>
  <c r="CD86" i="7" s="1"/>
  <c r="CN86" i="7"/>
  <c r="CF86" i="7" s="1"/>
  <c r="CI86" i="7"/>
  <c r="CA86" i="7" s="1"/>
  <c r="V86" i="7" s="1"/>
  <c r="CN89" i="7"/>
  <c r="CF89" i="7" s="1"/>
  <c r="CL89" i="7"/>
  <c r="CD89" i="7" s="1"/>
  <c r="CM90" i="7"/>
  <c r="CE90" i="7" s="1"/>
  <c r="B100" i="7"/>
  <c r="CM100" i="7" s="1"/>
  <c r="CE100" i="7" s="1"/>
  <c r="CM95" i="7"/>
  <c r="CE95" i="7" s="1"/>
  <c r="CI95" i="7"/>
  <c r="CA95" i="7" s="1"/>
  <c r="S95" i="7" s="1"/>
  <c r="AR115" i="7"/>
  <c r="AR123" i="7"/>
  <c r="CK75" i="7"/>
  <c r="CC75" i="7" s="1"/>
  <c r="CI75" i="7"/>
  <c r="CA75" i="7" s="1"/>
  <c r="AT75" i="7" s="1"/>
  <c r="CK70" i="7"/>
  <c r="CC70" i="7" s="1"/>
  <c r="CK72" i="7"/>
  <c r="CC72" i="7" s="1"/>
  <c r="CI72" i="7"/>
  <c r="CA72" i="7" s="1"/>
  <c r="CJ73" i="7"/>
  <c r="CB73" i="7" s="1"/>
  <c r="CL74" i="7"/>
  <c r="CD74" i="7" s="1"/>
  <c r="CK76" i="7"/>
  <c r="CC76" i="7" s="1"/>
  <c r="CI76" i="7"/>
  <c r="CA76" i="7" s="1"/>
  <c r="CJ77" i="7"/>
  <c r="CB77" i="7" s="1"/>
  <c r="CL78" i="7"/>
  <c r="CD78" i="7" s="1"/>
  <c r="CI88" i="7"/>
  <c r="CA88" i="7" s="1"/>
  <c r="Z107" i="7"/>
  <c r="CK116" i="7"/>
  <c r="CB116" i="7" s="1"/>
  <c r="CL116" i="7"/>
  <c r="CC116" i="7" s="1"/>
  <c r="CM116" i="7"/>
  <c r="CD116" i="7" s="1"/>
  <c r="CL124" i="7"/>
  <c r="CC124" i="7" s="1"/>
  <c r="CM132" i="7"/>
  <c r="CD132" i="7" s="1"/>
  <c r="CO188" i="7"/>
  <c r="CC188" i="7" s="1"/>
  <c r="CM188" i="7"/>
  <c r="CA188" i="7" s="1"/>
  <c r="CN188" i="7"/>
  <c r="CB188" i="7" s="1"/>
  <c r="CN88" i="7"/>
  <c r="CF88" i="7" s="1"/>
  <c r="CK118" i="7"/>
  <c r="CB118" i="7" s="1"/>
  <c r="CL118" i="7"/>
  <c r="CC118" i="7" s="1"/>
  <c r="CM118" i="7"/>
  <c r="CD118" i="7" s="1"/>
  <c r="CK128" i="7"/>
  <c r="CB128" i="7" s="1"/>
  <c r="CM130" i="7"/>
  <c r="CD130" i="7" s="1"/>
  <c r="AR130" i="7" s="1"/>
  <c r="CO187" i="7"/>
  <c r="CC187" i="7" s="1"/>
  <c r="CN187" i="7"/>
  <c r="CB187" i="7" s="1"/>
  <c r="CK106" i="7"/>
  <c r="CC106" i="7" s="1"/>
  <c r="CL106" i="7"/>
  <c r="CD106" i="7" s="1"/>
  <c r="CI106" i="7"/>
  <c r="CA106" i="7" s="1"/>
  <c r="Z106" i="7" s="1"/>
  <c r="CM106" i="7"/>
  <c r="CE106" i="7" s="1"/>
  <c r="CK108" i="7"/>
  <c r="CC108" i="7" s="1"/>
  <c r="CI108" i="7"/>
  <c r="CA108" i="7" s="1"/>
  <c r="CL108" i="7"/>
  <c r="CD108" i="7" s="1"/>
  <c r="CM108" i="7"/>
  <c r="CE108" i="7" s="1"/>
  <c r="CK120" i="7"/>
  <c r="CB120" i="7" s="1"/>
  <c r="AR120" i="7" s="1"/>
  <c r="CL120" i="7"/>
  <c r="CC120" i="7" s="1"/>
  <c r="CM120" i="7"/>
  <c r="CD120" i="7" s="1"/>
  <c r="CM128" i="7"/>
  <c r="CD128" i="7" s="1"/>
  <c r="D136" i="7"/>
  <c r="C136" i="7" s="1"/>
  <c r="CM136" i="7" s="1"/>
  <c r="CD136" i="7" s="1"/>
  <c r="AS187" i="7"/>
  <c r="CO189" i="7"/>
  <c r="CC189" i="7" s="1"/>
  <c r="CN189" i="7"/>
  <c r="CB189" i="7" s="1"/>
  <c r="CJ90" i="7"/>
  <c r="CB90" i="7" s="1"/>
  <c r="CN90" i="7"/>
  <c r="CF90" i="7" s="1"/>
  <c r="CJ100" i="7"/>
  <c r="CB100" i="7" s="1"/>
  <c r="CK114" i="7"/>
  <c r="CB114" i="7" s="1"/>
  <c r="AR114" i="7" s="1"/>
  <c r="CL114" i="7"/>
  <c r="CC114" i="7" s="1"/>
  <c r="CM114" i="7"/>
  <c r="CD114" i="7" s="1"/>
  <c r="CK122" i="7"/>
  <c r="CB122" i="7" s="1"/>
  <c r="AR122" i="7" s="1"/>
  <c r="CL122" i="7"/>
  <c r="CC122" i="7" s="1"/>
  <c r="CM122" i="7"/>
  <c r="CD122" i="7" s="1"/>
  <c r="CM126" i="7"/>
  <c r="CD126" i="7" s="1"/>
  <c r="AR126" i="7" s="1"/>
  <c r="CK132" i="7"/>
  <c r="CB132" i="7" s="1"/>
  <c r="AR132" i="7" s="1"/>
  <c r="CM134" i="7"/>
  <c r="CD134" i="7" s="1"/>
  <c r="AR134" i="7" s="1"/>
  <c r="CM189" i="7"/>
  <c r="CA189" i="7" s="1"/>
  <c r="AS189" i="7" s="1"/>
  <c r="CM107" i="7"/>
  <c r="CE107" i="7" s="1"/>
  <c r="CJ124" i="7"/>
  <c r="CA124" i="7" s="1"/>
  <c r="C127" i="7"/>
  <c r="C131" i="7"/>
  <c r="C135" i="7"/>
  <c r="C141" i="7"/>
  <c r="CM141" i="7" s="1"/>
  <c r="CA141" i="7" s="1"/>
  <c r="AI141" i="7" s="1"/>
  <c r="C145" i="7"/>
  <c r="CM145" i="7" s="1"/>
  <c r="CA145" i="7" s="1"/>
  <c r="AI145" i="7" s="1"/>
  <c r="B168" i="7"/>
  <c r="CM168" i="7" s="1"/>
  <c r="CA168" i="7" s="1"/>
  <c r="AI168" i="7" s="1"/>
  <c r="CL113" i="7"/>
  <c r="CC113" i="7" s="1"/>
  <c r="AR113" i="7" s="1"/>
  <c r="CL115" i="7"/>
  <c r="CC115" i="7" s="1"/>
  <c r="CL117" i="7"/>
  <c r="CC117" i="7" s="1"/>
  <c r="AR117" i="7" s="1"/>
  <c r="CL119" i="7"/>
  <c r="CC119" i="7" s="1"/>
  <c r="AR119" i="7" s="1"/>
  <c r="CL121" i="7"/>
  <c r="CC121" i="7" s="1"/>
  <c r="AR121" i="7" s="1"/>
  <c r="CL123" i="7"/>
  <c r="CC123" i="7" s="1"/>
  <c r="C125" i="7"/>
  <c r="C129" i="7"/>
  <c r="C133" i="7"/>
  <c r="C143" i="7"/>
  <c r="CM143" i="7" s="1"/>
  <c r="CA143" i="7" s="1"/>
  <c r="AI143" i="7" s="1"/>
  <c r="C147" i="7"/>
  <c r="CM147" i="7" s="1"/>
  <c r="CA147" i="7" s="1"/>
  <c r="AI147" i="7" s="1"/>
  <c r="B170" i="7"/>
  <c r="CM170" i="7" s="1"/>
  <c r="CA170" i="7" s="1"/>
  <c r="AI170" i="7" s="1"/>
  <c r="CA20" i="7" l="1"/>
  <c r="CK125" i="7"/>
  <c r="CB125" i="7" s="1"/>
  <c r="CM125" i="7"/>
  <c r="CD125" i="7" s="1"/>
  <c r="CL125" i="7"/>
  <c r="CC125" i="7" s="1"/>
  <c r="AT73" i="7"/>
  <c r="CM135" i="7"/>
  <c r="CD135" i="7" s="1"/>
  <c r="CK135" i="7"/>
  <c r="CB135" i="7" s="1"/>
  <c r="AR135" i="7" s="1"/>
  <c r="CL135" i="7"/>
  <c r="CC135" i="7" s="1"/>
  <c r="CK129" i="7"/>
  <c r="CB129" i="7" s="1"/>
  <c r="CM129" i="7"/>
  <c r="CD129" i="7" s="1"/>
  <c r="CL129" i="7"/>
  <c r="CC129" i="7" s="1"/>
  <c r="CM131" i="7"/>
  <c r="CD131" i="7" s="1"/>
  <c r="CK131" i="7"/>
  <c r="CB131" i="7" s="1"/>
  <c r="CL131" i="7"/>
  <c r="CC131" i="7" s="1"/>
  <c r="CI100" i="7"/>
  <c r="CA100" i="7" s="1"/>
  <c r="AR128" i="7"/>
  <c r="AR116" i="7"/>
  <c r="V85" i="7"/>
  <c r="AT70" i="7"/>
  <c r="AT71" i="7"/>
  <c r="CM127" i="7"/>
  <c r="CD127" i="7" s="1"/>
  <c r="CK127" i="7"/>
  <c r="CB127" i="7" s="1"/>
  <c r="CL127" i="7"/>
  <c r="CC127" i="7" s="1"/>
  <c r="CO100" i="7"/>
  <c r="CG100" i="7" s="1"/>
  <c r="CK100" i="7"/>
  <c r="CC100" i="7" s="1"/>
  <c r="CL136" i="7"/>
  <c r="CC136" i="7" s="1"/>
  <c r="CK136" i="7"/>
  <c r="CB136" i="7" s="1"/>
  <c r="AR136" i="7" s="1"/>
  <c r="Z108" i="7"/>
  <c r="AS188" i="7"/>
  <c r="V88" i="7"/>
  <c r="AT76" i="7"/>
  <c r="AT72" i="7"/>
  <c r="AT77" i="7"/>
  <c r="V84" i="7"/>
  <c r="AT78" i="7"/>
  <c r="CK133" i="7"/>
  <c r="CB133" i="7" s="1"/>
  <c r="CM133" i="7"/>
  <c r="CD133" i="7" s="1"/>
  <c r="CL133" i="7"/>
  <c r="CC133" i="7" s="1"/>
  <c r="AR118" i="7"/>
  <c r="CL90" i="7"/>
  <c r="CD90" i="7" s="1"/>
  <c r="CI90" i="7"/>
  <c r="CA90" i="7" s="1"/>
  <c r="AR125" i="7" l="1"/>
  <c r="AR129" i="7"/>
  <c r="B248" i="7"/>
  <c r="AR127" i="7"/>
  <c r="AR131" i="7"/>
  <c r="AR133" i="7"/>
  <c r="B247" i="6" l="1"/>
  <c r="B242" i="6"/>
  <c r="B241" i="6"/>
  <c r="C237" i="6"/>
  <c r="C236" i="6"/>
  <c r="C235" i="6"/>
  <c r="K231" i="6"/>
  <c r="J231" i="6"/>
  <c r="I231" i="6"/>
  <c r="H231" i="6"/>
  <c r="G231" i="6"/>
  <c r="F231" i="6"/>
  <c r="E231" i="6"/>
  <c r="D231" i="6"/>
  <c r="C231" i="6"/>
  <c r="B231" i="6"/>
  <c r="H222" i="6"/>
  <c r="C222" i="6"/>
  <c r="H221" i="6"/>
  <c r="C221" i="6"/>
  <c r="H220" i="6"/>
  <c r="C220" i="6"/>
  <c r="H219" i="6"/>
  <c r="C219" i="6"/>
  <c r="F215" i="6"/>
  <c r="B215" i="6"/>
  <c r="F214" i="6"/>
  <c r="B214" i="6"/>
  <c r="F213" i="6"/>
  <c r="B213" i="6"/>
  <c r="F212" i="6"/>
  <c r="B212" i="6"/>
  <c r="F207" i="6"/>
  <c r="B207" i="6"/>
  <c r="CI207" i="6" s="1"/>
  <c r="CA207" i="6" s="1"/>
  <c r="S207" i="6" s="1"/>
  <c r="CI206" i="6"/>
  <c r="CA206" i="6"/>
  <c r="S206" i="6" s="1"/>
  <c r="F206" i="6"/>
  <c r="B206" i="6"/>
  <c r="CI205" i="6"/>
  <c r="CA205" i="6" s="1"/>
  <c r="S205" i="6"/>
  <c r="F205" i="6"/>
  <c r="B205" i="6"/>
  <c r="CA204" i="6"/>
  <c r="S204" i="6"/>
  <c r="F204" i="6"/>
  <c r="B204" i="6"/>
  <c r="CI204" i="6" s="1"/>
  <c r="F203" i="6"/>
  <c r="B203" i="6"/>
  <c r="CI203" i="6" s="1"/>
  <c r="CA203" i="6" s="1"/>
  <c r="S203" i="6" s="1"/>
  <c r="CI202" i="6"/>
  <c r="CA202" i="6"/>
  <c r="S202" i="6" s="1"/>
  <c r="F202" i="6"/>
  <c r="B202" i="6"/>
  <c r="CI201" i="6"/>
  <c r="CA201" i="6" s="1"/>
  <c r="S201" i="6"/>
  <c r="F201" i="6"/>
  <c r="B201" i="6"/>
  <c r="CA196" i="6"/>
  <c r="V196" i="6"/>
  <c r="E196" i="6"/>
  <c r="B196" i="6"/>
  <c r="CI196" i="6" s="1"/>
  <c r="CI195" i="6"/>
  <c r="CA195" i="6"/>
  <c r="V195" i="6" s="1"/>
  <c r="E195" i="6"/>
  <c r="B195" i="6"/>
  <c r="E194" i="6"/>
  <c r="B194" i="6"/>
  <c r="CI194" i="6" s="1"/>
  <c r="CA194" i="6" s="1"/>
  <c r="V194" i="6" s="1"/>
  <c r="E193" i="6"/>
  <c r="B193" i="6"/>
  <c r="CI193" i="6" s="1"/>
  <c r="CA193" i="6" s="1"/>
  <c r="V193" i="6" s="1"/>
  <c r="CP189" i="6"/>
  <c r="CD189" i="6"/>
  <c r="D189" i="6"/>
  <c r="C189" i="6"/>
  <c r="B189" i="6"/>
  <c r="CO189" i="6" s="1"/>
  <c r="CC189" i="6" s="1"/>
  <c r="CP188" i="6"/>
  <c r="CD188" i="6"/>
  <c r="D188" i="6"/>
  <c r="C188" i="6"/>
  <c r="B188" i="6" s="1"/>
  <c r="CN188" i="6" s="1"/>
  <c r="CB188" i="6" s="1"/>
  <c r="CP187" i="6"/>
  <c r="CD187" i="6"/>
  <c r="D187" i="6"/>
  <c r="C187" i="6"/>
  <c r="B187" i="6" s="1"/>
  <c r="B182" i="6"/>
  <c r="B181" i="6"/>
  <c r="B180" i="6"/>
  <c r="E176" i="6"/>
  <c r="B176" i="6"/>
  <c r="E175" i="6"/>
  <c r="B175" i="6"/>
  <c r="D170" i="6"/>
  <c r="C170" i="6"/>
  <c r="B170" i="6" s="1"/>
  <c r="CM170" i="6" s="1"/>
  <c r="CA170" i="6" s="1"/>
  <c r="AI170" i="6" s="1"/>
  <c r="CM169" i="6"/>
  <c r="CA169" i="6" s="1"/>
  <c r="AI169" i="6" s="1"/>
  <c r="D169" i="6"/>
  <c r="C169" i="6"/>
  <c r="B169" i="6" s="1"/>
  <c r="D168" i="6"/>
  <c r="C168" i="6"/>
  <c r="CI158" i="6"/>
  <c r="CA158" i="6" s="1"/>
  <c r="H158" i="6" s="1"/>
  <c r="B158" i="6"/>
  <c r="CI157" i="6"/>
  <c r="CA157" i="6" s="1"/>
  <c r="H157" i="6" s="1"/>
  <c r="B157" i="6"/>
  <c r="CI156" i="6"/>
  <c r="CA156" i="6" s="1"/>
  <c r="H156" i="6" s="1"/>
  <c r="B156" i="6"/>
  <c r="CI155" i="6"/>
  <c r="CA155" i="6" s="1"/>
  <c r="H155" i="6" s="1"/>
  <c r="B155" i="6"/>
  <c r="CI154" i="6"/>
  <c r="CA154" i="6" s="1"/>
  <c r="H154" i="6" s="1"/>
  <c r="B154" i="6"/>
  <c r="CI153" i="6"/>
  <c r="CA153" i="6" s="1"/>
  <c r="H153" i="6" s="1"/>
  <c r="B153" i="6"/>
  <c r="CI152" i="6"/>
  <c r="CA152" i="6" s="1"/>
  <c r="H152" i="6" s="1"/>
  <c r="B152" i="6"/>
  <c r="E148" i="6"/>
  <c r="D148" i="6"/>
  <c r="C148" i="6" s="1"/>
  <c r="CM148" i="6" s="1"/>
  <c r="CA148" i="6" s="1"/>
  <c r="AI148" i="6" s="1"/>
  <c r="E147" i="6"/>
  <c r="D147" i="6"/>
  <c r="C147" i="6" s="1"/>
  <c r="CM147" i="6" s="1"/>
  <c r="CA147" i="6" s="1"/>
  <c r="AI147" i="6" s="1"/>
  <c r="E146" i="6"/>
  <c r="D146" i="6"/>
  <c r="C146" i="6" s="1"/>
  <c r="CM146" i="6" s="1"/>
  <c r="CA146" i="6" s="1"/>
  <c r="AI146" i="6" s="1"/>
  <c r="E145" i="6"/>
  <c r="D145" i="6"/>
  <c r="E144" i="6"/>
  <c r="D144" i="6"/>
  <c r="C144" i="6"/>
  <c r="CM144" i="6" s="1"/>
  <c r="CA144" i="6" s="1"/>
  <c r="AI144" i="6" s="1"/>
  <c r="E143" i="6"/>
  <c r="D143" i="6"/>
  <c r="CM142" i="6"/>
  <c r="CA142" i="6" s="1"/>
  <c r="AI142" i="6"/>
  <c r="E142" i="6"/>
  <c r="D142" i="6"/>
  <c r="C142" i="6" s="1"/>
  <c r="E141" i="6"/>
  <c r="D141" i="6"/>
  <c r="AR138" i="6"/>
  <c r="AR137" i="6"/>
  <c r="AQ136" i="6"/>
  <c r="AP136" i="6"/>
  <c r="AO136" i="6"/>
  <c r="AN136" i="6"/>
  <c r="CJ136" i="6" s="1"/>
  <c r="CA136" i="6" s="1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CJ135" i="6"/>
  <c r="CA135" i="6"/>
  <c r="E135" i="6"/>
  <c r="D135" i="6"/>
  <c r="CJ134" i="6"/>
  <c r="CA134" i="6"/>
  <c r="E134" i="6"/>
  <c r="D134" i="6"/>
  <c r="C134" i="6" s="1"/>
  <c r="CM134" i="6" s="1"/>
  <c r="CD134" i="6" s="1"/>
  <c r="CL133" i="6"/>
  <c r="CC133" i="6" s="1"/>
  <c r="CJ133" i="6"/>
  <c r="CA133" i="6"/>
  <c r="E133" i="6"/>
  <c r="D133" i="6"/>
  <c r="C133" i="6" s="1"/>
  <c r="CM133" i="6" s="1"/>
  <c r="CD133" i="6" s="1"/>
  <c r="CJ132" i="6"/>
  <c r="CA132" i="6"/>
  <c r="E132" i="6"/>
  <c r="D132" i="6"/>
  <c r="C132" i="6" s="1"/>
  <c r="CL132" i="6" s="1"/>
  <c r="CC132" i="6" s="1"/>
  <c r="CJ131" i="6"/>
  <c r="CA131" i="6"/>
  <c r="E131" i="6"/>
  <c r="D131" i="6"/>
  <c r="CJ130" i="6"/>
  <c r="CA130" i="6"/>
  <c r="E130" i="6"/>
  <c r="D130" i="6"/>
  <c r="C130" i="6" s="1"/>
  <c r="CM130" i="6" s="1"/>
  <c r="CD130" i="6" s="1"/>
  <c r="CJ129" i="6"/>
  <c r="CA129" i="6"/>
  <c r="E129" i="6"/>
  <c r="D129" i="6"/>
  <c r="C129" i="6" s="1"/>
  <c r="CM129" i="6" s="1"/>
  <c r="CD129" i="6" s="1"/>
  <c r="CK128" i="6"/>
  <c r="CB128" i="6" s="1"/>
  <c r="CJ128" i="6"/>
  <c r="CA128" i="6"/>
  <c r="E128" i="6"/>
  <c r="D128" i="6"/>
  <c r="C128" i="6" s="1"/>
  <c r="CL128" i="6" s="1"/>
  <c r="CC128" i="6" s="1"/>
  <c r="CJ127" i="6"/>
  <c r="CA127" i="6"/>
  <c r="E127" i="6"/>
  <c r="D127" i="6"/>
  <c r="CJ126" i="6"/>
  <c r="CA126" i="6"/>
  <c r="E126" i="6"/>
  <c r="D126" i="6"/>
  <c r="CJ125" i="6"/>
  <c r="CA125" i="6"/>
  <c r="E125" i="6"/>
  <c r="E136" i="6" s="1"/>
  <c r="D125" i="6"/>
  <c r="AQ124" i="6"/>
  <c r="CM124" i="6" s="1"/>
  <c r="CD124" i="6" s="1"/>
  <c r="AP124" i="6"/>
  <c r="AO124" i="6"/>
  <c r="CK124" i="6" s="1"/>
  <c r="CB124" i="6" s="1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CL123" i="6"/>
  <c r="CJ123" i="6"/>
  <c r="CA123" i="6" s="1"/>
  <c r="CC123" i="6"/>
  <c r="E123" i="6"/>
  <c r="D123" i="6"/>
  <c r="C123" i="6"/>
  <c r="CK123" i="6" s="1"/>
  <c r="CB123" i="6" s="1"/>
  <c r="CJ122" i="6"/>
  <c r="CA122" i="6" s="1"/>
  <c r="E122" i="6"/>
  <c r="C122" i="6" s="1"/>
  <c r="D122" i="6"/>
  <c r="CL121" i="6"/>
  <c r="CJ121" i="6"/>
  <c r="CA121" i="6" s="1"/>
  <c r="CC121" i="6"/>
  <c r="E121" i="6"/>
  <c r="D121" i="6"/>
  <c r="C121" i="6"/>
  <c r="CK121" i="6" s="1"/>
  <c r="CB121" i="6" s="1"/>
  <c r="CJ120" i="6"/>
  <c r="CA120" i="6" s="1"/>
  <c r="E120" i="6"/>
  <c r="C120" i="6" s="1"/>
  <c r="D120" i="6"/>
  <c r="CL119" i="6"/>
  <c r="CJ119" i="6"/>
  <c r="CA119" i="6" s="1"/>
  <c r="CC119" i="6"/>
  <c r="E119" i="6"/>
  <c r="D119" i="6"/>
  <c r="C119" i="6"/>
  <c r="CK119" i="6" s="1"/>
  <c r="CB119" i="6" s="1"/>
  <c r="CJ118" i="6"/>
  <c r="CA118" i="6" s="1"/>
  <c r="E118" i="6"/>
  <c r="C118" i="6" s="1"/>
  <c r="D118" i="6"/>
  <c r="CL117" i="6"/>
  <c r="CJ117" i="6"/>
  <c r="CA117" i="6" s="1"/>
  <c r="CC117" i="6"/>
  <c r="E117" i="6"/>
  <c r="D117" i="6"/>
  <c r="C117" i="6"/>
  <c r="CK117" i="6" s="1"/>
  <c r="CB117" i="6" s="1"/>
  <c r="CJ116" i="6"/>
  <c r="CA116" i="6" s="1"/>
  <c r="E116" i="6"/>
  <c r="C116" i="6" s="1"/>
  <c r="D116" i="6"/>
  <c r="CL115" i="6"/>
  <c r="CJ115" i="6"/>
  <c r="CA115" i="6" s="1"/>
  <c r="CC115" i="6"/>
  <c r="E115" i="6"/>
  <c r="D115" i="6"/>
  <c r="C115" i="6"/>
  <c r="CK115" i="6" s="1"/>
  <c r="CB115" i="6" s="1"/>
  <c r="CJ114" i="6"/>
  <c r="CA114" i="6" s="1"/>
  <c r="E114" i="6"/>
  <c r="C114" i="6" s="1"/>
  <c r="D114" i="6"/>
  <c r="CL113" i="6"/>
  <c r="CJ113" i="6"/>
  <c r="CA113" i="6" s="1"/>
  <c r="CC113" i="6"/>
  <c r="E113" i="6"/>
  <c r="D113" i="6"/>
  <c r="D124" i="6" s="1"/>
  <c r="C124" i="6" s="1"/>
  <c r="C113" i="6"/>
  <c r="CK113" i="6" s="1"/>
  <c r="CB113" i="6" s="1"/>
  <c r="CJ108" i="6"/>
  <c r="CB108" i="6" s="1"/>
  <c r="B108" i="6"/>
  <c r="CL107" i="6"/>
  <c r="CD107" i="6" s="1"/>
  <c r="CJ107" i="6"/>
  <c r="CB107" i="6" s="1"/>
  <c r="CI107" i="6"/>
  <c r="CA107" i="6" s="1"/>
  <c r="CC107" i="6"/>
  <c r="B107" i="6"/>
  <c r="CK107" i="6" s="1"/>
  <c r="CM106" i="6"/>
  <c r="CE106" i="6" s="1"/>
  <c r="CJ106" i="6"/>
  <c r="CB106" i="6" s="1"/>
  <c r="B106" i="6"/>
  <c r="R100" i="6"/>
  <c r="Q100" i="6"/>
  <c r="CN100" i="6" s="1"/>
  <c r="CF100" i="6" s="1"/>
  <c r="P100" i="6"/>
  <c r="O100" i="6"/>
  <c r="CL100" i="6" s="1"/>
  <c r="CD100" i="6" s="1"/>
  <c r="N100" i="6"/>
  <c r="M100" i="6"/>
  <c r="CJ100" i="6" s="1"/>
  <c r="CB100" i="6" s="1"/>
  <c r="L100" i="6"/>
  <c r="K100" i="6"/>
  <c r="J100" i="6"/>
  <c r="I100" i="6"/>
  <c r="H100" i="6"/>
  <c r="G100" i="6"/>
  <c r="F100" i="6"/>
  <c r="E100" i="6"/>
  <c r="D100" i="6"/>
  <c r="C100" i="6"/>
  <c r="CO99" i="6"/>
  <c r="CG99" i="6" s="1"/>
  <c r="CN99" i="6"/>
  <c r="CF99" i="6" s="1"/>
  <c r="CM99" i="6"/>
  <c r="CL99" i="6"/>
  <c r="CK99" i="6"/>
  <c r="CC99" i="6" s="1"/>
  <c r="CJ99" i="6"/>
  <c r="CI99" i="6"/>
  <c r="CA99" i="6" s="1"/>
  <c r="CE99" i="6"/>
  <c r="CD99" i="6"/>
  <c r="CB99" i="6"/>
  <c r="S99" i="6" s="1"/>
  <c r="B99" i="6"/>
  <c r="CO98" i="6"/>
  <c r="CG98" i="6" s="1"/>
  <c r="CN98" i="6"/>
  <c r="CM98" i="6"/>
  <c r="CL98" i="6"/>
  <c r="CK98" i="6"/>
  <c r="CC98" i="6" s="1"/>
  <c r="CJ98" i="6"/>
  <c r="CI98" i="6"/>
  <c r="CF98" i="6"/>
  <c r="CE98" i="6"/>
  <c r="CD98" i="6"/>
  <c r="CB98" i="6"/>
  <c r="CA98" i="6"/>
  <c r="S98" i="6"/>
  <c r="B98" i="6"/>
  <c r="CO97" i="6"/>
  <c r="CG97" i="6" s="1"/>
  <c r="CN97" i="6"/>
  <c r="CF97" i="6" s="1"/>
  <c r="CM97" i="6"/>
  <c r="CL97" i="6"/>
  <c r="CK97" i="6"/>
  <c r="CC97" i="6" s="1"/>
  <c r="CJ97" i="6"/>
  <c r="CI97" i="6"/>
  <c r="CA97" i="6" s="1"/>
  <c r="CE97" i="6"/>
  <c r="S97" i="6" s="1"/>
  <c r="CD97" i="6"/>
  <c r="CB97" i="6"/>
  <c r="B97" i="6"/>
  <c r="CO96" i="6"/>
  <c r="CG96" i="6" s="1"/>
  <c r="CN96" i="6"/>
  <c r="CM96" i="6"/>
  <c r="CE96" i="6" s="1"/>
  <c r="CL96" i="6"/>
  <c r="CK96" i="6"/>
  <c r="CC96" i="6" s="1"/>
  <c r="CJ96" i="6"/>
  <c r="CI96" i="6"/>
  <c r="CF96" i="6"/>
  <c r="CD96" i="6"/>
  <c r="CB96" i="6"/>
  <c r="CA96" i="6"/>
  <c r="S96" i="6" s="1"/>
  <c r="B96" i="6"/>
  <c r="CN95" i="6"/>
  <c r="CF95" i="6" s="1"/>
  <c r="CL95" i="6"/>
  <c r="CJ95" i="6"/>
  <c r="CB95" i="6" s="1"/>
  <c r="CD95" i="6"/>
  <c r="B95" i="6"/>
  <c r="B100" i="6" s="1"/>
  <c r="CK100" i="6" s="1"/>
  <c r="CC100" i="6" s="1"/>
  <c r="U90" i="6"/>
  <c r="T90" i="6"/>
  <c r="S90" i="6"/>
  <c r="R90" i="6"/>
  <c r="CK90" i="6" s="1"/>
  <c r="CC90" i="6" s="1"/>
  <c r="Q90" i="6"/>
  <c r="P90" i="6"/>
  <c r="O90" i="6"/>
  <c r="N90" i="6"/>
  <c r="M90" i="6"/>
  <c r="L90" i="6"/>
  <c r="K90" i="6"/>
  <c r="J90" i="6"/>
  <c r="I90" i="6"/>
  <c r="H90" i="6"/>
  <c r="G90" i="6"/>
  <c r="F90" i="6"/>
  <c r="CM90" i="6" s="1"/>
  <c r="CE90" i="6" s="1"/>
  <c r="E90" i="6"/>
  <c r="D90" i="6"/>
  <c r="C90" i="6"/>
  <c r="CM89" i="6"/>
  <c r="CK89" i="6"/>
  <c r="CJ89" i="6"/>
  <c r="CE89" i="6"/>
  <c r="CC89" i="6"/>
  <c r="CB89" i="6"/>
  <c r="B89" i="6"/>
  <c r="CN89" i="6" s="1"/>
  <c r="CF89" i="6" s="1"/>
  <c r="CN88" i="6"/>
  <c r="CF88" i="6" s="1"/>
  <c r="CM88" i="6"/>
  <c r="CK88" i="6"/>
  <c r="CJ88" i="6"/>
  <c r="CB88" i="6" s="1"/>
  <c r="CI88" i="6"/>
  <c r="CE88" i="6"/>
  <c r="CC88" i="6"/>
  <c r="CA88" i="6"/>
  <c r="B88" i="6"/>
  <c r="CL88" i="6" s="1"/>
  <c r="CD88" i="6" s="1"/>
  <c r="CM87" i="6"/>
  <c r="CE87" i="6" s="1"/>
  <c r="CL87" i="6"/>
  <c r="CD87" i="6" s="1"/>
  <c r="CK87" i="6"/>
  <c r="CJ87" i="6"/>
  <c r="CI87" i="6"/>
  <c r="CF87" i="6"/>
  <c r="CC87" i="6"/>
  <c r="CB87" i="6"/>
  <c r="CA87" i="6"/>
  <c r="B87" i="6"/>
  <c r="CN87" i="6" s="1"/>
  <c r="CM86" i="6"/>
  <c r="CK86" i="6"/>
  <c r="CC86" i="6" s="1"/>
  <c r="CJ86" i="6"/>
  <c r="CB86" i="6" s="1"/>
  <c r="CE86" i="6"/>
  <c r="B86" i="6"/>
  <c r="CL86" i="6" s="1"/>
  <c r="CD86" i="6" s="1"/>
  <c r="CM85" i="6"/>
  <c r="CK85" i="6"/>
  <c r="CJ85" i="6"/>
  <c r="CE85" i="6"/>
  <c r="CC85" i="6"/>
  <c r="CB85" i="6"/>
  <c r="B85" i="6"/>
  <c r="CN85" i="6" s="1"/>
  <c r="CF85" i="6" s="1"/>
  <c r="CN84" i="6"/>
  <c r="CF84" i="6" s="1"/>
  <c r="CM84" i="6"/>
  <c r="CK84" i="6"/>
  <c r="CJ84" i="6"/>
  <c r="CB84" i="6" s="1"/>
  <c r="CI84" i="6"/>
  <c r="CE84" i="6"/>
  <c r="CC84" i="6"/>
  <c r="CA84" i="6"/>
  <c r="V84" i="6" s="1"/>
  <c r="B84" i="6"/>
  <c r="CL84" i="6" s="1"/>
  <c r="CD84" i="6" s="1"/>
  <c r="AS79" i="6"/>
  <c r="AR79" i="6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CI78" i="6"/>
  <c r="CA78" i="6" s="1"/>
  <c r="E78" i="6"/>
  <c r="D78" i="6"/>
  <c r="C78" i="6"/>
  <c r="CK78" i="6" s="1"/>
  <c r="CC78" i="6" s="1"/>
  <c r="E77" i="6"/>
  <c r="D77" i="6"/>
  <c r="C77" i="6"/>
  <c r="CK77" i="6" s="1"/>
  <c r="CC77" i="6" s="1"/>
  <c r="CI76" i="6"/>
  <c r="CA76" i="6" s="1"/>
  <c r="E76" i="6"/>
  <c r="D76" i="6"/>
  <c r="C76" i="6"/>
  <c r="CK76" i="6" s="1"/>
  <c r="CC76" i="6" s="1"/>
  <c r="E75" i="6"/>
  <c r="D75" i="6"/>
  <c r="C75" i="6"/>
  <c r="CK75" i="6" s="1"/>
  <c r="CC75" i="6" s="1"/>
  <c r="CI74" i="6"/>
  <c r="CA74" i="6" s="1"/>
  <c r="E74" i="6"/>
  <c r="D74" i="6"/>
  <c r="C74" i="6"/>
  <c r="CK74" i="6" s="1"/>
  <c r="CC74" i="6" s="1"/>
  <c r="E73" i="6"/>
  <c r="D73" i="6"/>
  <c r="D79" i="6" s="1"/>
  <c r="C73" i="6"/>
  <c r="CI72" i="6"/>
  <c r="CA72" i="6" s="1"/>
  <c r="E72" i="6"/>
  <c r="D72" i="6"/>
  <c r="C72" i="6"/>
  <c r="CK72" i="6" s="1"/>
  <c r="CC72" i="6" s="1"/>
  <c r="CJ71" i="6"/>
  <c r="CB71" i="6" s="1"/>
  <c r="E71" i="6"/>
  <c r="C71" i="6"/>
  <c r="CK71" i="6" s="1"/>
  <c r="CC71" i="6" s="1"/>
  <c r="E70" i="6"/>
  <c r="E79" i="6" s="1"/>
  <c r="D70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CI64" i="6"/>
  <c r="CA64" i="6"/>
  <c r="V64" i="6" s="1"/>
  <c r="B64" i="6"/>
  <c r="CI63" i="6"/>
  <c r="CA63" i="6"/>
  <c r="V63" i="6" s="1"/>
  <c r="B63" i="6"/>
  <c r="CI62" i="6"/>
  <c r="CA62" i="6"/>
  <c r="V62" i="6" s="1"/>
  <c r="B62" i="6"/>
  <c r="CI61" i="6"/>
  <c r="CA61" i="6"/>
  <c r="V61" i="6" s="1"/>
  <c r="B61" i="6"/>
  <c r="CI60" i="6"/>
  <c r="CA60" i="6"/>
  <c r="V60" i="6" s="1"/>
  <c r="B60" i="6"/>
  <c r="CI59" i="6"/>
  <c r="CA59" i="6"/>
  <c r="V59" i="6" s="1"/>
  <c r="B59" i="6"/>
  <c r="CI58" i="6"/>
  <c r="CA58" i="6"/>
  <c r="V58" i="6" s="1"/>
  <c r="B58" i="6"/>
  <c r="CI57" i="6"/>
  <c r="CA57" i="6"/>
  <c r="V57" i="6" s="1"/>
  <c r="B57" i="6"/>
  <c r="CI56" i="6"/>
  <c r="CA56" i="6"/>
  <c r="V56" i="6" s="1"/>
  <c r="B56" i="6"/>
  <c r="CI55" i="6"/>
  <c r="CA55" i="6"/>
  <c r="V55" i="6" s="1"/>
  <c r="B55" i="6"/>
  <c r="CI54" i="6"/>
  <c r="CA54" i="6"/>
  <c r="V54" i="6" s="1"/>
  <c r="B54" i="6"/>
  <c r="CI53" i="6"/>
  <c r="CA53" i="6"/>
  <c r="V53" i="6" s="1"/>
  <c r="B53" i="6"/>
  <c r="CI52" i="6"/>
  <c r="CA52" i="6"/>
  <c r="V52" i="6" s="1"/>
  <c r="B52" i="6"/>
  <c r="CI51" i="6"/>
  <c r="CA51" i="6"/>
  <c r="V51" i="6" s="1"/>
  <c r="B51" i="6"/>
  <c r="CI50" i="6"/>
  <c r="CA50" i="6"/>
  <c r="V50" i="6" s="1"/>
  <c r="B50" i="6"/>
  <c r="AK45" i="6"/>
  <c r="AJ45" i="6"/>
  <c r="AI45" i="6"/>
  <c r="AH45" i="6"/>
  <c r="AG45" i="6"/>
  <c r="AF45" i="6"/>
  <c r="AD45" i="6"/>
  <c r="AC45" i="6"/>
  <c r="AB45" i="6"/>
  <c r="AA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 s="1"/>
  <c r="CM44" i="6"/>
  <c r="CL44" i="6"/>
  <c r="CK44" i="6"/>
  <c r="CC44" i="6" s="1"/>
  <c r="CE44" i="6"/>
  <c r="CD44" i="6"/>
  <c r="AE44" i="6"/>
  <c r="Z44" i="6"/>
  <c r="CJ44" i="6" s="1"/>
  <c r="CB44" i="6" s="1"/>
  <c r="B44" i="6"/>
  <c r="CI44" i="6" s="1"/>
  <c r="CA44" i="6" s="1"/>
  <c r="AL44" i="6" s="1"/>
  <c r="CM43" i="6"/>
  <c r="CE43" i="6" s="1"/>
  <c r="CL43" i="6"/>
  <c r="CK43" i="6"/>
  <c r="CJ43" i="6"/>
  <c r="CI43" i="6"/>
  <c r="CA43" i="6" s="1"/>
  <c r="CD43" i="6"/>
  <c r="CC43" i="6"/>
  <c r="CB43" i="6"/>
  <c r="AL43" i="6" s="1"/>
  <c r="AE43" i="6"/>
  <c r="Z43" i="6"/>
  <c r="B43" i="6"/>
  <c r="CM42" i="6"/>
  <c r="CL42" i="6"/>
  <c r="CK42" i="6"/>
  <c r="CC42" i="6" s="1"/>
  <c r="CI42" i="6"/>
  <c r="CA42" i="6" s="1"/>
  <c r="AL42" i="6" s="1"/>
  <c r="CE42" i="6"/>
  <c r="CD42" i="6"/>
  <c r="AE42" i="6"/>
  <c r="Z42" i="6"/>
  <c r="CJ42" i="6" s="1"/>
  <c r="CB42" i="6" s="1"/>
  <c r="B42" i="6"/>
  <c r="CM41" i="6"/>
  <c r="CE41" i="6" s="1"/>
  <c r="CL41" i="6"/>
  <c r="CK41" i="6"/>
  <c r="CJ41" i="6"/>
  <c r="CI41" i="6"/>
  <c r="CA41" i="6" s="1"/>
  <c r="CD41" i="6"/>
  <c r="CC41" i="6"/>
  <c r="CB41" i="6"/>
  <c r="AL41" i="6" s="1"/>
  <c r="AE41" i="6"/>
  <c r="Z41" i="6"/>
  <c r="B41" i="6"/>
  <c r="CM40" i="6"/>
  <c r="CL40" i="6"/>
  <c r="CK40" i="6"/>
  <c r="CC40" i="6" s="1"/>
  <c r="CI40" i="6"/>
  <c r="CA40" i="6" s="1"/>
  <c r="AL40" i="6" s="1"/>
  <c r="CE40" i="6"/>
  <c r="CD40" i="6"/>
  <c r="AE40" i="6"/>
  <c r="Z40" i="6"/>
  <c r="CJ40" i="6" s="1"/>
  <c r="CB40" i="6" s="1"/>
  <c r="B40" i="6"/>
  <c r="CM39" i="6"/>
  <c r="CE39" i="6" s="1"/>
  <c r="CL39" i="6"/>
  <c r="CK39" i="6"/>
  <c r="CJ39" i="6"/>
  <c r="CI39" i="6"/>
  <c r="CA39" i="6" s="1"/>
  <c r="CD39" i="6"/>
  <c r="CC39" i="6"/>
  <c r="CB39" i="6"/>
  <c r="AL39" i="6" s="1"/>
  <c r="AE39" i="6"/>
  <c r="Z39" i="6"/>
  <c r="B39" i="6"/>
  <c r="CM38" i="6"/>
  <c r="CL38" i="6"/>
  <c r="CK38" i="6"/>
  <c r="CC38" i="6" s="1"/>
  <c r="CE38" i="6"/>
  <c r="CD38" i="6"/>
  <c r="AE38" i="6"/>
  <c r="Z38" i="6"/>
  <c r="CJ38" i="6" s="1"/>
  <c r="CB38" i="6" s="1"/>
  <c r="B38" i="6"/>
  <c r="CI38" i="6" s="1"/>
  <c r="CA38" i="6" s="1"/>
  <c r="AL38" i="6" s="1"/>
  <c r="CM37" i="6"/>
  <c r="CE37" i="6" s="1"/>
  <c r="CL37" i="6"/>
  <c r="CK37" i="6"/>
  <c r="CJ37" i="6"/>
  <c r="CI37" i="6"/>
  <c r="CA37" i="6" s="1"/>
  <c r="CD37" i="6"/>
  <c r="CC37" i="6"/>
  <c r="CB37" i="6"/>
  <c r="AL37" i="6" s="1"/>
  <c r="AE37" i="6"/>
  <c r="Z37" i="6"/>
  <c r="B37" i="6"/>
  <c r="CM36" i="6"/>
  <c r="CL36" i="6"/>
  <c r="CK36" i="6"/>
  <c r="CC36" i="6" s="1"/>
  <c r="CE36" i="6"/>
  <c r="CD36" i="6"/>
  <c r="AE36" i="6"/>
  <c r="Z36" i="6"/>
  <c r="CJ36" i="6" s="1"/>
  <c r="CB36" i="6" s="1"/>
  <c r="B36" i="6"/>
  <c r="CI36" i="6" s="1"/>
  <c r="CA36" i="6" s="1"/>
  <c r="AL36" i="6" s="1"/>
  <c r="CM35" i="6"/>
  <c r="CE35" i="6" s="1"/>
  <c r="CL35" i="6"/>
  <c r="CK35" i="6"/>
  <c r="CJ35" i="6"/>
  <c r="CI35" i="6"/>
  <c r="CA35" i="6" s="1"/>
  <c r="CD35" i="6"/>
  <c r="CC35" i="6"/>
  <c r="CB35" i="6"/>
  <c r="AL35" i="6" s="1"/>
  <c r="AE35" i="6"/>
  <c r="Z35" i="6"/>
  <c r="B35" i="6"/>
  <c r="CM34" i="6"/>
  <c r="CL34" i="6"/>
  <c r="CK34" i="6"/>
  <c r="CC34" i="6" s="1"/>
  <c r="CI34" i="6"/>
  <c r="CA34" i="6" s="1"/>
  <c r="AL34" i="6" s="1"/>
  <c r="CE34" i="6"/>
  <c r="CD34" i="6"/>
  <c r="AE34" i="6"/>
  <c r="Z34" i="6"/>
  <c r="CJ34" i="6" s="1"/>
  <c r="CB34" i="6" s="1"/>
  <c r="B34" i="6"/>
  <c r="CM33" i="6"/>
  <c r="CE33" i="6" s="1"/>
  <c r="CL33" i="6"/>
  <c r="CK33" i="6"/>
  <c r="CJ33" i="6"/>
  <c r="CI33" i="6"/>
  <c r="CA33" i="6" s="1"/>
  <c r="CD33" i="6"/>
  <c r="CC33" i="6"/>
  <c r="CB33" i="6"/>
  <c r="AL33" i="6" s="1"/>
  <c r="AE33" i="6"/>
  <c r="Z33" i="6"/>
  <c r="B33" i="6"/>
  <c r="CM32" i="6"/>
  <c r="CL32" i="6"/>
  <c r="CK32" i="6"/>
  <c r="CC32" i="6" s="1"/>
  <c r="CI32" i="6"/>
  <c r="CA32" i="6" s="1"/>
  <c r="AL32" i="6" s="1"/>
  <c r="CE32" i="6"/>
  <c r="CD32" i="6"/>
  <c r="AE32" i="6"/>
  <c r="Z32" i="6"/>
  <c r="CJ32" i="6" s="1"/>
  <c r="CB32" i="6" s="1"/>
  <c r="B32" i="6"/>
  <c r="CM31" i="6"/>
  <c r="CE31" i="6" s="1"/>
  <c r="CL31" i="6"/>
  <c r="CK31" i="6"/>
  <c r="CJ31" i="6"/>
  <c r="CI31" i="6"/>
  <c r="CA31" i="6" s="1"/>
  <c r="CD31" i="6"/>
  <c r="CC31" i="6"/>
  <c r="CB31" i="6"/>
  <c r="AL31" i="6" s="1"/>
  <c r="AE31" i="6"/>
  <c r="AE45" i="6" s="1"/>
  <c r="Z31" i="6"/>
  <c r="B31" i="6"/>
  <c r="CM30" i="6"/>
  <c r="CL30" i="6"/>
  <c r="CK30" i="6"/>
  <c r="CC30" i="6" s="1"/>
  <c r="CE30" i="6"/>
  <c r="CD30" i="6"/>
  <c r="AE30" i="6"/>
  <c r="Z30" i="6"/>
  <c r="B30" i="6"/>
  <c r="CI30" i="6" s="1"/>
  <c r="CA30" i="6" s="1"/>
  <c r="B24" i="6"/>
  <c r="CI24" i="6" s="1"/>
  <c r="CA24" i="6" s="1"/>
  <c r="CJ20" i="6"/>
  <c r="CB20" i="6" s="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CJ19" i="6"/>
  <c r="CB19" i="6"/>
  <c r="C19" i="6"/>
  <c r="CI19" i="6" s="1"/>
  <c r="CA19" i="6" s="1"/>
  <c r="X19" i="6" s="1"/>
  <c r="CJ18" i="6"/>
  <c r="CB18" i="6" s="1"/>
  <c r="CI18" i="6"/>
  <c r="CA18" i="6"/>
  <c r="X18" i="6"/>
  <c r="C18" i="6"/>
  <c r="CJ17" i="6"/>
  <c r="CI17" i="6"/>
  <c r="CA17" i="6" s="1"/>
  <c r="X17" i="6" s="1"/>
  <c r="CB17" i="6"/>
  <c r="C17" i="6"/>
  <c r="CJ16" i="6"/>
  <c r="CB16" i="6" s="1"/>
  <c r="CI16" i="6"/>
  <c r="CA16" i="6" s="1"/>
  <c r="X16" i="6" s="1"/>
  <c r="C16" i="6"/>
  <c r="CJ15" i="6"/>
  <c r="CB15" i="6"/>
  <c r="C15" i="6"/>
  <c r="CI15" i="6" s="1"/>
  <c r="CA15" i="6" s="1"/>
  <c r="X15" i="6" s="1"/>
  <c r="CJ14" i="6"/>
  <c r="CB14" i="6"/>
  <c r="C14" i="6"/>
  <c r="CI14" i="6" s="1"/>
  <c r="A5" i="6"/>
  <c r="A4" i="6"/>
  <c r="A3" i="6"/>
  <c r="A2" i="6"/>
  <c r="CK73" i="6" l="1"/>
  <c r="CC73" i="6" s="1"/>
  <c r="CI73" i="6"/>
  <c r="CA73" i="6" s="1"/>
  <c r="AT73" i="6" s="1"/>
  <c r="CL73" i="6"/>
  <c r="CD73" i="6" s="1"/>
  <c r="CJ73" i="6"/>
  <c r="CB73" i="6" s="1"/>
  <c r="AR113" i="6"/>
  <c r="CA14" i="6"/>
  <c r="X14" i="6" s="1"/>
  <c r="CI65" i="6"/>
  <c r="CA65" i="6" s="1"/>
  <c r="V65" i="6" s="1"/>
  <c r="V88" i="6"/>
  <c r="AR119" i="6"/>
  <c r="CM187" i="6"/>
  <c r="CA187" i="6" s="1"/>
  <c r="CO187" i="6"/>
  <c r="CC187" i="6" s="1"/>
  <c r="CN187" i="6"/>
  <c r="CB187" i="6" s="1"/>
  <c r="CJ75" i="6"/>
  <c r="CB75" i="6" s="1"/>
  <c r="CJ77" i="6"/>
  <c r="CB77" i="6" s="1"/>
  <c r="V87" i="6"/>
  <c r="B90" i="6"/>
  <c r="CN90" i="6" s="1"/>
  <c r="CF90" i="6" s="1"/>
  <c r="CK108" i="6"/>
  <c r="CC108" i="6" s="1"/>
  <c r="CL108" i="6"/>
  <c r="CD108" i="6" s="1"/>
  <c r="CI108" i="6"/>
  <c r="CA108" i="6" s="1"/>
  <c r="Z108" i="6" s="1"/>
  <c r="CK130" i="6"/>
  <c r="CB130" i="6" s="1"/>
  <c r="AR130" i="6" s="1"/>
  <c r="CM132" i="6"/>
  <c r="CD132" i="6" s="1"/>
  <c r="Z45" i="6"/>
  <c r="CJ30" i="6"/>
  <c r="CB30" i="6" s="1"/>
  <c r="AL30" i="6" s="1"/>
  <c r="CL71" i="6"/>
  <c r="CD71" i="6" s="1"/>
  <c r="CL75" i="6"/>
  <c r="CD75" i="6" s="1"/>
  <c r="CL77" i="6"/>
  <c r="CD77" i="6" s="1"/>
  <c r="CK95" i="6"/>
  <c r="CC95" i="6" s="1"/>
  <c r="CO95" i="6"/>
  <c r="CG95" i="6" s="1"/>
  <c r="CO100" i="6"/>
  <c r="CG100" i="6" s="1"/>
  <c r="CK114" i="6"/>
  <c r="CB114" i="6" s="1"/>
  <c r="CL114" i="6"/>
  <c r="CC114" i="6" s="1"/>
  <c r="AR114" i="6" s="1"/>
  <c r="CK116" i="6"/>
  <c r="CB116" i="6" s="1"/>
  <c r="AR116" i="6" s="1"/>
  <c r="CL116" i="6"/>
  <c r="CC116" i="6" s="1"/>
  <c r="CK118" i="6"/>
  <c r="CB118" i="6" s="1"/>
  <c r="CL118" i="6"/>
  <c r="CC118" i="6" s="1"/>
  <c r="AR118" i="6" s="1"/>
  <c r="CK120" i="6"/>
  <c r="CB120" i="6" s="1"/>
  <c r="AR120" i="6" s="1"/>
  <c r="CL120" i="6"/>
  <c r="CC120" i="6" s="1"/>
  <c r="CK122" i="6"/>
  <c r="CB122" i="6" s="1"/>
  <c r="CL122" i="6"/>
  <c r="CC122" i="6" s="1"/>
  <c r="AR122" i="6" s="1"/>
  <c r="CL124" i="6"/>
  <c r="CC124" i="6" s="1"/>
  <c r="CL130" i="6"/>
  <c r="CC130" i="6" s="1"/>
  <c r="CK134" i="6"/>
  <c r="CB134" i="6" s="1"/>
  <c r="D136" i="6"/>
  <c r="C136" i="6" s="1"/>
  <c r="CM136" i="6" s="1"/>
  <c r="CD136" i="6" s="1"/>
  <c r="CK136" i="6"/>
  <c r="CB136" i="6" s="1"/>
  <c r="CM188" i="6"/>
  <c r="CA188" i="6" s="1"/>
  <c r="V24" i="6"/>
  <c r="B65" i="6"/>
  <c r="CJ72" i="6"/>
  <c r="CB72" i="6" s="1"/>
  <c r="AT72" i="6" s="1"/>
  <c r="CJ74" i="6"/>
  <c r="CB74" i="6" s="1"/>
  <c r="AT74" i="6" s="1"/>
  <c r="CJ76" i="6"/>
  <c r="CB76" i="6" s="1"/>
  <c r="CJ78" i="6"/>
  <c r="CB78" i="6" s="1"/>
  <c r="AT78" i="6" s="1"/>
  <c r="CL85" i="6"/>
  <c r="CD85" i="6" s="1"/>
  <c r="CI86" i="6"/>
  <c r="CA86" i="6" s="1"/>
  <c r="V86" i="6" s="1"/>
  <c r="CN86" i="6"/>
  <c r="CF86" i="6" s="1"/>
  <c r="CL89" i="6"/>
  <c r="CD89" i="6" s="1"/>
  <c r="CK106" i="6"/>
  <c r="CC106" i="6" s="1"/>
  <c r="CI106" i="6"/>
  <c r="CA106" i="6" s="1"/>
  <c r="CM108" i="6"/>
  <c r="CE108" i="6" s="1"/>
  <c r="CM114" i="6"/>
  <c r="CD114" i="6" s="1"/>
  <c r="CM116" i="6"/>
  <c r="CD116" i="6" s="1"/>
  <c r="CM118" i="6"/>
  <c r="CD118" i="6" s="1"/>
  <c r="CM120" i="6"/>
  <c r="CD120" i="6" s="1"/>
  <c r="CM122" i="6"/>
  <c r="CD122" i="6" s="1"/>
  <c r="CK129" i="6"/>
  <c r="CB129" i="6" s="1"/>
  <c r="AR129" i="6" s="1"/>
  <c r="CL134" i="6"/>
  <c r="CC134" i="6" s="1"/>
  <c r="CO188" i="6"/>
  <c r="CC188" i="6" s="1"/>
  <c r="CM189" i="6"/>
  <c r="CA189" i="6" s="1"/>
  <c r="AS189" i="6" s="1"/>
  <c r="CI20" i="6"/>
  <c r="CA20" i="6" s="1"/>
  <c r="C70" i="6"/>
  <c r="CI71" i="6"/>
  <c r="CA71" i="6" s="1"/>
  <c r="CL72" i="6"/>
  <c r="CD72" i="6" s="1"/>
  <c r="CL74" i="6"/>
  <c r="CD74" i="6" s="1"/>
  <c r="CI75" i="6"/>
  <c r="CA75" i="6" s="1"/>
  <c r="CL76" i="6"/>
  <c r="CD76" i="6" s="1"/>
  <c r="AT76" i="6" s="1"/>
  <c r="CI77" i="6"/>
  <c r="CA77" i="6" s="1"/>
  <c r="AT77" i="6" s="1"/>
  <c r="CL78" i="6"/>
  <c r="CD78" i="6" s="1"/>
  <c r="CI85" i="6"/>
  <c r="CA85" i="6" s="1"/>
  <c r="CI89" i="6"/>
  <c r="CA89" i="6" s="1"/>
  <c r="V89" i="6" s="1"/>
  <c r="CJ90" i="6"/>
  <c r="CB90" i="6" s="1"/>
  <c r="CI95" i="6"/>
  <c r="CA95" i="6" s="1"/>
  <c r="CM95" i="6"/>
  <c r="CE95" i="6" s="1"/>
  <c r="CM100" i="6"/>
  <c r="CE100" i="6" s="1"/>
  <c r="CL106" i="6"/>
  <c r="CD106" i="6" s="1"/>
  <c r="CM113" i="6"/>
  <c r="CD113" i="6" s="1"/>
  <c r="CM115" i="6"/>
  <c r="CD115" i="6" s="1"/>
  <c r="AR115" i="6" s="1"/>
  <c r="CM117" i="6"/>
  <c r="CD117" i="6" s="1"/>
  <c r="AR117" i="6" s="1"/>
  <c r="CM119" i="6"/>
  <c r="CD119" i="6" s="1"/>
  <c r="CM121" i="6"/>
  <c r="CD121" i="6" s="1"/>
  <c r="AR121" i="6" s="1"/>
  <c r="CM123" i="6"/>
  <c r="CD123" i="6" s="1"/>
  <c r="AR123" i="6" s="1"/>
  <c r="C125" i="6"/>
  <c r="C126" i="6"/>
  <c r="CM128" i="6"/>
  <c r="CD128" i="6" s="1"/>
  <c r="AR128" i="6" s="1"/>
  <c r="CL129" i="6"/>
  <c r="CC129" i="6" s="1"/>
  <c r="CK132" i="6"/>
  <c r="CB132" i="6" s="1"/>
  <c r="AR132" i="6" s="1"/>
  <c r="CK133" i="6"/>
  <c r="CB133" i="6" s="1"/>
  <c r="AR133" i="6" s="1"/>
  <c r="C143" i="6"/>
  <c r="CM143" i="6" s="1"/>
  <c r="CA143" i="6" s="1"/>
  <c r="AI143" i="6" s="1"/>
  <c r="CN189" i="6"/>
  <c r="CB189" i="6" s="1"/>
  <c r="CI100" i="6"/>
  <c r="CA100" i="6" s="1"/>
  <c r="CM107" i="6"/>
  <c r="CE107" i="6" s="1"/>
  <c r="Z107" i="6" s="1"/>
  <c r="CJ124" i="6"/>
  <c r="CA124" i="6" s="1"/>
  <c r="C127" i="6"/>
  <c r="C131" i="6"/>
  <c r="C135" i="6"/>
  <c r="C141" i="6"/>
  <c r="CM141" i="6" s="1"/>
  <c r="CA141" i="6" s="1"/>
  <c r="AI141" i="6" s="1"/>
  <c r="C145" i="6"/>
  <c r="CM145" i="6" s="1"/>
  <c r="CA145" i="6" s="1"/>
  <c r="AI145" i="6" s="1"/>
  <c r="B168" i="6"/>
  <c r="CM168" i="6" s="1"/>
  <c r="CA168" i="6" s="1"/>
  <c r="AI168" i="6" s="1"/>
  <c r="CK131" i="6" l="1"/>
  <c r="CB131" i="6" s="1"/>
  <c r="CM131" i="6"/>
  <c r="CD131" i="6" s="1"/>
  <c r="CL131" i="6"/>
  <c r="CC131" i="6" s="1"/>
  <c r="CM125" i="6"/>
  <c r="CD125" i="6" s="1"/>
  <c r="CL125" i="6"/>
  <c r="CC125" i="6" s="1"/>
  <c r="CK125" i="6"/>
  <c r="CB125" i="6" s="1"/>
  <c r="AR125" i="6" s="1"/>
  <c r="CK127" i="6"/>
  <c r="CB127" i="6" s="1"/>
  <c r="AR127" i="6" s="1"/>
  <c r="CM127" i="6"/>
  <c r="CD127" i="6" s="1"/>
  <c r="CL127" i="6"/>
  <c r="CC127" i="6" s="1"/>
  <c r="AT71" i="6"/>
  <c r="CL90" i="6"/>
  <c r="CD90" i="6" s="1"/>
  <c r="S95" i="6"/>
  <c r="V85" i="6"/>
  <c r="AT75" i="6"/>
  <c r="CJ70" i="6"/>
  <c r="CB70" i="6" s="1"/>
  <c r="CK70" i="6"/>
  <c r="CC70" i="6" s="1"/>
  <c r="CI70" i="6"/>
  <c r="CA70" i="6" s="1"/>
  <c r="C79" i="6"/>
  <c r="CL70" i="6"/>
  <c r="CD70" i="6" s="1"/>
  <c r="CL136" i="6"/>
  <c r="CC136" i="6" s="1"/>
  <c r="AR136" i="6" s="1"/>
  <c r="AR134" i="6"/>
  <c r="AS187" i="6"/>
  <c r="CI90" i="6"/>
  <c r="CA90" i="6" s="1"/>
  <c r="CK135" i="6"/>
  <c r="CB135" i="6" s="1"/>
  <c r="CL135" i="6"/>
  <c r="CC135" i="6" s="1"/>
  <c r="CM135" i="6"/>
  <c r="CD135" i="6" s="1"/>
  <c r="CK126" i="6"/>
  <c r="CB126" i="6" s="1"/>
  <c r="CM126" i="6"/>
  <c r="CD126" i="6" s="1"/>
  <c r="CL126" i="6"/>
  <c r="CC126" i="6" s="1"/>
  <c r="Z106" i="6"/>
  <c r="AS188" i="6"/>
  <c r="AR135" i="6" l="1"/>
  <c r="AT70" i="6"/>
  <c r="AR131" i="6"/>
  <c r="AR126" i="6"/>
  <c r="B248" i="6"/>
  <c r="B247" i="5" l="1"/>
  <c r="B242" i="5"/>
  <c r="B241" i="5"/>
  <c r="C237" i="5"/>
  <c r="C236" i="5"/>
  <c r="C235" i="5"/>
  <c r="K231" i="5"/>
  <c r="J231" i="5"/>
  <c r="I231" i="5"/>
  <c r="H231" i="5"/>
  <c r="G231" i="5"/>
  <c r="F231" i="5"/>
  <c r="E231" i="5"/>
  <c r="D231" i="5"/>
  <c r="C231" i="5"/>
  <c r="B231" i="5"/>
  <c r="H222" i="5"/>
  <c r="C222" i="5"/>
  <c r="H221" i="5"/>
  <c r="C221" i="5"/>
  <c r="H220" i="5"/>
  <c r="C220" i="5"/>
  <c r="H219" i="5"/>
  <c r="C219" i="5"/>
  <c r="F215" i="5"/>
  <c r="B215" i="5"/>
  <c r="F214" i="5"/>
  <c r="B214" i="5"/>
  <c r="F213" i="5"/>
  <c r="B213" i="5"/>
  <c r="F212" i="5"/>
  <c r="B212" i="5"/>
  <c r="F207" i="5"/>
  <c r="B207" i="5"/>
  <c r="CI207" i="5" s="1"/>
  <c r="CA207" i="5" s="1"/>
  <c r="S207" i="5" s="1"/>
  <c r="CA206" i="5"/>
  <c r="S206" i="5" s="1"/>
  <c r="F206" i="5"/>
  <c r="B206" i="5"/>
  <c r="CI206" i="5" s="1"/>
  <c r="CI205" i="5"/>
  <c r="CA205" i="5" s="1"/>
  <c r="S205" i="5" s="1"/>
  <c r="F205" i="5"/>
  <c r="B205" i="5"/>
  <c r="F204" i="5"/>
  <c r="B204" i="5"/>
  <c r="CI204" i="5" s="1"/>
  <c r="CA204" i="5" s="1"/>
  <c r="S204" i="5" s="1"/>
  <c r="F203" i="5"/>
  <c r="B203" i="5"/>
  <c r="CI203" i="5" s="1"/>
  <c r="CA203" i="5" s="1"/>
  <c r="S203" i="5" s="1"/>
  <c r="F202" i="5"/>
  <c r="B202" i="5"/>
  <c r="CI202" i="5" s="1"/>
  <c r="CA202" i="5" s="1"/>
  <c r="S202" i="5" s="1"/>
  <c r="CI201" i="5"/>
  <c r="CA201" i="5" s="1"/>
  <c r="S201" i="5" s="1"/>
  <c r="F201" i="5"/>
  <c r="B201" i="5"/>
  <c r="E196" i="5"/>
  <c r="B196" i="5"/>
  <c r="CI196" i="5" s="1"/>
  <c r="CA196" i="5" s="1"/>
  <c r="V196" i="5" s="1"/>
  <c r="V195" i="5"/>
  <c r="E195" i="5"/>
  <c r="B195" i="5"/>
  <c r="CI195" i="5" s="1"/>
  <c r="CA195" i="5" s="1"/>
  <c r="CA194" i="5"/>
  <c r="V194" i="5" s="1"/>
  <c r="E194" i="5"/>
  <c r="B194" i="5"/>
  <c r="CI194" i="5" s="1"/>
  <c r="CI193" i="5"/>
  <c r="CA193" i="5" s="1"/>
  <c r="V193" i="5" s="1"/>
  <c r="E193" i="5"/>
  <c r="B193" i="5"/>
  <c r="CP189" i="5"/>
  <c r="CM189" i="5"/>
  <c r="CA189" i="5" s="1"/>
  <c r="CD189" i="5"/>
  <c r="D189" i="5"/>
  <c r="C189" i="5"/>
  <c r="B189" i="5"/>
  <c r="CP188" i="5"/>
  <c r="CO188" i="5"/>
  <c r="CC188" i="5" s="1"/>
  <c r="CD188" i="5"/>
  <c r="D188" i="5"/>
  <c r="C188" i="5"/>
  <c r="B188" i="5"/>
  <c r="CN188" i="5" s="1"/>
  <c r="CB188" i="5" s="1"/>
  <c r="CP187" i="5"/>
  <c r="CM187" i="5"/>
  <c r="CA187" i="5" s="1"/>
  <c r="CD187" i="5"/>
  <c r="D187" i="5"/>
  <c r="B187" i="5" s="1"/>
  <c r="C187" i="5"/>
  <c r="B182" i="5"/>
  <c r="B181" i="5"/>
  <c r="B180" i="5"/>
  <c r="E176" i="5"/>
  <c r="B176" i="5"/>
  <c r="E175" i="5"/>
  <c r="B175" i="5"/>
  <c r="CM170" i="5"/>
  <c r="CA170" i="5" s="1"/>
  <c r="AI170" i="5" s="1"/>
  <c r="D170" i="5"/>
  <c r="C170" i="5"/>
  <c r="B170" i="5" s="1"/>
  <c r="CM169" i="5"/>
  <c r="CA169" i="5" s="1"/>
  <c r="AI169" i="5" s="1"/>
  <c r="D169" i="5"/>
  <c r="C169" i="5"/>
  <c r="B169" i="5" s="1"/>
  <c r="CM168" i="5"/>
  <c r="CA168" i="5" s="1"/>
  <c r="AI168" i="5" s="1"/>
  <c r="D168" i="5"/>
  <c r="C168" i="5"/>
  <c r="B168" i="5" s="1"/>
  <c r="CI158" i="5"/>
  <c r="CA158" i="5" s="1"/>
  <c r="H158" i="5" s="1"/>
  <c r="B158" i="5"/>
  <c r="CI157" i="5"/>
  <c r="CA157" i="5" s="1"/>
  <c r="H157" i="5"/>
  <c r="B157" i="5"/>
  <c r="CI156" i="5"/>
  <c r="CA156" i="5" s="1"/>
  <c r="H156" i="5" s="1"/>
  <c r="B156" i="5"/>
  <c r="CI155" i="5"/>
  <c r="CA155" i="5" s="1"/>
  <c r="H155" i="5"/>
  <c r="B155" i="5"/>
  <c r="CI154" i="5"/>
  <c r="CA154" i="5" s="1"/>
  <c r="H154" i="5" s="1"/>
  <c r="B154" i="5"/>
  <c r="CI153" i="5"/>
  <c r="CA153" i="5" s="1"/>
  <c r="H153" i="5"/>
  <c r="B153" i="5"/>
  <c r="CI152" i="5"/>
  <c r="CA152" i="5" s="1"/>
  <c r="H152" i="5" s="1"/>
  <c r="B152" i="5"/>
  <c r="AI148" i="5"/>
  <c r="E148" i="5"/>
  <c r="D148" i="5"/>
  <c r="C148" i="5" s="1"/>
  <c r="CM148" i="5" s="1"/>
  <c r="CA148" i="5" s="1"/>
  <c r="E147" i="5"/>
  <c r="D147" i="5"/>
  <c r="C147" i="5" s="1"/>
  <c r="CM147" i="5" s="1"/>
  <c r="CA147" i="5" s="1"/>
  <c r="AI147" i="5" s="1"/>
  <c r="E146" i="5"/>
  <c r="D146" i="5"/>
  <c r="C146" i="5" s="1"/>
  <c r="CM146" i="5" s="1"/>
  <c r="CA146" i="5" s="1"/>
  <c r="AI146" i="5" s="1"/>
  <c r="AI145" i="5"/>
  <c r="E145" i="5"/>
  <c r="D145" i="5"/>
  <c r="C145" i="5" s="1"/>
  <c r="CM145" i="5" s="1"/>
  <c r="CA145" i="5" s="1"/>
  <c r="AI144" i="5"/>
  <c r="E144" i="5"/>
  <c r="D144" i="5"/>
  <c r="C144" i="5" s="1"/>
  <c r="CM144" i="5" s="1"/>
  <c r="CA144" i="5" s="1"/>
  <c r="E143" i="5"/>
  <c r="D143" i="5"/>
  <c r="C143" i="5" s="1"/>
  <c r="CM143" i="5" s="1"/>
  <c r="CA143" i="5" s="1"/>
  <c r="AI143" i="5" s="1"/>
  <c r="E142" i="5"/>
  <c r="D142" i="5"/>
  <c r="C142" i="5" s="1"/>
  <c r="CM142" i="5" s="1"/>
  <c r="CA142" i="5" s="1"/>
  <c r="AI142" i="5" s="1"/>
  <c r="AI141" i="5"/>
  <c r="E141" i="5"/>
  <c r="D141" i="5"/>
  <c r="C141" i="5" s="1"/>
  <c r="CM141" i="5" s="1"/>
  <c r="CA141" i="5" s="1"/>
  <c r="AR138" i="5"/>
  <c r="AR137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CK135" i="5"/>
  <c r="CB135" i="5" s="1"/>
  <c r="CJ135" i="5"/>
  <c r="CA135" i="5"/>
  <c r="E135" i="5"/>
  <c r="D135" i="5"/>
  <c r="C135" i="5" s="1"/>
  <c r="CL135" i="5" s="1"/>
  <c r="CC135" i="5" s="1"/>
  <c r="CM134" i="5"/>
  <c r="CD134" i="5" s="1"/>
  <c r="CJ134" i="5"/>
  <c r="CA134" i="5"/>
  <c r="E134" i="5"/>
  <c r="D134" i="5"/>
  <c r="C134" i="5" s="1"/>
  <c r="CK133" i="5"/>
  <c r="CB133" i="5" s="1"/>
  <c r="CJ133" i="5"/>
  <c r="CA133" i="5"/>
  <c r="E133" i="5"/>
  <c r="D133" i="5"/>
  <c r="C133" i="5" s="1"/>
  <c r="CL133" i="5" s="1"/>
  <c r="CC133" i="5" s="1"/>
  <c r="CJ132" i="5"/>
  <c r="CA132" i="5"/>
  <c r="E132" i="5"/>
  <c r="D132" i="5"/>
  <c r="C132" i="5" s="1"/>
  <c r="CJ131" i="5"/>
  <c r="CA131" i="5"/>
  <c r="E131" i="5"/>
  <c r="D131" i="5"/>
  <c r="CJ130" i="5"/>
  <c r="CA130" i="5"/>
  <c r="E130" i="5"/>
  <c r="D130" i="5"/>
  <c r="C130" i="5" s="1"/>
  <c r="CL130" i="5" s="1"/>
  <c r="CC130" i="5" s="1"/>
  <c r="CJ129" i="5"/>
  <c r="CA129" i="5"/>
  <c r="E129" i="5"/>
  <c r="D129" i="5"/>
  <c r="CK128" i="5"/>
  <c r="CB128" i="5" s="1"/>
  <c r="CJ128" i="5"/>
  <c r="CA128" i="5"/>
  <c r="E128" i="5"/>
  <c r="D128" i="5"/>
  <c r="C128" i="5" s="1"/>
  <c r="CL128" i="5" s="1"/>
  <c r="CC128" i="5" s="1"/>
  <c r="CJ127" i="5"/>
  <c r="CA127" i="5"/>
  <c r="E127" i="5"/>
  <c r="D127" i="5"/>
  <c r="CJ126" i="5"/>
  <c r="CA126" i="5"/>
  <c r="E126" i="5"/>
  <c r="D126" i="5"/>
  <c r="CJ125" i="5"/>
  <c r="CA125" i="5"/>
  <c r="E125" i="5"/>
  <c r="D125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CL123" i="5"/>
  <c r="CJ123" i="5"/>
  <c r="CA123" i="5" s="1"/>
  <c r="CC123" i="5"/>
  <c r="E123" i="5"/>
  <c r="D123" i="5"/>
  <c r="C123" i="5"/>
  <c r="CK123" i="5" s="1"/>
  <c r="CB123" i="5" s="1"/>
  <c r="CM122" i="5"/>
  <c r="CJ122" i="5"/>
  <c r="CA122" i="5" s="1"/>
  <c r="CD122" i="5"/>
  <c r="E122" i="5"/>
  <c r="C122" i="5" s="1"/>
  <c r="D122" i="5"/>
  <c r="CL121" i="5"/>
  <c r="CJ121" i="5"/>
  <c r="CA121" i="5" s="1"/>
  <c r="CC121" i="5"/>
  <c r="E121" i="5"/>
  <c r="D121" i="5"/>
  <c r="C121" i="5"/>
  <c r="CK121" i="5" s="1"/>
  <c r="CB121" i="5" s="1"/>
  <c r="CM120" i="5"/>
  <c r="CJ120" i="5"/>
  <c r="CA120" i="5" s="1"/>
  <c r="CD120" i="5"/>
  <c r="E120" i="5"/>
  <c r="C120" i="5" s="1"/>
  <c r="D120" i="5"/>
  <c r="CL119" i="5"/>
  <c r="CJ119" i="5"/>
  <c r="CA119" i="5" s="1"/>
  <c r="CC119" i="5"/>
  <c r="E119" i="5"/>
  <c r="D119" i="5"/>
  <c r="C119" i="5"/>
  <c r="CK119" i="5" s="1"/>
  <c r="CB119" i="5" s="1"/>
  <c r="CM118" i="5"/>
  <c r="CJ118" i="5"/>
  <c r="CA118" i="5" s="1"/>
  <c r="CD118" i="5"/>
  <c r="E118" i="5"/>
  <c r="C118" i="5" s="1"/>
  <c r="D118" i="5"/>
  <c r="CL117" i="5"/>
  <c r="CJ117" i="5"/>
  <c r="CA117" i="5" s="1"/>
  <c r="CC117" i="5"/>
  <c r="E117" i="5"/>
  <c r="D117" i="5"/>
  <c r="C117" i="5"/>
  <c r="CK117" i="5" s="1"/>
  <c r="CB117" i="5" s="1"/>
  <c r="CM116" i="5"/>
  <c r="CD116" i="5" s="1"/>
  <c r="CJ116" i="5"/>
  <c r="CA116" i="5" s="1"/>
  <c r="E116" i="5"/>
  <c r="C116" i="5" s="1"/>
  <c r="D116" i="5"/>
  <c r="CL115" i="5"/>
  <c r="CJ115" i="5"/>
  <c r="CA115" i="5" s="1"/>
  <c r="CC115" i="5"/>
  <c r="E115" i="5"/>
  <c r="D115" i="5"/>
  <c r="C115" i="5"/>
  <c r="CK115" i="5" s="1"/>
  <c r="CB115" i="5" s="1"/>
  <c r="CM114" i="5"/>
  <c r="CD114" i="5" s="1"/>
  <c r="CJ114" i="5"/>
  <c r="CA114" i="5" s="1"/>
  <c r="E114" i="5"/>
  <c r="C114" i="5" s="1"/>
  <c r="D114" i="5"/>
  <c r="CL113" i="5"/>
  <c r="CJ113" i="5"/>
  <c r="CA113" i="5" s="1"/>
  <c r="CC113" i="5"/>
  <c r="E113" i="5"/>
  <c r="D113" i="5"/>
  <c r="D124" i="5" s="1"/>
  <c r="C124" i="5" s="1"/>
  <c r="C113" i="5"/>
  <c r="CK113" i="5" s="1"/>
  <c r="CB113" i="5" s="1"/>
  <c r="CJ108" i="5"/>
  <c r="CI108" i="5"/>
  <c r="CA108" i="5" s="1"/>
  <c r="CB108" i="5"/>
  <c r="B108" i="5"/>
  <c r="CL107" i="5"/>
  <c r="CD107" i="5" s="1"/>
  <c r="CJ107" i="5"/>
  <c r="CB107" i="5" s="1"/>
  <c r="CI107" i="5"/>
  <c r="CC107" i="5"/>
  <c r="CA107" i="5"/>
  <c r="B107" i="5"/>
  <c r="CK107" i="5" s="1"/>
  <c r="CM106" i="5"/>
  <c r="CE106" i="5" s="1"/>
  <c r="CJ106" i="5"/>
  <c r="CB106" i="5" s="1"/>
  <c r="B106" i="5"/>
  <c r="CN100" i="5"/>
  <c r="CF100" i="5" s="1"/>
  <c r="R100" i="5"/>
  <c r="Q100" i="5"/>
  <c r="P100" i="5"/>
  <c r="O100" i="5"/>
  <c r="CL100" i="5" s="1"/>
  <c r="CD100" i="5" s="1"/>
  <c r="N100" i="5"/>
  <c r="M100" i="5"/>
  <c r="CJ100" i="5" s="1"/>
  <c r="CB100" i="5" s="1"/>
  <c r="L100" i="5"/>
  <c r="K100" i="5"/>
  <c r="J100" i="5"/>
  <c r="I100" i="5"/>
  <c r="H100" i="5"/>
  <c r="G100" i="5"/>
  <c r="F100" i="5"/>
  <c r="E100" i="5"/>
  <c r="D100" i="5"/>
  <c r="C100" i="5"/>
  <c r="CO99" i="5"/>
  <c r="CG99" i="5" s="1"/>
  <c r="CN99" i="5"/>
  <c r="CF99" i="5" s="1"/>
  <c r="CM99" i="5"/>
  <c r="CL99" i="5"/>
  <c r="CK99" i="5"/>
  <c r="CC99" i="5" s="1"/>
  <c r="CJ99" i="5"/>
  <c r="CI99" i="5"/>
  <c r="CA99" i="5" s="1"/>
  <c r="CE99" i="5"/>
  <c r="CD99" i="5"/>
  <c r="CB99" i="5"/>
  <c r="B99" i="5"/>
  <c r="CO98" i="5"/>
  <c r="CG98" i="5" s="1"/>
  <c r="CN98" i="5"/>
  <c r="CM98" i="5"/>
  <c r="CL98" i="5"/>
  <c r="CK98" i="5"/>
  <c r="CC98" i="5" s="1"/>
  <c r="CJ98" i="5"/>
  <c r="CI98" i="5"/>
  <c r="CF98" i="5"/>
  <c r="CE98" i="5"/>
  <c r="CD98" i="5"/>
  <c r="CB98" i="5"/>
  <c r="CA98" i="5"/>
  <c r="S98" i="5" s="1"/>
  <c r="B98" i="5"/>
  <c r="CO97" i="5"/>
  <c r="CG97" i="5" s="1"/>
  <c r="CN97" i="5"/>
  <c r="CF97" i="5" s="1"/>
  <c r="CM97" i="5"/>
  <c r="CL97" i="5"/>
  <c r="CK97" i="5"/>
  <c r="CC97" i="5" s="1"/>
  <c r="CJ97" i="5"/>
  <c r="CI97" i="5"/>
  <c r="CA97" i="5" s="1"/>
  <c r="CE97" i="5"/>
  <c r="CD97" i="5"/>
  <c r="CB97" i="5"/>
  <c r="B97" i="5"/>
  <c r="CO96" i="5"/>
  <c r="CG96" i="5" s="1"/>
  <c r="CN96" i="5"/>
  <c r="CM96" i="5"/>
  <c r="CE96" i="5" s="1"/>
  <c r="CL96" i="5"/>
  <c r="CK96" i="5"/>
  <c r="CC96" i="5" s="1"/>
  <c r="CJ96" i="5"/>
  <c r="CI96" i="5"/>
  <c r="CF96" i="5"/>
  <c r="CD96" i="5"/>
  <c r="CB96" i="5"/>
  <c r="CA96" i="5"/>
  <c r="S96" i="5" s="1"/>
  <c r="B96" i="5"/>
  <c r="CN95" i="5"/>
  <c r="CF95" i="5" s="1"/>
  <c r="CL95" i="5"/>
  <c r="CJ95" i="5"/>
  <c r="CB95" i="5" s="1"/>
  <c r="CD95" i="5"/>
  <c r="B95" i="5"/>
  <c r="B100" i="5" s="1"/>
  <c r="CK100" i="5" s="1"/>
  <c r="CC100" i="5" s="1"/>
  <c r="CK90" i="5"/>
  <c r="CC90" i="5" s="1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CM90" i="5" s="1"/>
  <c r="CE90" i="5" s="1"/>
  <c r="E90" i="5"/>
  <c r="D90" i="5"/>
  <c r="C90" i="5"/>
  <c r="B90" i="5"/>
  <c r="CM89" i="5"/>
  <c r="CL89" i="5"/>
  <c r="CD89" i="5" s="1"/>
  <c r="CK89" i="5"/>
  <c r="CC89" i="5" s="1"/>
  <c r="CJ89" i="5"/>
  <c r="CF89" i="5"/>
  <c r="CE89" i="5"/>
  <c r="CB89" i="5"/>
  <c r="B89" i="5"/>
  <c r="CN89" i="5" s="1"/>
  <c r="CN88" i="5"/>
  <c r="CM88" i="5"/>
  <c r="CE88" i="5" s="1"/>
  <c r="CL88" i="5"/>
  <c r="CK88" i="5"/>
  <c r="CJ88" i="5"/>
  <c r="CF88" i="5"/>
  <c r="CD88" i="5"/>
  <c r="CC88" i="5"/>
  <c r="CB88" i="5"/>
  <c r="B88" i="5"/>
  <c r="CI88" i="5" s="1"/>
  <c r="CA88" i="5" s="1"/>
  <c r="V88" i="5" s="1"/>
  <c r="CN87" i="5"/>
  <c r="CF87" i="5" s="1"/>
  <c r="CM87" i="5"/>
  <c r="CL87" i="5"/>
  <c r="CK87" i="5"/>
  <c r="CC87" i="5" s="1"/>
  <c r="CJ87" i="5"/>
  <c r="CE87" i="5"/>
  <c r="CD87" i="5"/>
  <c r="CB87" i="5"/>
  <c r="B87" i="5"/>
  <c r="CI87" i="5" s="1"/>
  <c r="CA87" i="5" s="1"/>
  <c r="V87" i="5" s="1"/>
  <c r="CN86" i="5"/>
  <c r="CF86" i="5" s="1"/>
  <c r="CM86" i="5"/>
  <c r="CE86" i="5" s="1"/>
  <c r="CL86" i="5"/>
  <c r="CK86" i="5"/>
  <c r="CJ86" i="5"/>
  <c r="CB86" i="5" s="1"/>
  <c r="V86" i="5" s="1"/>
  <c r="CD86" i="5"/>
  <c r="CC86" i="5"/>
  <c r="B86" i="5"/>
  <c r="CI86" i="5" s="1"/>
  <c r="CA86" i="5" s="1"/>
  <c r="CN85" i="5"/>
  <c r="CM85" i="5"/>
  <c r="CL85" i="5"/>
  <c r="CD85" i="5" s="1"/>
  <c r="V85" i="5" s="1"/>
  <c r="CK85" i="5"/>
  <c r="CC85" i="5" s="1"/>
  <c r="CJ85" i="5"/>
  <c r="CF85" i="5"/>
  <c r="CE85" i="5"/>
  <c r="CB85" i="5"/>
  <c r="B85" i="5"/>
  <c r="CI85" i="5" s="1"/>
  <c r="CA85" i="5" s="1"/>
  <c r="CN84" i="5"/>
  <c r="CM84" i="5"/>
  <c r="CE84" i="5" s="1"/>
  <c r="CL84" i="5"/>
  <c r="CK84" i="5"/>
  <c r="CJ84" i="5"/>
  <c r="CF84" i="5"/>
  <c r="CD84" i="5"/>
  <c r="CC84" i="5"/>
  <c r="CB84" i="5"/>
  <c r="B84" i="5"/>
  <c r="CI84" i="5" s="1"/>
  <c r="CA84" i="5" s="1"/>
  <c r="V84" i="5" s="1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8" i="5"/>
  <c r="C78" i="5" s="1"/>
  <c r="D78" i="5"/>
  <c r="E77" i="5"/>
  <c r="D77" i="5"/>
  <c r="C77" i="5"/>
  <c r="E76" i="5"/>
  <c r="D76" i="5"/>
  <c r="C76" i="5"/>
  <c r="CI76" i="5" s="1"/>
  <c r="CA76" i="5" s="1"/>
  <c r="E75" i="5"/>
  <c r="C75" i="5" s="1"/>
  <c r="D75" i="5"/>
  <c r="E74" i="5"/>
  <c r="C74" i="5" s="1"/>
  <c r="D74" i="5"/>
  <c r="E73" i="5"/>
  <c r="D73" i="5"/>
  <c r="C73" i="5"/>
  <c r="E72" i="5"/>
  <c r="D72" i="5"/>
  <c r="C72" i="5"/>
  <c r="CI72" i="5" s="1"/>
  <c r="CA72" i="5" s="1"/>
  <c r="E71" i="5"/>
  <c r="C71" i="5" s="1"/>
  <c r="E70" i="5"/>
  <c r="D70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 s="1"/>
  <c r="CI65" i="5" s="1"/>
  <c r="CA65" i="5" s="1"/>
  <c r="V65" i="5" s="1"/>
  <c r="C65" i="5"/>
  <c r="B64" i="5"/>
  <c r="CI64" i="5" s="1"/>
  <c r="CA64" i="5" s="1"/>
  <c r="V64" i="5" s="1"/>
  <c r="CA63" i="5"/>
  <c r="V63" i="5" s="1"/>
  <c r="B63" i="5"/>
  <c r="CI63" i="5" s="1"/>
  <c r="B62" i="5"/>
  <c r="CI62" i="5" s="1"/>
  <c r="CA62" i="5" s="1"/>
  <c r="V62" i="5" s="1"/>
  <c r="CA61" i="5"/>
  <c r="V61" i="5" s="1"/>
  <c r="B61" i="5"/>
  <c r="CI61" i="5" s="1"/>
  <c r="B60" i="5"/>
  <c r="CI60" i="5" s="1"/>
  <c r="CA60" i="5" s="1"/>
  <c r="V60" i="5" s="1"/>
  <c r="CA59" i="5"/>
  <c r="V59" i="5" s="1"/>
  <c r="B59" i="5"/>
  <c r="CI59" i="5" s="1"/>
  <c r="B58" i="5"/>
  <c r="CI58" i="5" s="1"/>
  <c r="CA58" i="5" s="1"/>
  <c r="V58" i="5" s="1"/>
  <c r="CA57" i="5"/>
  <c r="V57" i="5" s="1"/>
  <c r="B57" i="5"/>
  <c r="CI57" i="5" s="1"/>
  <c r="B56" i="5"/>
  <c r="CI56" i="5" s="1"/>
  <c r="CA56" i="5" s="1"/>
  <c r="V56" i="5" s="1"/>
  <c r="CA55" i="5"/>
  <c r="V55" i="5" s="1"/>
  <c r="B55" i="5"/>
  <c r="CI55" i="5" s="1"/>
  <c r="B54" i="5"/>
  <c r="CI54" i="5" s="1"/>
  <c r="CA54" i="5" s="1"/>
  <c r="V54" i="5" s="1"/>
  <c r="CA53" i="5"/>
  <c r="V53" i="5" s="1"/>
  <c r="B53" i="5"/>
  <c r="CI53" i="5" s="1"/>
  <c r="B52" i="5"/>
  <c r="CI52" i="5" s="1"/>
  <c r="CA52" i="5" s="1"/>
  <c r="V52" i="5" s="1"/>
  <c r="CA51" i="5"/>
  <c r="V51" i="5" s="1"/>
  <c r="B51" i="5"/>
  <c r="CI51" i="5" s="1"/>
  <c r="B50" i="5"/>
  <c r="CI50" i="5" s="1"/>
  <c r="CA50" i="5" s="1"/>
  <c r="V50" i="5" s="1"/>
  <c r="AK45" i="5"/>
  <c r="AJ45" i="5"/>
  <c r="AI45" i="5"/>
  <c r="AH45" i="5"/>
  <c r="AG45" i="5"/>
  <c r="AF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B45" i="5" s="1"/>
  <c r="C45" i="5"/>
  <c r="CM44" i="5"/>
  <c r="CL44" i="5"/>
  <c r="CD44" i="5" s="1"/>
  <c r="CJ44" i="5"/>
  <c r="CB44" i="5" s="1"/>
  <c r="CE44" i="5"/>
  <c r="CC44" i="5"/>
  <c r="CA44" i="5"/>
  <c r="AL44" i="5" s="1"/>
  <c r="AE44" i="5"/>
  <c r="CK44" i="5" s="1"/>
  <c r="Z44" i="5"/>
  <c r="B44" i="5"/>
  <c r="CI44" i="5" s="1"/>
  <c r="CM43" i="5"/>
  <c r="CL43" i="5"/>
  <c r="CD43" i="5" s="1"/>
  <c r="CJ43" i="5"/>
  <c r="CB43" i="5" s="1"/>
  <c r="CE43" i="5"/>
  <c r="CC43" i="5"/>
  <c r="AE43" i="5"/>
  <c r="CK43" i="5" s="1"/>
  <c r="Z43" i="5"/>
  <c r="B43" i="5"/>
  <c r="CI43" i="5" s="1"/>
  <c r="CA43" i="5" s="1"/>
  <c r="AL43" i="5" s="1"/>
  <c r="CM42" i="5"/>
  <c r="CL42" i="5"/>
  <c r="CD42" i="5" s="1"/>
  <c r="CJ42" i="5"/>
  <c r="CB42" i="5" s="1"/>
  <c r="CE42" i="5"/>
  <c r="AE42" i="5"/>
  <c r="CK42" i="5" s="1"/>
  <c r="CC42" i="5" s="1"/>
  <c r="Z42" i="5"/>
  <c r="B42" i="5"/>
  <c r="CI42" i="5" s="1"/>
  <c r="CA42" i="5" s="1"/>
  <c r="CM41" i="5"/>
  <c r="CL41" i="5"/>
  <c r="CD41" i="5" s="1"/>
  <c r="CJ41" i="5"/>
  <c r="CB41" i="5" s="1"/>
  <c r="CE41" i="5"/>
  <c r="CA41" i="5"/>
  <c r="AE41" i="5"/>
  <c r="CK41" i="5" s="1"/>
  <c r="CC41" i="5" s="1"/>
  <c r="Z41" i="5"/>
  <c r="B41" i="5"/>
  <c r="CI41" i="5" s="1"/>
  <c r="CM40" i="5"/>
  <c r="CL40" i="5"/>
  <c r="CD40" i="5" s="1"/>
  <c r="CJ40" i="5"/>
  <c r="CB40" i="5" s="1"/>
  <c r="CE40" i="5"/>
  <c r="CC40" i="5"/>
  <c r="CA40" i="5"/>
  <c r="AE40" i="5"/>
  <c r="CK40" i="5" s="1"/>
  <c r="Z40" i="5"/>
  <c r="B40" i="5"/>
  <c r="CI40" i="5" s="1"/>
  <c r="CM39" i="5"/>
  <c r="CL39" i="5"/>
  <c r="CD39" i="5" s="1"/>
  <c r="CJ39" i="5"/>
  <c r="CB39" i="5" s="1"/>
  <c r="CE39" i="5"/>
  <c r="CC39" i="5"/>
  <c r="AE39" i="5"/>
  <c r="CK39" i="5" s="1"/>
  <c r="Z39" i="5"/>
  <c r="B39" i="5"/>
  <c r="CI39" i="5" s="1"/>
  <c r="CA39" i="5" s="1"/>
  <c r="AL39" i="5" s="1"/>
  <c r="CM38" i="5"/>
  <c r="CL38" i="5"/>
  <c r="CD38" i="5" s="1"/>
  <c r="CJ38" i="5"/>
  <c r="CB38" i="5" s="1"/>
  <c r="CE38" i="5"/>
  <c r="AE38" i="5"/>
  <c r="CK38" i="5" s="1"/>
  <c r="CC38" i="5" s="1"/>
  <c r="Z38" i="5"/>
  <c r="B38" i="5"/>
  <c r="CI38" i="5" s="1"/>
  <c r="CA38" i="5" s="1"/>
  <c r="CM37" i="5"/>
  <c r="CL37" i="5"/>
  <c r="CD37" i="5" s="1"/>
  <c r="CJ37" i="5"/>
  <c r="CB37" i="5" s="1"/>
  <c r="CE37" i="5"/>
  <c r="CA37" i="5"/>
  <c r="AE37" i="5"/>
  <c r="CK37" i="5" s="1"/>
  <c r="CC37" i="5" s="1"/>
  <c r="Z37" i="5"/>
  <c r="B37" i="5"/>
  <c r="CI37" i="5" s="1"/>
  <c r="CM36" i="5"/>
  <c r="CL36" i="5"/>
  <c r="CD36" i="5" s="1"/>
  <c r="CJ36" i="5"/>
  <c r="CB36" i="5" s="1"/>
  <c r="CE36" i="5"/>
  <c r="CC36" i="5"/>
  <c r="CA36" i="5"/>
  <c r="AL36" i="5" s="1"/>
  <c r="AE36" i="5"/>
  <c r="CK36" i="5" s="1"/>
  <c r="Z36" i="5"/>
  <c r="B36" i="5"/>
  <c r="CI36" i="5" s="1"/>
  <c r="CM35" i="5"/>
  <c r="CL35" i="5"/>
  <c r="CD35" i="5" s="1"/>
  <c r="CJ35" i="5"/>
  <c r="CB35" i="5" s="1"/>
  <c r="CE35" i="5"/>
  <c r="CC35" i="5"/>
  <c r="AE35" i="5"/>
  <c r="CK35" i="5" s="1"/>
  <c r="Z35" i="5"/>
  <c r="B35" i="5"/>
  <c r="CI35" i="5" s="1"/>
  <c r="CA35" i="5" s="1"/>
  <c r="AL35" i="5" s="1"/>
  <c r="CM34" i="5"/>
  <c r="CL34" i="5"/>
  <c r="CD34" i="5" s="1"/>
  <c r="CJ34" i="5"/>
  <c r="CB34" i="5" s="1"/>
  <c r="CE34" i="5"/>
  <c r="AE34" i="5"/>
  <c r="CK34" i="5" s="1"/>
  <c r="CC34" i="5" s="1"/>
  <c r="Z34" i="5"/>
  <c r="B34" i="5"/>
  <c r="CI34" i="5" s="1"/>
  <c r="CA34" i="5" s="1"/>
  <c r="CM33" i="5"/>
  <c r="CL33" i="5"/>
  <c r="CD33" i="5" s="1"/>
  <c r="CJ33" i="5"/>
  <c r="CB33" i="5" s="1"/>
  <c r="CE33" i="5"/>
  <c r="CA33" i="5"/>
  <c r="AE33" i="5"/>
  <c r="CK33" i="5" s="1"/>
  <c r="CC33" i="5" s="1"/>
  <c r="Z33" i="5"/>
  <c r="B33" i="5"/>
  <c r="CI33" i="5" s="1"/>
  <c r="CM32" i="5"/>
  <c r="CL32" i="5"/>
  <c r="CD32" i="5" s="1"/>
  <c r="CJ32" i="5"/>
  <c r="CB32" i="5" s="1"/>
  <c r="CE32" i="5"/>
  <c r="CC32" i="5"/>
  <c r="CA32" i="5"/>
  <c r="AL32" i="5" s="1"/>
  <c r="AE32" i="5"/>
  <c r="CK32" i="5" s="1"/>
  <c r="Z32" i="5"/>
  <c r="B32" i="5"/>
  <c r="CI32" i="5" s="1"/>
  <c r="CM31" i="5"/>
  <c r="CL31" i="5"/>
  <c r="CD31" i="5" s="1"/>
  <c r="CJ31" i="5"/>
  <c r="CB31" i="5" s="1"/>
  <c r="CE31" i="5"/>
  <c r="CC31" i="5"/>
  <c r="AE31" i="5"/>
  <c r="CK31" i="5" s="1"/>
  <c r="Z31" i="5"/>
  <c r="B31" i="5"/>
  <c r="CI31" i="5" s="1"/>
  <c r="CA31" i="5" s="1"/>
  <c r="AL31" i="5" s="1"/>
  <c r="CM30" i="5"/>
  <c r="CL30" i="5"/>
  <c r="CD30" i="5" s="1"/>
  <c r="CJ30" i="5"/>
  <c r="CB30" i="5" s="1"/>
  <c r="CE30" i="5"/>
  <c r="AE30" i="5"/>
  <c r="Z30" i="5"/>
  <c r="B30" i="5"/>
  <c r="CI30" i="5" s="1"/>
  <c r="CA30" i="5" s="1"/>
  <c r="B24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J19" i="5"/>
  <c r="CB19" i="5"/>
  <c r="X19" i="5"/>
  <c r="C19" i="5"/>
  <c r="CI19" i="5" s="1"/>
  <c r="CA19" i="5" s="1"/>
  <c r="CJ18" i="5"/>
  <c r="CB18" i="5"/>
  <c r="X18" i="5"/>
  <c r="C18" i="5"/>
  <c r="CI18" i="5" s="1"/>
  <c r="CA18" i="5" s="1"/>
  <c r="CJ17" i="5"/>
  <c r="CB17" i="5"/>
  <c r="X17" i="5"/>
  <c r="C17" i="5"/>
  <c r="CI17" i="5" s="1"/>
  <c r="CA17" i="5" s="1"/>
  <c r="CJ16" i="5"/>
  <c r="CB16" i="5"/>
  <c r="X16" i="5"/>
  <c r="C16" i="5"/>
  <c r="CI16" i="5" s="1"/>
  <c r="CA16" i="5" s="1"/>
  <c r="CJ15" i="5"/>
  <c r="CB15" i="5"/>
  <c r="X15" i="5"/>
  <c r="C15" i="5"/>
  <c r="CI15" i="5" s="1"/>
  <c r="CA15" i="5" s="1"/>
  <c r="CJ14" i="5"/>
  <c r="CB14" i="5"/>
  <c r="C14" i="5"/>
  <c r="CI14" i="5" s="1"/>
  <c r="A5" i="5"/>
  <c r="A4" i="5"/>
  <c r="A3" i="5"/>
  <c r="A2" i="5"/>
  <c r="CJ75" i="5" l="1"/>
  <c r="CB75" i="5" s="1"/>
  <c r="CL75" i="5"/>
  <c r="CD75" i="5" s="1"/>
  <c r="CI75" i="5"/>
  <c r="CA75" i="5" s="1"/>
  <c r="CK75" i="5"/>
  <c r="CC75" i="5" s="1"/>
  <c r="CJ78" i="5"/>
  <c r="CB78" i="5" s="1"/>
  <c r="CL78" i="5"/>
  <c r="CD78" i="5" s="1"/>
  <c r="CK78" i="5"/>
  <c r="CC78" i="5" s="1"/>
  <c r="CI78" i="5"/>
  <c r="CA78" i="5" s="1"/>
  <c r="CJ74" i="5"/>
  <c r="CB74" i="5" s="1"/>
  <c r="CL74" i="5"/>
  <c r="CD74" i="5" s="1"/>
  <c r="CK74" i="5"/>
  <c r="CC74" i="5" s="1"/>
  <c r="CI74" i="5"/>
  <c r="CA74" i="5" s="1"/>
  <c r="AL34" i="5"/>
  <c r="AL38" i="5"/>
  <c r="AL42" i="5"/>
  <c r="AL40" i="5"/>
  <c r="CJ71" i="5"/>
  <c r="CB71" i="5" s="1"/>
  <c r="CL71" i="5"/>
  <c r="CD71" i="5" s="1"/>
  <c r="CK71" i="5"/>
  <c r="CC71" i="5" s="1"/>
  <c r="CJ73" i="5"/>
  <c r="CB73" i="5" s="1"/>
  <c r="CL73" i="5"/>
  <c r="CD73" i="5" s="1"/>
  <c r="CJ77" i="5"/>
  <c r="CB77" i="5" s="1"/>
  <c r="CL77" i="5"/>
  <c r="CD77" i="5" s="1"/>
  <c r="AR121" i="5"/>
  <c r="V24" i="5"/>
  <c r="CI24" i="5"/>
  <c r="CA24" i="5" s="1"/>
  <c r="AL41" i="5"/>
  <c r="CK106" i="5"/>
  <c r="CC106" i="5" s="1"/>
  <c r="CI106" i="5"/>
  <c r="CA106" i="5" s="1"/>
  <c r="CL106" i="5"/>
  <c r="CD106" i="5" s="1"/>
  <c r="CK124" i="5"/>
  <c r="CB124" i="5" s="1"/>
  <c r="AR128" i="5"/>
  <c r="CJ20" i="5"/>
  <c r="CB20" i="5" s="1"/>
  <c r="CK73" i="5"/>
  <c r="CC73" i="5" s="1"/>
  <c r="CK77" i="5"/>
  <c r="CC77" i="5" s="1"/>
  <c r="CI90" i="5"/>
  <c r="CA90" i="5" s="1"/>
  <c r="CL90" i="5"/>
  <c r="CD90" i="5" s="1"/>
  <c r="AR117" i="5"/>
  <c r="E136" i="5"/>
  <c r="AE45" i="5"/>
  <c r="CK30" i="5"/>
  <c r="CC30" i="5" s="1"/>
  <c r="AL30" i="5" s="1"/>
  <c r="AL33" i="5"/>
  <c r="AL37" i="5"/>
  <c r="D79" i="5"/>
  <c r="C70" i="5"/>
  <c r="CJ72" i="5"/>
  <c r="CB72" i="5" s="1"/>
  <c r="AT72" i="5" s="1"/>
  <c r="CL72" i="5"/>
  <c r="CD72" i="5" s="1"/>
  <c r="CI73" i="5"/>
  <c r="CA73" i="5" s="1"/>
  <c r="AT73" i="5" s="1"/>
  <c r="CJ76" i="5"/>
  <c r="CB76" i="5" s="1"/>
  <c r="AT76" i="5" s="1"/>
  <c r="CL76" i="5"/>
  <c r="CD76" i="5" s="1"/>
  <c r="CI77" i="5"/>
  <c r="CA77" i="5" s="1"/>
  <c r="CA14" i="5"/>
  <c r="X14" i="5" s="1"/>
  <c r="C20" i="5"/>
  <c r="CI20" i="5" s="1"/>
  <c r="CA20" i="5" s="1"/>
  <c r="CI71" i="5"/>
  <c r="CA71" i="5" s="1"/>
  <c r="CK72" i="5"/>
  <c r="CC72" i="5" s="1"/>
  <c r="CK76" i="5"/>
  <c r="CC76" i="5" s="1"/>
  <c r="E79" i="5"/>
  <c r="S97" i="5"/>
  <c r="S99" i="5"/>
  <c r="CK108" i="5"/>
  <c r="CC108" i="5" s="1"/>
  <c r="Z108" i="5" s="1"/>
  <c r="CL108" i="5"/>
  <c r="CD108" i="5" s="1"/>
  <c r="CM108" i="5"/>
  <c r="CE108" i="5" s="1"/>
  <c r="CM124" i="5"/>
  <c r="CD124" i="5" s="1"/>
  <c r="CN187" i="5"/>
  <c r="CB187" i="5" s="1"/>
  <c r="AS187" i="5" s="1"/>
  <c r="CO187" i="5"/>
  <c r="CC187" i="5" s="1"/>
  <c r="CK95" i="5"/>
  <c r="CC95" i="5" s="1"/>
  <c r="CO95" i="5"/>
  <c r="CG95" i="5" s="1"/>
  <c r="CO100" i="5"/>
  <c r="CG100" i="5" s="1"/>
  <c r="CK114" i="5"/>
  <c r="CB114" i="5" s="1"/>
  <c r="CL114" i="5"/>
  <c r="CC114" i="5" s="1"/>
  <c r="CK116" i="5"/>
  <c r="CB116" i="5" s="1"/>
  <c r="CL116" i="5"/>
  <c r="CC116" i="5" s="1"/>
  <c r="CK118" i="5"/>
  <c r="CB118" i="5" s="1"/>
  <c r="CL118" i="5"/>
  <c r="CC118" i="5" s="1"/>
  <c r="CK120" i="5"/>
  <c r="CB120" i="5" s="1"/>
  <c r="CL120" i="5"/>
  <c r="CC120" i="5" s="1"/>
  <c r="CK122" i="5"/>
  <c r="CB122" i="5" s="1"/>
  <c r="CL122" i="5"/>
  <c r="CC122" i="5" s="1"/>
  <c r="CL124" i="5"/>
  <c r="CC124" i="5" s="1"/>
  <c r="CK130" i="5"/>
  <c r="CB130" i="5" s="1"/>
  <c r="CL132" i="5"/>
  <c r="CC132" i="5" s="1"/>
  <c r="CK132" i="5"/>
  <c r="CB132" i="5" s="1"/>
  <c r="CN189" i="5"/>
  <c r="CB189" i="5" s="1"/>
  <c r="CO189" i="5"/>
  <c r="CC189" i="5" s="1"/>
  <c r="CM130" i="5"/>
  <c r="CD130" i="5" s="1"/>
  <c r="CL134" i="5"/>
  <c r="CC134" i="5" s="1"/>
  <c r="CK134" i="5"/>
  <c r="CB134" i="5" s="1"/>
  <c r="AR134" i="5" s="1"/>
  <c r="AS189" i="5"/>
  <c r="CI89" i="5"/>
  <c r="CA89" i="5" s="1"/>
  <c r="V89" i="5" s="1"/>
  <c r="CJ90" i="5"/>
  <c r="CB90" i="5" s="1"/>
  <c r="CN90" i="5"/>
  <c r="CF90" i="5" s="1"/>
  <c r="CI95" i="5"/>
  <c r="CA95" i="5" s="1"/>
  <c r="S95" i="5" s="1"/>
  <c r="CM95" i="5"/>
  <c r="CE95" i="5" s="1"/>
  <c r="CM100" i="5"/>
  <c r="CE100" i="5" s="1"/>
  <c r="CM113" i="5"/>
  <c r="CD113" i="5" s="1"/>
  <c r="AR113" i="5" s="1"/>
  <c r="CM115" i="5"/>
  <c r="CD115" i="5" s="1"/>
  <c r="AR115" i="5" s="1"/>
  <c r="CM117" i="5"/>
  <c r="CD117" i="5" s="1"/>
  <c r="CM119" i="5"/>
  <c r="CD119" i="5" s="1"/>
  <c r="AR119" i="5" s="1"/>
  <c r="CM121" i="5"/>
  <c r="CD121" i="5" s="1"/>
  <c r="CM123" i="5"/>
  <c r="CD123" i="5" s="1"/>
  <c r="AR123" i="5" s="1"/>
  <c r="C125" i="5"/>
  <c r="C126" i="5"/>
  <c r="CM128" i="5"/>
  <c r="CD128" i="5" s="1"/>
  <c r="CM132" i="5"/>
  <c r="CD132" i="5" s="1"/>
  <c r="D136" i="5"/>
  <c r="C136" i="5" s="1"/>
  <c r="CI100" i="5"/>
  <c r="CA100" i="5" s="1"/>
  <c r="CM107" i="5"/>
  <c r="CE107" i="5" s="1"/>
  <c r="Z107" i="5" s="1"/>
  <c r="CJ124" i="5"/>
  <c r="CA124" i="5" s="1"/>
  <c r="C127" i="5"/>
  <c r="C131" i="5"/>
  <c r="CM133" i="5"/>
  <c r="CD133" i="5" s="1"/>
  <c r="AR133" i="5" s="1"/>
  <c r="CL136" i="5"/>
  <c r="CC136" i="5" s="1"/>
  <c r="CM188" i="5"/>
  <c r="CA188" i="5" s="1"/>
  <c r="AS188" i="5" s="1"/>
  <c r="C129" i="5"/>
  <c r="CM135" i="5"/>
  <c r="CD135" i="5" s="1"/>
  <c r="AR135" i="5" s="1"/>
  <c r="CJ136" i="5"/>
  <c r="CA136" i="5" s="1"/>
  <c r="AR122" i="5" l="1"/>
  <c r="AR118" i="5"/>
  <c r="AR114" i="5"/>
  <c r="AT71" i="5"/>
  <c r="AT77" i="5"/>
  <c r="AR132" i="5"/>
  <c r="CK129" i="5"/>
  <c r="CB129" i="5" s="1"/>
  <c r="AR129" i="5" s="1"/>
  <c r="CM129" i="5"/>
  <c r="CD129" i="5" s="1"/>
  <c r="CL129" i="5"/>
  <c r="CC129" i="5" s="1"/>
  <c r="CM131" i="5"/>
  <c r="CD131" i="5" s="1"/>
  <c r="CK131" i="5"/>
  <c r="CB131" i="5" s="1"/>
  <c r="AR131" i="5" s="1"/>
  <c r="CL131" i="5"/>
  <c r="CC131" i="5" s="1"/>
  <c r="CL126" i="5"/>
  <c r="CC126" i="5" s="1"/>
  <c r="CK126" i="5"/>
  <c r="CB126" i="5" s="1"/>
  <c r="CM126" i="5"/>
  <c r="CD126" i="5" s="1"/>
  <c r="AR130" i="5"/>
  <c r="AT74" i="5"/>
  <c r="AT78" i="5"/>
  <c r="CM127" i="5"/>
  <c r="CD127" i="5" s="1"/>
  <c r="CK127" i="5"/>
  <c r="CB127" i="5" s="1"/>
  <c r="CL127" i="5"/>
  <c r="CC127" i="5" s="1"/>
  <c r="CM136" i="5"/>
  <c r="CD136" i="5" s="1"/>
  <c r="CK136" i="5"/>
  <c r="CB136" i="5" s="1"/>
  <c r="AR136" i="5" s="1"/>
  <c r="CM125" i="5"/>
  <c r="CD125" i="5" s="1"/>
  <c r="CL125" i="5"/>
  <c r="CC125" i="5" s="1"/>
  <c r="CK125" i="5"/>
  <c r="CB125" i="5" s="1"/>
  <c r="AR120" i="5"/>
  <c r="AR116" i="5"/>
  <c r="CI70" i="5"/>
  <c r="CK70" i="5"/>
  <c r="CC70" i="5" s="1"/>
  <c r="CL70" i="5"/>
  <c r="CD70" i="5" s="1"/>
  <c r="C79" i="5"/>
  <c r="CJ70" i="5"/>
  <c r="CB70" i="5" s="1"/>
  <c r="Z106" i="5"/>
  <c r="AT75" i="5"/>
  <c r="AR125" i="5" l="1"/>
  <c r="AR126" i="5"/>
  <c r="CA70" i="5"/>
  <c r="AT70" i="5" s="1"/>
  <c r="B248" i="5"/>
  <c r="AR127" i="5"/>
  <c r="B247" i="4" l="1"/>
  <c r="B242" i="4"/>
  <c r="B241" i="4"/>
  <c r="C237" i="4"/>
  <c r="C236" i="4"/>
  <c r="C235" i="4"/>
  <c r="K231" i="4"/>
  <c r="J231" i="4"/>
  <c r="I231" i="4"/>
  <c r="H231" i="4"/>
  <c r="G231" i="4"/>
  <c r="F231" i="4"/>
  <c r="E231" i="4"/>
  <c r="D231" i="4"/>
  <c r="C231" i="4"/>
  <c r="B231" i="4"/>
  <c r="H222" i="4"/>
  <c r="C222" i="4"/>
  <c r="H221" i="4"/>
  <c r="C221" i="4"/>
  <c r="H220" i="4"/>
  <c r="C220" i="4"/>
  <c r="H219" i="4"/>
  <c r="C219" i="4"/>
  <c r="F215" i="4"/>
  <c r="B215" i="4"/>
  <c r="F214" i="4"/>
  <c r="B214" i="4"/>
  <c r="F213" i="4"/>
  <c r="B213" i="4"/>
  <c r="F212" i="4"/>
  <c r="B212" i="4"/>
  <c r="CA207" i="4"/>
  <c r="S207" i="4" s="1"/>
  <c r="F207" i="4"/>
  <c r="B207" i="4"/>
  <c r="CI207" i="4" s="1"/>
  <c r="CI206" i="4"/>
  <c r="CA206" i="4" s="1"/>
  <c r="S206" i="4" s="1"/>
  <c r="F206" i="4"/>
  <c r="B206" i="4"/>
  <c r="CA205" i="4"/>
  <c r="S205" i="4" s="1"/>
  <c r="F205" i="4"/>
  <c r="B205" i="4"/>
  <c r="CI205" i="4" s="1"/>
  <c r="S204" i="4"/>
  <c r="F204" i="4"/>
  <c r="B204" i="4"/>
  <c r="CI204" i="4" s="1"/>
  <c r="CA204" i="4" s="1"/>
  <c r="F203" i="4"/>
  <c r="B203" i="4"/>
  <c r="CI203" i="4" s="1"/>
  <c r="CA203" i="4" s="1"/>
  <c r="S203" i="4" s="1"/>
  <c r="F202" i="4"/>
  <c r="B202" i="4"/>
  <c r="CI202" i="4" s="1"/>
  <c r="CA202" i="4" s="1"/>
  <c r="S202" i="4" s="1"/>
  <c r="CI201" i="4"/>
  <c r="CA201" i="4" s="1"/>
  <c r="S201" i="4" s="1"/>
  <c r="F201" i="4"/>
  <c r="B201" i="4"/>
  <c r="CI196" i="4"/>
  <c r="CA196" i="4" s="1"/>
  <c r="V196" i="4" s="1"/>
  <c r="E196" i="4"/>
  <c r="B196" i="4"/>
  <c r="CA195" i="4"/>
  <c r="V195" i="4" s="1"/>
  <c r="E195" i="4"/>
  <c r="B195" i="4"/>
  <c r="CI195" i="4" s="1"/>
  <c r="V194" i="4"/>
  <c r="E194" i="4"/>
  <c r="B194" i="4"/>
  <c r="CI194" i="4" s="1"/>
  <c r="CA194" i="4" s="1"/>
  <c r="E193" i="4"/>
  <c r="B193" i="4"/>
  <c r="CI193" i="4" s="1"/>
  <c r="CA193" i="4" s="1"/>
  <c r="V193" i="4" s="1"/>
  <c r="CP189" i="4"/>
  <c r="CD189" i="4"/>
  <c r="D189" i="4"/>
  <c r="C189" i="4"/>
  <c r="B189" i="4"/>
  <c r="CP188" i="4"/>
  <c r="CN188" i="4"/>
  <c r="CB188" i="4" s="1"/>
  <c r="CD188" i="4"/>
  <c r="D188" i="4"/>
  <c r="C188" i="4"/>
  <c r="B188" i="4"/>
  <c r="CP187" i="4"/>
  <c r="CD187" i="4"/>
  <c r="D187" i="4"/>
  <c r="C187" i="4"/>
  <c r="B187" i="4"/>
  <c r="B182" i="4"/>
  <c r="B181" i="4"/>
  <c r="B180" i="4"/>
  <c r="E176" i="4"/>
  <c r="B176" i="4"/>
  <c r="E175" i="4"/>
  <c r="B175" i="4"/>
  <c r="CM170" i="4"/>
  <c r="CA170" i="4" s="1"/>
  <c r="AI170" i="4" s="1"/>
  <c r="D170" i="4"/>
  <c r="B170" i="4" s="1"/>
  <c r="C170" i="4"/>
  <c r="AI169" i="4"/>
  <c r="D169" i="4"/>
  <c r="B169" i="4" s="1"/>
  <c r="CM169" i="4" s="1"/>
  <c r="CA169" i="4" s="1"/>
  <c r="C169" i="4"/>
  <c r="D168" i="4"/>
  <c r="C168" i="4"/>
  <c r="B168" i="4"/>
  <c r="CM168" i="4" s="1"/>
  <c r="CA168" i="4" s="1"/>
  <c r="AI168" i="4" s="1"/>
  <c r="CA158" i="4"/>
  <c r="H158" i="4"/>
  <c r="B158" i="4"/>
  <c r="CI158" i="4" s="1"/>
  <c r="CA157" i="4"/>
  <c r="H157" i="4" s="1"/>
  <c r="B157" i="4"/>
  <c r="CI157" i="4" s="1"/>
  <c r="H156" i="4"/>
  <c r="B156" i="4"/>
  <c r="CI156" i="4" s="1"/>
  <c r="CA156" i="4" s="1"/>
  <c r="CA155" i="4"/>
  <c r="H155" i="4" s="1"/>
  <c r="B155" i="4"/>
  <c r="CI155" i="4" s="1"/>
  <c r="CA154" i="4"/>
  <c r="H154" i="4"/>
  <c r="B154" i="4"/>
  <c r="CI154" i="4" s="1"/>
  <c r="B153" i="4"/>
  <c r="CI153" i="4" s="1"/>
  <c r="CA153" i="4" s="1"/>
  <c r="H153" i="4" s="1"/>
  <c r="B152" i="4"/>
  <c r="CI152" i="4" s="1"/>
  <c r="CA152" i="4" s="1"/>
  <c r="H152" i="4" s="1"/>
  <c r="E148" i="4"/>
  <c r="C148" i="4" s="1"/>
  <c r="CM148" i="4" s="1"/>
  <c r="CA148" i="4" s="1"/>
  <c r="AI148" i="4" s="1"/>
  <c r="D148" i="4"/>
  <c r="E147" i="4"/>
  <c r="D147" i="4"/>
  <c r="C147" i="4" s="1"/>
  <c r="CM147" i="4" s="1"/>
  <c r="CA147" i="4" s="1"/>
  <c r="AI147" i="4" s="1"/>
  <c r="CA146" i="4"/>
  <c r="AI146" i="4" s="1"/>
  <c r="E146" i="4"/>
  <c r="D146" i="4"/>
  <c r="C146" i="4"/>
  <c r="CM146" i="4" s="1"/>
  <c r="CA145" i="4"/>
  <c r="AI145" i="4" s="1"/>
  <c r="E145" i="4"/>
  <c r="D145" i="4"/>
  <c r="C145" i="4" s="1"/>
  <c r="CM145" i="4" s="1"/>
  <c r="E144" i="4"/>
  <c r="C144" i="4" s="1"/>
  <c r="CM144" i="4" s="1"/>
  <c r="CA144" i="4" s="1"/>
  <c r="AI144" i="4" s="1"/>
  <c r="D144" i="4"/>
  <c r="CA143" i="4"/>
  <c r="AI143" i="4" s="1"/>
  <c r="E143" i="4"/>
  <c r="D143" i="4"/>
  <c r="C143" i="4" s="1"/>
  <c r="CM143" i="4" s="1"/>
  <c r="E142" i="4"/>
  <c r="C142" i="4" s="1"/>
  <c r="CM142" i="4" s="1"/>
  <c r="CA142" i="4" s="1"/>
  <c r="AI142" i="4" s="1"/>
  <c r="D142" i="4"/>
  <c r="CA141" i="4"/>
  <c r="AI141" i="4" s="1"/>
  <c r="E141" i="4"/>
  <c r="D141" i="4"/>
  <c r="C141" i="4" s="1"/>
  <c r="CM141" i="4" s="1"/>
  <c r="AR138" i="4"/>
  <c r="AR137" i="4"/>
  <c r="AQ136" i="4"/>
  <c r="AP136" i="4"/>
  <c r="AO136" i="4"/>
  <c r="AN136" i="4"/>
  <c r="CJ136" i="4" s="1"/>
  <c r="CA136" i="4" s="1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CL135" i="4"/>
  <c r="CC135" i="4" s="1"/>
  <c r="CJ135" i="4"/>
  <c r="CA135" i="4" s="1"/>
  <c r="E135" i="4"/>
  <c r="D135" i="4"/>
  <c r="C135" i="4"/>
  <c r="CK134" i="4"/>
  <c r="CB134" i="4" s="1"/>
  <c r="CJ134" i="4"/>
  <c r="CA134" i="4"/>
  <c r="E134" i="4"/>
  <c r="D134" i="4"/>
  <c r="C134" i="4" s="1"/>
  <c r="CL133" i="4"/>
  <c r="CC133" i="4" s="1"/>
  <c r="CJ133" i="4"/>
  <c r="CA133" i="4" s="1"/>
  <c r="E133" i="4"/>
  <c r="D133" i="4"/>
  <c r="C133" i="4"/>
  <c r="CK132" i="4"/>
  <c r="CB132" i="4" s="1"/>
  <c r="CJ132" i="4"/>
  <c r="CA132" i="4"/>
  <c r="E132" i="4"/>
  <c r="D132" i="4"/>
  <c r="C132" i="4" s="1"/>
  <c r="CL131" i="4"/>
  <c r="CC131" i="4" s="1"/>
  <c r="CJ131" i="4"/>
  <c r="CA131" i="4" s="1"/>
  <c r="E131" i="4"/>
  <c r="D131" i="4"/>
  <c r="C131" i="4"/>
  <c r="CK130" i="4"/>
  <c r="CB130" i="4" s="1"/>
  <c r="CJ130" i="4"/>
  <c r="CA130" i="4"/>
  <c r="E130" i="4"/>
  <c r="D130" i="4"/>
  <c r="C130" i="4" s="1"/>
  <c r="CL129" i="4"/>
  <c r="CC129" i="4" s="1"/>
  <c r="CJ129" i="4"/>
  <c r="CA129" i="4" s="1"/>
  <c r="E129" i="4"/>
  <c r="D129" i="4"/>
  <c r="C129" i="4"/>
  <c r="CK128" i="4"/>
  <c r="CB128" i="4" s="1"/>
  <c r="CJ128" i="4"/>
  <c r="CA128" i="4"/>
  <c r="E128" i="4"/>
  <c r="D128" i="4"/>
  <c r="C128" i="4" s="1"/>
  <c r="CL127" i="4"/>
  <c r="CC127" i="4" s="1"/>
  <c r="CJ127" i="4"/>
  <c r="CA127" i="4" s="1"/>
  <c r="E127" i="4"/>
  <c r="D127" i="4"/>
  <c r="C127" i="4"/>
  <c r="CK126" i="4"/>
  <c r="CB126" i="4" s="1"/>
  <c r="CJ126" i="4"/>
  <c r="CA126" i="4"/>
  <c r="E126" i="4"/>
  <c r="D126" i="4"/>
  <c r="C126" i="4" s="1"/>
  <c r="CL125" i="4"/>
  <c r="CC125" i="4" s="1"/>
  <c r="CJ125" i="4"/>
  <c r="CA125" i="4" s="1"/>
  <c r="E125" i="4"/>
  <c r="E136" i="4" s="1"/>
  <c r="D125" i="4"/>
  <c r="C125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CJ123" i="4"/>
  <c r="CA123" i="4"/>
  <c r="E123" i="4"/>
  <c r="D123" i="4"/>
  <c r="CJ122" i="4"/>
  <c r="CA122" i="4"/>
  <c r="E122" i="4"/>
  <c r="D122" i="4"/>
  <c r="C122" i="4" s="1"/>
  <c r="CJ121" i="4"/>
  <c r="CA121" i="4"/>
  <c r="E121" i="4"/>
  <c r="D121" i="4"/>
  <c r="CK120" i="4"/>
  <c r="CB120" i="4" s="1"/>
  <c r="CJ120" i="4"/>
  <c r="CA120" i="4"/>
  <c r="E120" i="4"/>
  <c r="D120" i="4"/>
  <c r="C120" i="4" s="1"/>
  <c r="CL120" i="4" s="1"/>
  <c r="CC120" i="4" s="1"/>
  <c r="CJ119" i="4"/>
  <c r="CA119" i="4"/>
  <c r="E119" i="4"/>
  <c r="D119" i="4"/>
  <c r="CM118" i="4"/>
  <c r="CD118" i="4" s="1"/>
  <c r="CJ118" i="4"/>
  <c r="CA118" i="4"/>
  <c r="E118" i="4"/>
  <c r="D118" i="4"/>
  <c r="C118" i="4" s="1"/>
  <c r="CJ117" i="4"/>
  <c r="CA117" i="4"/>
  <c r="E117" i="4"/>
  <c r="D117" i="4"/>
  <c r="CK116" i="4"/>
  <c r="CB116" i="4" s="1"/>
  <c r="CJ116" i="4"/>
  <c r="CA116" i="4"/>
  <c r="E116" i="4"/>
  <c r="D116" i="4"/>
  <c r="C116" i="4" s="1"/>
  <c r="CL116" i="4" s="1"/>
  <c r="CC116" i="4" s="1"/>
  <c r="CJ115" i="4"/>
  <c r="CA115" i="4"/>
  <c r="E115" i="4"/>
  <c r="D115" i="4"/>
  <c r="CJ114" i="4"/>
  <c r="CA114" i="4"/>
  <c r="E114" i="4"/>
  <c r="D114" i="4"/>
  <c r="CJ113" i="4"/>
  <c r="CA113" i="4"/>
  <c r="E113" i="4"/>
  <c r="D113" i="4"/>
  <c r="CM108" i="4"/>
  <c r="CE108" i="4" s="1"/>
  <c r="CL108" i="4"/>
  <c r="CK108" i="4"/>
  <c r="CC108" i="4" s="1"/>
  <c r="CJ108" i="4"/>
  <c r="CI108" i="4"/>
  <c r="CD108" i="4"/>
  <c r="CB108" i="4"/>
  <c r="CA108" i="4"/>
  <c r="B108" i="4"/>
  <c r="CM107" i="4"/>
  <c r="CL107" i="4"/>
  <c r="CD107" i="4" s="1"/>
  <c r="CK107" i="4"/>
  <c r="CC107" i="4" s="1"/>
  <c r="CJ107" i="4"/>
  <c r="CI107" i="4"/>
  <c r="CE107" i="4"/>
  <c r="CB107" i="4"/>
  <c r="CA107" i="4"/>
  <c r="Z107" i="4"/>
  <c r="B107" i="4"/>
  <c r="CM106" i="4"/>
  <c r="CE106" i="4" s="1"/>
  <c r="CL106" i="4"/>
  <c r="CK106" i="4"/>
  <c r="CC106" i="4" s="1"/>
  <c r="CJ106" i="4"/>
  <c r="CI106" i="4"/>
  <c r="CA106" i="4" s="1"/>
  <c r="CD106" i="4"/>
  <c r="CB106" i="4"/>
  <c r="B106" i="4"/>
  <c r="CB100" i="4"/>
  <c r="R100" i="4"/>
  <c r="Q100" i="4"/>
  <c r="P100" i="4"/>
  <c r="O100" i="4"/>
  <c r="N100" i="4"/>
  <c r="M100" i="4"/>
  <c r="CJ100" i="4" s="1"/>
  <c r="L100" i="4"/>
  <c r="K100" i="4"/>
  <c r="J100" i="4"/>
  <c r="I100" i="4"/>
  <c r="H100" i="4"/>
  <c r="CN100" i="4" s="1"/>
  <c r="CF100" i="4" s="1"/>
  <c r="G100" i="4"/>
  <c r="F100" i="4"/>
  <c r="E100" i="4"/>
  <c r="D100" i="4"/>
  <c r="C100" i="4"/>
  <c r="CN99" i="4"/>
  <c r="CF99" i="4" s="1"/>
  <c r="CL99" i="4"/>
  <c r="CD99" i="4" s="1"/>
  <c r="CJ99" i="4"/>
  <c r="CB99" i="4" s="1"/>
  <c r="B99" i="4"/>
  <c r="CN98" i="4"/>
  <c r="CF98" i="4" s="1"/>
  <c r="CL98" i="4"/>
  <c r="CD98" i="4" s="1"/>
  <c r="CJ98" i="4"/>
  <c r="CB98" i="4" s="1"/>
  <c r="B98" i="4"/>
  <c r="CN97" i="4"/>
  <c r="CF97" i="4" s="1"/>
  <c r="CL97" i="4"/>
  <c r="CD97" i="4" s="1"/>
  <c r="CJ97" i="4"/>
  <c r="CB97" i="4" s="1"/>
  <c r="B97" i="4"/>
  <c r="CO96" i="4"/>
  <c r="CG96" i="4" s="1"/>
  <c r="CN96" i="4"/>
  <c r="CM96" i="4"/>
  <c r="CE96" i="4" s="1"/>
  <c r="CL96" i="4"/>
  <c r="CK96" i="4"/>
  <c r="CC96" i="4" s="1"/>
  <c r="CJ96" i="4"/>
  <c r="CI96" i="4"/>
  <c r="CA96" i="4" s="1"/>
  <c r="S96" i="4" s="1"/>
  <c r="CF96" i="4"/>
  <c r="CD96" i="4"/>
  <c r="CB96" i="4"/>
  <c r="B96" i="4"/>
  <c r="CO95" i="4"/>
  <c r="CG95" i="4" s="1"/>
  <c r="CN95" i="4"/>
  <c r="CM95" i="4"/>
  <c r="CE95" i="4" s="1"/>
  <c r="CL95" i="4"/>
  <c r="CK95" i="4"/>
  <c r="CC95" i="4" s="1"/>
  <c r="CJ95" i="4"/>
  <c r="CI95" i="4"/>
  <c r="CA95" i="4" s="1"/>
  <c r="S95" i="4" s="1"/>
  <c r="CF95" i="4"/>
  <c r="CD95" i="4"/>
  <c r="CB95" i="4"/>
  <c r="B95" i="4"/>
  <c r="B100" i="4" s="1"/>
  <c r="CK100" i="4" s="1"/>
  <c r="CC100" i="4" s="1"/>
  <c r="U90" i="4"/>
  <c r="CN90" i="4" s="1"/>
  <c r="CF90" i="4" s="1"/>
  <c r="T90" i="4"/>
  <c r="S90" i="4"/>
  <c r="R90" i="4"/>
  <c r="CK90" i="4" s="1"/>
  <c r="CC90" i="4" s="1"/>
  <c r="Q90" i="4"/>
  <c r="CJ90" i="4" s="1"/>
  <c r="CB90" i="4" s="1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CN89" i="4"/>
  <c r="CM89" i="4"/>
  <c r="CE89" i="4" s="1"/>
  <c r="CL89" i="4"/>
  <c r="CK89" i="4"/>
  <c r="CJ89" i="4"/>
  <c r="CF89" i="4"/>
  <c r="CD89" i="4"/>
  <c r="CC89" i="4"/>
  <c r="CB89" i="4"/>
  <c r="V89" i="4"/>
  <c r="B89" i="4"/>
  <c r="CI89" i="4" s="1"/>
  <c r="CA89" i="4" s="1"/>
  <c r="CN88" i="4"/>
  <c r="CM88" i="4"/>
  <c r="CL88" i="4"/>
  <c r="CD88" i="4" s="1"/>
  <c r="CK88" i="4"/>
  <c r="CC88" i="4" s="1"/>
  <c r="CJ88" i="4"/>
  <c r="CF88" i="4"/>
  <c r="CE88" i="4"/>
  <c r="CB88" i="4"/>
  <c r="B88" i="4"/>
  <c r="CI88" i="4" s="1"/>
  <c r="CA88" i="4" s="1"/>
  <c r="CN87" i="4"/>
  <c r="CM87" i="4"/>
  <c r="CE87" i="4" s="1"/>
  <c r="CL87" i="4"/>
  <c r="CK87" i="4"/>
  <c r="CJ87" i="4"/>
  <c r="CF87" i="4"/>
  <c r="CD87" i="4"/>
  <c r="CC87" i="4"/>
  <c r="CB87" i="4"/>
  <c r="B87" i="4"/>
  <c r="CI87" i="4" s="1"/>
  <c r="CA87" i="4" s="1"/>
  <c r="V87" i="4" s="1"/>
  <c r="CN86" i="4"/>
  <c r="CF86" i="4" s="1"/>
  <c r="CM86" i="4"/>
  <c r="CL86" i="4"/>
  <c r="CK86" i="4"/>
  <c r="CC86" i="4" s="1"/>
  <c r="CJ86" i="4"/>
  <c r="CB86" i="4" s="1"/>
  <c r="CE86" i="4"/>
  <c r="CD86" i="4"/>
  <c r="B86" i="4"/>
  <c r="CI86" i="4" s="1"/>
  <c r="CA86" i="4" s="1"/>
  <c r="V86" i="4" s="1"/>
  <c r="CN85" i="4"/>
  <c r="CM85" i="4"/>
  <c r="CE85" i="4" s="1"/>
  <c r="CL85" i="4"/>
  <c r="CK85" i="4"/>
  <c r="CJ85" i="4"/>
  <c r="CF85" i="4"/>
  <c r="CD85" i="4"/>
  <c r="CC85" i="4"/>
  <c r="CB85" i="4"/>
  <c r="V85" i="4"/>
  <c r="B85" i="4"/>
  <c r="CI85" i="4" s="1"/>
  <c r="CA85" i="4" s="1"/>
  <c r="CN84" i="4"/>
  <c r="CM84" i="4"/>
  <c r="CL84" i="4"/>
  <c r="CD84" i="4" s="1"/>
  <c r="CK84" i="4"/>
  <c r="CC84" i="4" s="1"/>
  <c r="CJ84" i="4"/>
  <c r="CF84" i="4"/>
  <c r="CE84" i="4"/>
  <c r="CB84" i="4"/>
  <c r="B84" i="4"/>
  <c r="B90" i="4" s="1"/>
  <c r="CL90" i="4" s="1"/>
  <c r="CD90" i="4" s="1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8" i="4"/>
  <c r="C78" i="4" s="1"/>
  <c r="D78" i="4"/>
  <c r="E77" i="4"/>
  <c r="D77" i="4"/>
  <c r="C77" i="4"/>
  <c r="E76" i="4"/>
  <c r="D76" i="4"/>
  <c r="C76" i="4"/>
  <c r="E75" i="4"/>
  <c r="C75" i="4" s="1"/>
  <c r="D75" i="4"/>
  <c r="E74" i="4"/>
  <c r="C74" i="4" s="1"/>
  <c r="D74" i="4"/>
  <c r="E73" i="4"/>
  <c r="D73" i="4"/>
  <c r="C73" i="4"/>
  <c r="E72" i="4"/>
  <c r="D72" i="4"/>
  <c r="C72" i="4"/>
  <c r="CI72" i="4" s="1"/>
  <c r="CA72" i="4" s="1"/>
  <c r="E71" i="4"/>
  <c r="C71" i="4" s="1"/>
  <c r="E70" i="4"/>
  <c r="D70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 s="1"/>
  <c r="CI65" i="4" s="1"/>
  <c r="CA65" i="4" s="1"/>
  <c r="V65" i="4" s="1"/>
  <c r="C65" i="4"/>
  <c r="B64" i="4"/>
  <c r="CI64" i="4" s="1"/>
  <c r="CA64" i="4" s="1"/>
  <c r="V64" i="4" s="1"/>
  <c r="CA63" i="4"/>
  <c r="V63" i="4" s="1"/>
  <c r="B63" i="4"/>
  <c r="CI63" i="4" s="1"/>
  <c r="B62" i="4"/>
  <c r="CI62" i="4" s="1"/>
  <c r="CA62" i="4" s="1"/>
  <c r="V62" i="4" s="1"/>
  <c r="CA61" i="4"/>
  <c r="V61" i="4" s="1"/>
  <c r="B61" i="4"/>
  <c r="CI61" i="4" s="1"/>
  <c r="B60" i="4"/>
  <c r="CI60" i="4" s="1"/>
  <c r="CA60" i="4" s="1"/>
  <c r="V60" i="4" s="1"/>
  <c r="CA59" i="4"/>
  <c r="V59" i="4" s="1"/>
  <c r="B59" i="4"/>
  <c r="CI59" i="4" s="1"/>
  <c r="B58" i="4"/>
  <c r="CI58" i="4" s="1"/>
  <c r="CA58" i="4" s="1"/>
  <c r="V58" i="4" s="1"/>
  <c r="CA57" i="4"/>
  <c r="V57" i="4" s="1"/>
  <c r="B57" i="4"/>
  <c r="CI57" i="4" s="1"/>
  <c r="B56" i="4"/>
  <c r="CI56" i="4" s="1"/>
  <c r="CA56" i="4" s="1"/>
  <c r="V56" i="4" s="1"/>
  <c r="CA55" i="4"/>
  <c r="V55" i="4" s="1"/>
  <c r="B55" i="4"/>
  <c r="CI55" i="4" s="1"/>
  <c r="B54" i="4"/>
  <c r="CI54" i="4" s="1"/>
  <c r="CA54" i="4" s="1"/>
  <c r="V54" i="4" s="1"/>
  <c r="CA53" i="4"/>
  <c r="V53" i="4" s="1"/>
  <c r="B53" i="4"/>
  <c r="CI53" i="4" s="1"/>
  <c r="B52" i="4"/>
  <c r="CI52" i="4" s="1"/>
  <c r="CA52" i="4" s="1"/>
  <c r="V52" i="4" s="1"/>
  <c r="CA51" i="4"/>
  <c r="V51" i="4" s="1"/>
  <c r="B51" i="4"/>
  <c r="CI51" i="4" s="1"/>
  <c r="B50" i="4"/>
  <c r="CI50" i="4" s="1"/>
  <c r="CA50" i="4" s="1"/>
  <c r="V50" i="4" s="1"/>
  <c r="AK45" i="4"/>
  <c r="AJ45" i="4"/>
  <c r="AI45" i="4"/>
  <c r="AH45" i="4"/>
  <c r="AG45" i="4"/>
  <c r="AF45" i="4"/>
  <c r="AE45" i="4"/>
  <c r="AD45" i="4"/>
  <c r="AC45" i="4"/>
  <c r="AB45" i="4"/>
  <c r="AA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 s="1"/>
  <c r="CM44" i="4"/>
  <c r="CL44" i="4"/>
  <c r="CK44" i="4"/>
  <c r="CC44" i="4" s="1"/>
  <c r="CE44" i="4"/>
  <c r="CD44" i="4"/>
  <c r="AE44" i="4"/>
  <c r="Z44" i="4"/>
  <c r="CJ44" i="4" s="1"/>
  <c r="CB44" i="4" s="1"/>
  <c r="B44" i="4"/>
  <c r="CI44" i="4" s="1"/>
  <c r="CA44" i="4" s="1"/>
  <c r="AL44" i="4" s="1"/>
  <c r="CM43" i="4"/>
  <c r="CE43" i="4" s="1"/>
  <c r="CL43" i="4"/>
  <c r="CI43" i="4"/>
  <c r="CA43" i="4" s="1"/>
  <c r="CD43" i="4"/>
  <c r="AE43" i="4"/>
  <c r="CK43" i="4" s="1"/>
  <c r="CC43" i="4" s="1"/>
  <c r="Z43" i="4"/>
  <c r="CJ43" i="4" s="1"/>
  <c r="CB43" i="4" s="1"/>
  <c r="B43" i="4"/>
  <c r="CM42" i="4"/>
  <c r="CL42" i="4"/>
  <c r="CK42" i="4"/>
  <c r="CC42" i="4" s="1"/>
  <c r="CE42" i="4"/>
  <c r="CD42" i="4"/>
  <c r="AE42" i="4"/>
  <c r="Z42" i="4"/>
  <c r="CJ42" i="4" s="1"/>
  <c r="CB42" i="4" s="1"/>
  <c r="B42" i="4"/>
  <c r="CI42" i="4" s="1"/>
  <c r="CA42" i="4" s="1"/>
  <c r="CM41" i="4"/>
  <c r="CE41" i="4" s="1"/>
  <c r="CL41" i="4"/>
  <c r="CI41" i="4"/>
  <c r="CA41" i="4" s="1"/>
  <c r="CD41" i="4"/>
  <c r="AE41" i="4"/>
  <c r="CK41" i="4" s="1"/>
  <c r="CC41" i="4" s="1"/>
  <c r="Z41" i="4"/>
  <c r="CJ41" i="4" s="1"/>
  <c r="CB41" i="4" s="1"/>
  <c r="B41" i="4"/>
  <c r="CM40" i="4"/>
  <c r="CL40" i="4"/>
  <c r="CK40" i="4"/>
  <c r="CC40" i="4" s="1"/>
  <c r="CE40" i="4"/>
  <c r="CD40" i="4"/>
  <c r="AE40" i="4"/>
  <c r="Z40" i="4"/>
  <c r="CJ40" i="4" s="1"/>
  <c r="CB40" i="4" s="1"/>
  <c r="B40" i="4"/>
  <c r="CI40" i="4" s="1"/>
  <c r="CA40" i="4" s="1"/>
  <c r="AL40" i="4" s="1"/>
  <c r="CM39" i="4"/>
  <c r="CE39" i="4" s="1"/>
  <c r="CL39" i="4"/>
  <c r="CI39" i="4"/>
  <c r="CA39" i="4" s="1"/>
  <c r="CD39" i="4"/>
  <c r="AE39" i="4"/>
  <c r="CK39" i="4" s="1"/>
  <c r="CC39" i="4" s="1"/>
  <c r="Z39" i="4"/>
  <c r="CJ39" i="4" s="1"/>
  <c r="CB39" i="4" s="1"/>
  <c r="B39" i="4"/>
  <c r="CM38" i="4"/>
  <c r="CL38" i="4"/>
  <c r="CK38" i="4"/>
  <c r="CC38" i="4" s="1"/>
  <c r="CE38" i="4"/>
  <c r="CD38" i="4"/>
  <c r="AE38" i="4"/>
  <c r="Z38" i="4"/>
  <c r="CJ38" i="4" s="1"/>
  <c r="CB38" i="4" s="1"/>
  <c r="B38" i="4"/>
  <c r="CI38" i="4" s="1"/>
  <c r="CA38" i="4" s="1"/>
  <c r="CM37" i="4"/>
  <c r="CE37" i="4" s="1"/>
  <c r="CL37" i="4"/>
  <c r="CI37" i="4"/>
  <c r="CA37" i="4" s="1"/>
  <c r="AL37" i="4" s="1"/>
  <c r="CD37" i="4"/>
  <c r="AE37" i="4"/>
  <c r="CK37" i="4" s="1"/>
  <c r="CC37" i="4" s="1"/>
  <c r="Z37" i="4"/>
  <c r="CJ37" i="4" s="1"/>
  <c r="CB37" i="4" s="1"/>
  <c r="B37" i="4"/>
  <c r="CM36" i="4"/>
  <c r="CL36" i="4"/>
  <c r="CK36" i="4"/>
  <c r="CC36" i="4" s="1"/>
  <c r="CE36" i="4"/>
  <c r="CD36" i="4"/>
  <c r="AE36" i="4"/>
  <c r="Z36" i="4"/>
  <c r="CJ36" i="4" s="1"/>
  <c r="CB36" i="4" s="1"/>
  <c r="B36" i="4"/>
  <c r="CI36" i="4" s="1"/>
  <c r="CA36" i="4" s="1"/>
  <c r="AL36" i="4" s="1"/>
  <c r="CM35" i="4"/>
  <c r="CE35" i="4" s="1"/>
  <c r="CL35" i="4"/>
  <c r="CI35" i="4"/>
  <c r="CA35" i="4" s="1"/>
  <c r="CD35" i="4"/>
  <c r="AE35" i="4"/>
  <c r="CK35" i="4" s="1"/>
  <c r="CC35" i="4" s="1"/>
  <c r="Z35" i="4"/>
  <c r="CJ35" i="4" s="1"/>
  <c r="CB35" i="4" s="1"/>
  <c r="B35" i="4"/>
  <c r="CM34" i="4"/>
  <c r="CL34" i="4"/>
  <c r="CK34" i="4"/>
  <c r="CC34" i="4" s="1"/>
  <c r="CE34" i="4"/>
  <c r="CD34" i="4"/>
  <c r="AE34" i="4"/>
  <c r="Z34" i="4"/>
  <c r="CJ34" i="4" s="1"/>
  <c r="CB34" i="4" s="1"/>
  <c r="B34" i="4"/>
  <c r="CI34" i="4" s="1"/>
  <c r="CA34" i="4" s="1"/>
  <c r="CM33" i="4"/>
  <c r="CE33" i="4" s="1"/>
  <c r="CL33" i="4"/>
  <c r="CI33" i="4"/>
  <c r="CA33" i="4" s="1"/>
  <c r="CD33" i="4"/>
  <c r="AE33" i="4"/>
  <c r="CK33" i="4" s="1"/>
  <c r="CC33" i="4" s="1"/>
  <c r="Z33" i="4"/>
  <c r="CJ33" i="4" s="1"/>
  <c r="CB33" i="4" s="1"/>
  <c r="B33" i="4"/>
  <c r="CM32" i="4"/>
  <c r="CL32" i="4"/>
  <c r="CK32" i="4"/>
  <c r="CC32" i="4" s="1"/>
  <c r="CE32" i="4"/>
  <c r="CD32" i="4"/>
  <c r="AE32" i="4"/>
  <c r="Z32" i="4"/>
  <c r="CJ32" i="4" s="1"/>
  <c r="CB32" i="4" s="1"/>
  <c r="B32" i="4"/>
  <c r="CI32" i="4" s="1"/>
  <c r="CA32" i="4" s="1"/>
  <c r="AL32" i="4" s="1"/>
  <c r="CM31" i="4"/>
  <c r="CE31" i="4" s="1"/>
  <c r="CL31" i="4"/>
  <c r="CI31" i="4"/>
  <c r="CA31" i="4" s="1"/>
  <c r="CD31" i="4"/>
  <c r="AE31" i="4"/>
  <c r="CK31" i="4" s="1"/>
  <c r="CC31" i="4" s="1"/>
  <c r="Z31" i="4"/>
  <c r="CJ31" i="4" s="1"/>
  <c r="CB31" i="4" s="1"/>
  <c r="B31" i="4"/>
  <c r="CM30" i="4"/>
  <c r="CL30" i="4"/>
  <c r="CK30" i="4"/>
  <c r="CC30" i="4" s="1"/>
  <c r="CE30" i="4"/>
  <c r="CD30" i="4"/>
  <c r="AE30" i="4"/>
  <c r="Z30" i="4"/>
  <c r="Z45" i="4" s="1"/>
  <c r="B30" i="4"/>
  <c r="CI30" i="4" s="1"/>
  <c r="CA30" i="4" s="1"/>
  <c r="CI24" i="4"/>
  <c r="CA24" i="4" s="1"/>
  <c r="B24" i="4"/>
  <c r="V24" i="4" s="1"/>
  <c r="W20" i="4"/>
  <c r="CJ20" i="4" s="1"/>
  <c r="CB20" i="4" s="1"/>
  <c r="V20" i="4"/>
  <c r="U20" i="4"/>
  <c r="CI20" i="4" s="1"/>
  <c r="CA20" i="4" s="1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CJ19" i="4"/>
  <c r="CB19" i="4"/>
  <c r="C19" i="4"/>
  <c r="CI19" i="4" s="1"/>
  <c r="CA19" i="4" s="1"/>
  <c r="X19" i="4" s="1"/>
  <c r="CJ18" i="4"/>
  <c r="CB18" i="4" s="1"/>
  <c r="C18" i="4"/>
  <c r="CI18" i="4" s="1"/>
  <c r="CA18" i="4" s="1"/>
  <c r="CJ17" i="4"/>
  <c r="CB17" i="4"/>
  <c r="C17" i="4"/>
  <c r="CI17" i="4" s="1"/>
  <c r="CA17" i="4" s="1"/>
  <c r="X17" i="4" s="1"/>
  <c r="CJ16" i="4"/>
  <c r="CB16" i="4" s="1"/>
  <c r="C16" i="4"/>
  <c r="CI16" i="4" s="1"/>
  <c r="CA16" i="4" s="1"/>
  <c r="X16" i="4" s="1"/>
  <c r="CJ15" i="4"/>
  <c r="CB15" i="4"/>
  <c r="C15" i="4"/>
  <c r="CI15" i="4" s="1"/>
  <c r="CA15" i="4" s="1"/>
  <c r="X15" i="4" s="1"/>
  <c r="CJ14" i="4"/>
  <c r="CB14" i="4" s="1"/>
  <c r="C14" i="4"/>
  <c r="CI14" i="4" s="1"/>
  <c r="A5" i="4"/>
  <c r="A4" i="4"/>
  <c r="A3" i="4"/>
  <c r="A2" i="4"/>
  <c r="CA14" i="4" l="1"/>
  <c r="X14" i="4" s="1"/>
  <c r="AL34" i="4"/>
  <c r="AL35" i="4"/>
  <c r="AL42" i="4"/>
  <c r="AL43" i="4"/>
  <c r="CJ74" i="4"/>
  <c r="CB74" i="4" s="1"/>
  <c r="CL74" i="4"/>
  <c r="CD74" i="4" s="1"/>
  <c r="CK74" i="4"/>
  <c r="CC74" i="4" s="1"/>
  <c r="CI74" i="4"/>
  <c r="CA74" i="4" s="1"/>
  <c r="AL33" i="4"/>
  <c r="AL41" i="4"/>
  <c r="V88" i="4"/>
  <c r="X18" i="4"/>
  <c r="AL31" i="4"/>
  <c r="AL38" i="4"/>
  <c r="AL39" i="4"/>
  <c r="CJ75" i="4"/>
  <c r="CB75" i="4" s="1"/>
  <c r="CL75" i="4"/>
  <c r="CD75" i="4" s="1"/>
  <c r="CI75" i="4"/>
  <c r="CA75" i="4" s="1"/>
  <c r="CK75" i="4"/>
  <c r="CC75" i="4" s="1"/>
  <c r="CJ78" i="4"/>
  <c r="CB78" i="4" s="1"/>
  <c r="CL78" i="4"/>
  <c r="CD78" i="4" s="1"/>
  <c r="CI78" i="4"/>
  <c r="CA78" i="4" s="1"/>
  <c r="CK78" i="4"/>
  <c r="CC78" i="4" s="1"/>
  <c r="CJ71" i="4"/>
  <c r="CB71" i="4" s="1"/>
  <c r="CL71" i="4"/>
  <c r="CD71" i="4" s="1"/>
  <c r="CJ73" i="4"/>
  <c r="CB73" i="4" s="1"/>
  <c r="CL73" i="4"/>
  <c r="CD73" i="4" s="1"/>
  <c r="CJ77" i="4"/>
  <c r="CB77" i="4" s="1"/>
  <c r="CL77" i="4"/>
  <c r="CD77" i="4" s="1"/>
  <c r="CJ124" i="4"/>
  <c r="CA124" i="4" s="1"/>
  <c r="CO187" i="4"/>
  <c r="CC187" i="4" s="1"/>
  <c r="CM187" i="4"/>
  <c r="CA187" i="4" s="1"/>
  <c r="AS187" i="4" s="1"/>
  <c r="CN187" i="4"/>
  <c r="CB187" i="4" s="1"/>
  <c r="CO189" i="4"/>
  <c r="CC189" i="4" s="1"/>
  <c r="CM189" i="4"/>
  <c r="CA189" i="4" s="1"/>
  <c r="CN189" i="4"/>
  <c r="CB189" i="4" s="1"/>
  <c r="CJ76" i="4"/>
  <c r="CB76" i="4" s="1"/>
  <c r="CL76" i="4"/>
  <c r="CD76" i="4" s="1"/>
  <c r="CI77" i="4"/>
  <c r="CA77" i="4" s="1"/>
  <c r="AR116" i="4"/>
  <c r="CK73" i="4"/>
  <c r="CC73" i="4" s="1"/>
  <c r="CI76" i="4"/>
  <c r="CA76" i="4" s="1"/>
  <c r="CK77" i="4"/>
  <c r="CC77" i="4" s="1"/>
  <c r="CI90" i="4"/>
  <c r="CA90" i="4" s="1"/>
  <c r="CI100" i="4"/>
  <c r="CA100" i="4" s="1"/>
  <c r="CL118" i="4"/>
  <c r="CC118" i="4" s="1"/>
  <c r="CK118" i="4"/>
  <c r="CB118" i="4" s="1"/>
  <c r="CK71" i="4"/>
  <c r="CC71" i="4" s="1"/>
  <c r="D79" i="4"/>
  <c r="C70" i="4"/>
  <c r="CJ72" i="4"/>
  <c r="CB72" i="4" s="1"/>
  <c r="AT72" i="4" s="1"/>
  <c r="CL72" i="4"/>
  <c r="CD72" i="4" s="1"/>
  <c r="CI73" i="4"/>
  <c r="CA73" i="4" s="1"/>
  <c r="AT73" i="4" s="1"/>
  <c r="CL122" i="4"/>
  <c r="CC122" i="4" s="1"/>
  <c r="CK122" i="4"/>
  <c r="CB122" i="4" s="1"/>
  <c r="AR122" i="4" s="1"/>
  <c r="CJ30" i="4"/>
  <c r="CB30" i="4" s="1"/>
  <c r="AL30" i="4" s="1"/>
  <c r="CI71" i="4"/>
  <c r="CA71" i="4" s="1"/>
  <c r="AT71" i="4" s="1"/>
  <c r="CK72" i="4"/>
  <c r="CC72" i="4" s="1"/>
  <c r="CK76" i="4"/>
  <c r="CC76" i="4" s="1"/>
  <c r="E79" i="4"/>
  <c r="CM90" i="4"/>
  <c r="CE90" i="4" s="1"/>
  <c r="Z106" i="4"/>
  <c r="Z108" i="4"/>
  <c r="C114" i="4"/>
  <c r="D124" i="4"/>
  <c r="CM122" i="4"/>
  <c r="CD122" i="4" s="1"/>
  <c r="CI84" i="4"/>
  <c r="CA84" i="4" s="1"/>
  <c r="V84" i="4" s="1"/>
  <c r="CO97" i="4"/>
  <c r="CG97" i="4" s="1"/>
  <c r="CK97" i="4"/>
  <c r="CC97" i="4" s="1"/>
  <c r="CM97" i="4"/>
  <c r="CE97" i="4" s="1"/>
  <c r="CI97" i="4"/>
  <c r="CA97" i="4" s="1"/>
  <c r="CO98" i="4"/>
  <c r="CG98" i="4" s="1"/>
  <c r="CK98" i="4"/>
  <c r="CC98" i="4" s="1"/>
  <c r="CM98" i="4"/>
  <c r="CE98" i="4" s="1"/>
  <c r="CI98" i="4"/>
  <c r="CA98" i="4" s="1"/>
  <c r="CO99" i="4"/>
  <c r="CG99" i="4" s="1"/>
  <c r="CK99" i="4"/>
  <c r="CC99" i="4" s="1"/>
  <c r="CM99" i="4"/>
  <c r="CE99" i="4" s="1"/>
  <c r="CI99" i="4"/>
  <c r="CA99" i="4" s="1"/>
  <c r="CO100" i="4"/>
  <c r="CG100" i="4" s="1"/>
  <c r="E124" i="4"/>
  <c r="CM116" i="4"/>
  <c r="CD116" i="4" s="1"/>
  <c r="CM126" i="4"/>
  <c r="CD126" i="4" s="1"/>
  <c r="CL126" i="4"/>
  <c r="CC126" i="4" s="1"/>
  <c r="CM128" i="4"/>
  <c r="CD128" i="4" s="1"/>
  <c r="CL128" i="4"/>
  <c r="CC128" i="4" s="1"/>
  <c r="CM130" i="4"/>
  <c r="CD130" i="4" s="1"/>
  <c r="CL130" i="4"/>
  <c r="CC130" i="4" s="1"/>
  <c r="CM132" i="4"/>
  <c r="CD132" i="4" s="1"/>
  <c r="CL132" i="4"/>
  <c r="CC132" i="4" s="1"/>
  <c r="CM134" i="4"/>
  <c r="CD134" i="4" s="1"/>
  <c r="CL134" i="4"/>
  <c r="CC134" i="4" s="1"/>
  <c r="D136" i="4"/>
  <c r="C136" i="4" s="1"/>
  <c r="CM100" i="4"/>
  <c r="CE100" i="4" s="1"/>
  <c r="CM120" i="4"/>
  <c r="CD120" i="4" s="1"/>
  <c r="AR120" i="4" s="1"/>
  <c r="CM125" i="4"/>
  <c r="CD125" i="4" s="1"/>
  <c r="CK125" i="4"/>
  <c r="CB125" i="4" s="1"/>
  <c r="AR125" i="4" s="1"/>
  <c r="AR126" i="4"/>
  <c r="CM127" i="4"/>
  <c r="CD127" i="4" s="1"/>
  <c r="CK127" i="4"/>
  <c r="CB127" i="4" s="1"/>
  <c r="AR127" i="4" s="1"/>
  <c r="AR128" i="4"/>
  <c r="CM129" i="4"/>
  <c r="CD129" i="4" s="1"/>
  <c r="CK129" i="4"/>
  <c r="CB129" i="4" s="1"/>
  <c r="AR129" i="4" s="1"/>
  <c r="AR130" i="4"/>
  <c r="CM131" i="4"/>
  <c r="CD131" i="4" s="1"/>
  <c r="CK131" i="4"/>
  <c r="CB131" i="4" s="1"/>
  <c r="AR131" i="4" s="1"/>
  <c r="AR132" i="4"/>
  <c r="CM133" i="4"/>
  <c r="CD133" i="4" s="1"/>
  <c r="CK133" i="4"/>
  <c r="CB133" i="4" s="1"/>
  <c r="AR133" i="4" s="1"/>
  <c r="AR134" i="4"/>
  <c r="CM135" i="4"/>
  <c r="CD135" i="4" s="1"/>
  <c r="CK135" i="4"/>
  <c r="CB135" i="4" s="1"/>
  <c r="AR135" i="4" s="1"/>
  <c r="CO188" i="4"/>
  <c r="CC188" i="4" s="1"/>
  <c r="CM188" i="4"/>
  <c r="CA188" i="4" s="1"/>
  <c r="CL100" i="4"/>
  <c r="CD100" i="4" s="1"/>
  <c r="C115" i="4"/>
  <c r="C119" i="4"/>
  <c r="C123" i="4"/>
  <c r="C113" i="4"/>
  <c r="C117" i="4"/>
  <c r="C121" i="4"/>
  <c r="CK136" i="4"/>
  <c r="CB136" i="4" s="1"/>
  <c r="CK113" i="4" l="1"/>
  <c r="CB113" i="4" s="1"/>
  <c r="CM113" i="4"/>
  <c r="CD113" i="4" s="1"/>
  <c r="CL113" i="4"/>
  <c r="CC113" i="4" s="1"/>
  <c r="CL136" i="4"/>
  <c r="CC136" i="4" s="1"/>
  <c r="AR136" i="4" s="1"/>
  <c r="CM136" i="4"/>
  <c r="CD136" i="4" s="1"/>
  <c r="C124" i="4"/>
  <c r="AT76" i="4"/>
  <c r="CM123" i="4"/>
  <c r="CD123" i="4" s="1"/>
  <c r="CK123" i="4"/>
  <c r="CB123" i="4" s="1"/>
  <c r="AR123" i="4" s="1"/>
  <c r="CL123" i="4"/>
  <c r="CC123" i="4" s="1"/>
  <c r="AS188" i="4"/>
  <c r="CL114" i="4"/>
  <c r="CC114" i="4" s="1"/>
  <c r="CK114" i="4"/>
  <c r="CB114" i="4" s="1"/>
  <c r="AR114" i="4" s="1"/>
  <c r="CM114" i="4"/>
  <c r="CD114" i="4" s="1"/>
  <c r="AT78" i="4"/>
  <c r="AT75" i="4"/>
  <c r="CK121" i="4"/>
  <c r="CB121" i="4" s="1"/>
  <c r="CM121" i="4"/>
  <c r="CD121" i="4" s="1"/>
  <c r="CL121" i="4"/>
  <c r="CC121" i="4" s="1"/>
  <c r="CM119" i="4"/>
  <c r="CD119" i="4" s="1"/>
  <c r="CK119" i="4"/>
  <c r="CB119" i="4" s="1"/>
  <c r="AR119" i="4" s="1"/>
  <c r="CL119" i="4"/>
  <c r="CC119" i="4" s="1"/>
  <c r="S99" i="4"/>
  <c r="S98" i="4"/>
  <c r="S97" i="4"/>
  <c r="AT74" i="4"/>
  <c r="CK117" i="4"/>
  <c r="CB117" i="4" s="1"/>
  <c r="AR117" i="4" s="1"/>
  <c r="CM117" i="4"/>
  <c r="CD117" i="4" s="1"/>
  <c r="CL117" i="4"/>
  <c r="CC117" i="4" s="1"/>
  <c r="CM115" i="4"/>
  <c r="CD115" i="4" s="1"/>
  <c r="CK115" i="4"/>
  <c r="CB115" i="4" s="1"/>
  <c r="AR115" i="4" s="1"/>
  <c r="CL115" i="4"/>
  <c r="CC115" i="4" s="1"/>
  <c r="CI70" i="4"/>
  <c r="CA70" i="4" s="1"/>
  <c r="CK70" i="4"/>
  <c r="CC70" i="4" s="1"/>
  <c r="CL70" i="4"/>
  <c r="CD70" i="4" s="1"/>
  <c r="C79" i="4"/>
  <c r="CJ70" i="4"/>
  <c r="CB70" i="4" s="1"/>
  <c r="AR118" i="4"/>
  <c r="AT77" i="4"/>
  <c r="AS189" i="4"/>
  <c r="CK124" i="4" l="1"/>
  <c r="CL124" i="4"/>
  <c r="CC124" i="4" s="1"/>
  <c r="CM124" i="4"/>
  <c r="CD124" i="4" s="1"/>
  <c r="AT70" i="4"/>
  <c r="AR121" i="4"/>
  <c r="AR113" i="4"/>
  <c r="CB124" i="4" l="1"/>
  <c r="B248" i="4"/>
  <c r="B247" i="3" l="1"/>
  <c r="B242" i="3"/>
  <c r="B241" i="3"/>
  <c r="C237" i="3"/>
  <c r="C236" i="3"/>
  <c r="C235" i="3"/>
  <c r="K231" i="3"/>
  <c r="J231" i="3"/>
  <c r="I231" i="3"/>
  <c r="H231" i="3"/>
  <c r="G231" i="3"/>
  <c r="F231" i="3"/>
  <c r="E231" i="3"/>
  <c r="D231" i="3"/>
  <c r="C231" i="3"/>
  <c r="B231" i="3"/>
  <c r="H222" i="3"/>
  <c r="C222" i="3"/>
  <c r="H221" i="3"/>
  <c r="C221" i="3"/>
  <c r="H220" i="3"/>
  <c r="C220" i="3"/>
  <c r="H219" i="3"/>
  <c r="C219" i="3"/>
  <c r="F215" i="3"/>
  <c r="B215" i="3"/>
  <c r="F214" i="3"/>
  <c r="B214" i="3"/>
  <c r="F213" i="3"/>
  <c r="B213" i="3"/>
  <c r="F212" i="3"/>
  <c r="B212" i="3"/>
  <c r="CI207" i="3"/>
  <c r="CA207" i="3" s="1"/>
  <c r="S207" i="3" s="1"/>
  <c r="F207" i="3"/>
  <c r="B207" i="3"/>
  <c r="CA206" i="3"/>
  <c r="S206" i="3" s="1"/>
  <c r="F206" i="3"/>
  <c r="B206" i="3"/>
  <c r="CI206" i="3" s="1"/>
  <c r="CI205" i="3"/>
  <c r="CA205" i="3" s="1"/>
  <c r="S205" i="3"/>
  <c r="F205" i="3"/>
  <c r="B205" i="3"/>
  <c r="F204" i="3"/>
  <c r="B204" i="3"/>
  <c r="CI204" i="3" s="1"/>
  <c r="CA204" i="3" s="1"/>
  <c r="S204" i="3" s="1"/>
  <c r="F203" i="3"/>
  <c r="B203" i="3"/>
  <c r="CI203" i="3" s="1"/>
  <c r="CA203" i="3" s="1"/>
  <c r="S203" i="3" s="1"/>
  <c r="S202" i="3"/>
  <c r="F202" i="3"/>
  <c r="B202" i="3"/>
  <c r="CI202" i="3" s="1"/>
  <c r="CA202" i="3" s="1"/>
  <c r="CA201" i="3"/>
  <c r="S201" i="3"/>
  <c r="F201" i="3"/>
  <c r="B201" i="3"/>
  <c r="CI201" i="3" s="1"/>
  <c r="CI196" i="3"/>
  <c r="CA196" i="3"/>
  <c r="V196" i="3" s="1"/>
  <c r="E196" i="3"/>
  <c r="B196" i="3"/>
  <c r="CI195" i="3"/>
  <c r="CA195" i="3" s="1"/>
  <c r="V195" i="3"/>
  <c r="E195" i="3"/>
  <c r="B195" i="3"/>
  <c r="CA194" i="3"/>
  <c r="V194" i="3"/>
  <c r="E194" i="3"/>
  <c r="B194" i="3"/>
  <c r="CI194" i="3" s="1"/>
  <c r="CA193" i="3"/>
  <c r="V193" i="3" s="1"/>
  <c r="E193" i="3"/>
  <c r="B193" i="3"/>
  <c r="CI193" i="3" s="1"/>
  <c r="CP189" i="3"/>
  <c r="CD189" i="3" s="1"/>
  <c r="D189" i="3"/>
  <c r="C189" i="3"/>
  <c r="B189" i="3"/>
  <c r="CP188" i="3"/>
  <c r="CD188" i="3"/>
  <c r="D188" i="3"/>
  <c r="C188" i="3"/>
  <c r="B188" i="3"/>
  <c r="CP187" i="3"/>
  <c r="CD187" i="3"/>
  <c r="D187" i="3"/>
  <c r="C187" i="3"/>
  <c r="B187" i="3"/>
  <c r="B182" i="3"/>
  <c r="B181" i="3"/>
  <c r="B180" i="3"/>
  <c r="E176" i="3"/>
  <c r="B176" i="3"/>
  <c r="E175" i="3"/>
  <c r="B175" i="3"/>
  <c r="CM170" i="3"/>
  <c r="CA170" i="3" s="1"/>
  <c r="AI170" i="3" s="1"/>
  <c r="D170" i="3"/>
  <c r="C170" i="3"/>
  <c r="B170" i="3" s="1"/>
  <c r="D169" i="3"/>
  <c r="C169" i="3"/>
  <c r="D168" i="3"/>
  <c r="C168" i="3"/>
  <c r="B168" i="3" s="1"/>
  <c r="CM168" i="3" s="1"/>
  <c r="CA168" i="3" s="1"/>
  <c r="AI168" i="3" s="1"/>
  <c r="B158" i="3"/>
  <c r="CI158" i="3" s="1"/>
  <c r="CA158" i="3" s="1"/>
  <c r="H158" i="3" s="1"/>
  <c r="CI157" i="3"/>
  <c r="CA157" i="3" s="1"/>
  <c r="H157" i="3" s="1"/>
  <c r="B157" i="3"/>
  <c r="CI156" i="3"/>
  <c r="CA156" i="3" s="1"/>
  <c r="H156" i="3"/>
  <c r="B156" i="3"/>
  <c r="B155" i="3"/>
  <c r="CI155" i="3" s="1"/>
  <c r="CA155" i="3" s="1"/>
  <c r="H155" i="3" s="1"/>
  <c r="CI154" i="3"/>
  <c r="CA154" i="3" s="1"/>
  <c r="H154" i="3" s="1"/>
  <c r="B154" i="3"/>
  <c r="CI153" i="3"/>
  <c r="CA153" i="3" s="1"/>
  <c r="H153" i="3"/>
  <c r="B153" i="3"/>
  <c r="B152" i="3"/>
  <c r="CI152" i="3" s="1"/>
  <c r="CA152" i="3" s="1"/>
  <c r="H152" i="3" s="1"/>
  <c r="AI148" i="3"/>
  <c r="E148" i="3"/>
  <c r="D148" i="3"/>
  <c r="C148" i="3" s="1"/>
  <c r="CM148" i="3" s="1"/>
  <c r="CA148" i="3" s="1"/>
  <c r="AI147" i="3"/>
  <c r="E147" i="3"/>
  <c r="D147" i="3"/>
  <c r="C147" i="3"/>
  <c r="CM147" i="3" s="1"/>
  <c r="CA147" i="3" s="1"/>
  <c r="CM146" i="3"/>
  <c r="CA146" i="3" s="1"/>
  <c r="AI146" i="3" s="1"/>
  <c r="E146" i="3"/>
  <c r="D146" i="3"/>
  <c r="C146" i="3" s="1"/>
  <c r="CM145" i="3"/>
  <c r="CA145" i="3" s="1"/>
  <c r="AI145" i="3" s="1"/>
  <c r="E145" i="3"/>
  <c r="D145" i="3"/>
  <c r="C145" i="3"/>
  <c r="E144" i="3"/>
  <c r="D144" i="3"/>
  <c r="C144" i="3" s="1"/>
  <c r="CM144" i="3" s="1"/>
  <c r="CA144" i="3" s="1"/>
  <c r="AI144" i="3" s="1"/>
  <c r="E143" i="3"/>
  <c r="D143" i="3"/>
  <c r="C143" i="3"/>
  <c r="CM143" i="3" s="1"/>
  <c r="CA143" i="3" s="1"/>
  <c r="AI143" i="3" s="1"/>
  <c r="E142" i="3"/>
  <c r="D142" i="3"/>
  <c r="C142" i="3" s="1"/>
  <c r="CM142" i="3" s="1"/>
  <c r="CA142" i="3" s="1"/>
  <c r="AI142" i="3" s="1"/>
  <c r="E141" i="3"/>
  <c r="D141" i="3"/>
  <c r="C141" i="3" s="1"/>
  <c r="CM141" i="3" s="1"/>
  <c r="CA141" i="3" s="1"/>
  <c r="AI141" i="3" s="1"/>
  <c r="AR138" i="3"/>
  <c r="AR137" i="3"/>
  <c r="CM136" i="3"/>
  <c r="CD136" i="3" s="1"/>
  <c r="CB136" i="3"/>
  <c r="AQ136" i="3"/>
  <c r="AP136" i="3"/>
  <c r="CL136" i="3" s="1"/>
  <c r="CC136" i="3" s="1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CJ135" i="3"/>
  <c r="CA135" i="3"/>
  <c r="E135" i="3"/>
  <c r="D135" i="3"/>
  <c r="C135" i="3"/>
  <c r="CJ134" i="3"/>
  <c r="CA134" i="3" s="1"/>
  <c r="E134" i="3"/>
  <c r="D134" i="3"/>
  <c r="C134" i="3" s="1"/>
  <c r="CJ133" i="3"/>
  <c r="CA133" i="3"/>
  <c r="E133" i="3"/>
  <c r="D133" i="3"/>
  <c r="C133" i="3"/>
  <c r="CJ132" i="3"/>
  <c r="CA132" i="3" s="1"/>
  <c r="E132" i="3"/>
  <c r="D132" i="3"/>
  <c r="C132" i="3" s="1"/>
  <c r="CJ131" i="3"/>
  <c r="CA131" i="3"/>
  <c r="E131" i="3"/>
  <c r="D131" i="3"/>
  <c r="C131" i="3"/>
  <c r="CJ130" i="3"/>
  <c r="CA130" i="3" s="1"/>
  <c r="E130" i="3"/>
  <c r="D130" i="3"/>
  <c r="C130" i="3" s="1"/>
  <c r="CJ129" i="3"/>
  <c r="CA129" i="3"/>
  <c r="E129" i="3"/>
  <c r="D129" i="3"/>
  <c r="C129" i="3"/>
  <c r="CJ128" i="3"/>
  <c r="CA128" i="3" s="1"/>
  <c r="E128" i="3"/>
  <c r="D128" i="3"/>
  <c r="C128" i="3" s="1"/>
  <c r="CJ127" i="3"/>
  <c r="CA127" i="3"/>
  <c r="E127" i="3"/>
  <c r="D127" i="3"/>
  <c r="C127" i="3"/>
  <c r="CJ126" i="3"/>
  <c r="CA126" i="3" s="1"/>
  <c r="E126" i="3"/>
  <c r="D126" i="3"/>
  <c r="C126" i="3" s="1"/>
  <c r="CJ125" i="3"/>
  <c r="CA125" i="3"/>
  <c r="E125" i="3"/>
  <c r="E136" i="3" s="1"/>
  <c r="D125" i="3"/>
  <c r="D136" i="3" s="1"/>
  <c r="C136" i="3" s="1"/>
  <c r="CK136" i="3" s="1"/>
  <c r="C125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CJ124" i="3" s="1"/>
  <c r="CA124" i="3" s="1"/>
  <c r="H124" i="3"/>
  <c r="G124" i="3"/>
  <c r="F124" i="3"/>
  <c r="CJ123" i="3"/>
  <c r="CA123" i="3"/>
  <c r="E123" i="3"/>
  <c r="D123" i="3"/>
  <c r="C123" i="3" s="1"/>
  <c r="CJ122" i="3"/>
  <c r="CA122" i="3" s="1"/>
  <c r="E122" i="3"/>
  <c r="D122" i="3"/>
  <c r="C122" i="3"/>
  <c r="CJ121" i="3"/>
  <c r="CA121" i="3"/>
  <c r="E121" i="3"/>
  <c r="D121" i="3"/>
  <c r="C121" i="3" s="1"/>
  <c r="CJ120" i="3"/>
  <c r="CA120" i="3"/>
  <c r="E120" i="3"/>
  <c r="C120" i="3" s="1"/>
  <c r="D120" i="3"/>
  <c r="CK119" i="3"/>
  <c r="CB119" i="3" s="1"/>
  <c r="CJ119" i="3"/>
  <c r="CA119" i="3"/>
  <c r="E119" i="3"/>
  <c r="D119" i="3"/>
  <c r="C119" i="3"/>
  <c r="CM119" i="3" s="1"/>
  <c r="CD119" i="3" s="1"/>
  <c r="CL118" i="3"/>
  <c r="CC118" i="3" s="1"/>
  <c r="CJ118" i="3"/>
  <c r="CA118" i="3" s="1"/>
  <c r="E118" i="3"/>
  <c r="C118" i="3" s="1"/>
  <c r="D118" i="3"/>
  <c r="CJ117" i="3"/>
  <c r="CA117" i="3" s="1"/>
  <c r="E117" i="3"/>
  <c r="D117" i="3"/>
  <c r="C117" i="3" s="1"/>
  <c r="CJ116" i="3"/>
  <c r="CA116" i="3" s="1"/>
  <c r="E116" i="3"/>
  <c r="D116" i="3"/>
  <c r="C116" i="3"/>
  <c r="CJ115" i="3"/>
  <c r="CA115" i="3"/>
  <c r="E115" i="3"/>
  <c r="D115" i="3"/>
  <c r="C115" i="3" s="1"/>
  <c r="CJ114" i="3"/>
  <c r="CA114" i="3" s="1"/>
  <c r="E114" i="3"/>
  <c r="D114" i="3"/>
  <c r="C114" i="3"/>
  <c r="CL114" i="3" s="1"/>
  <c r="CC114" i="3" s="1"/>
  <c r="CJ113" i="3"/>
  <c r="CA113" i="3" s="1"/>
  <c r="E113" i="3"/>
  <c r="D113" i="3"/>
  <c r="CK108" i="3"/>
  <c r="CJ108" i="3"/>
  <c r="CB108" i="3" s="1"/>
  <c r="CC108" i="3"/>
  <c r="B108" i="3"/>
  <c r="CL108" i="3" s="1"/>
  <c r="CD108" i="3" s="1"/>
  <c r="CK107" i="3"/>
  <c r="CC107" i="3" s="1"/>
  <c r="CJ107" i="3"/>
  <c r="CB107" i="3"/>
  <c r="B107" i="3"/>
  <c r="CL107" i="3" s="1"/>
  <c r="CD107" i="3" s="1"/>
  <c r="CJ106" i="3"/>
  <c r="CB106" i="3"/>
  <c r="B106" i="3"/>
  <c r="CL100" i="3"/>
  <c r="CD100" i="3"/>
  <c r="R100" i="3"/>
  <c r="Q100" i="3"/>
  <c r="P100" i="3"/>
  <c r="O100" i="3"/>
  <c r="N100" i="3"/>
  <c r="M100" i="3"/>
  <c r="CJ100" i="3" s="1"/>
  <c r="CB100" i="3" s="1"/>
  <c r="L100" i="3"/>
  <c r="K100" i="3"/>
  <c r="J100" i="3"/>
  <c r="I100" i="3"/>
  <c r="H100" i="3"/>
  <c r="G100" i="3"/>
  <c r="F100" i="3"/>
  <c r="E100" i="3"/>
  <c r="D100" i="3"/>
  <c r="C100" i="3"/>
  <c r="CO99" i="3"/>
  <c r="CG99" i="3" s="1"/>
  <c r="CN99" i="3"/>
  <c r="CL99" i="3"/>
  <c r="CD99" i="3" s="1"/>
  <c r="CJ99" i="3"/>
  <c r="CB99" i="3" s="1"/>
  <c r="CF99" i="3"/>
  <c r="B99" i="3"/>
  <c r="CO98" i="3"/>
  <c r="CG98" i="3" s="1"/>
  <c r="CN98" i="3"/>
  <c r="CL98" i="3"/>
  <c r="CD98" i="3" s="1"/>
  <c r="CJ98" i="3"/>
  <c r="CB98" i="3" s="1"/>
  <c r="CF98" i="3"/>
  <c r="B98" i="3"/>
  <c r="CO97" i="3"/>
  <c r="CG97" i="3" s="1"/>
  <c r="CN97" i="3"/>
  <c r="CL97" i="3"/>
  <c r="CD97" i="3" s="1"/>
  <c r="CJ97" i="3"/>
  <c r="CB97" i="3" s="1"/>
  <c r="CF97" i="3"/>
  <c r="B97" i="3"/>
  <c r="CO96" i="3"/>
  <c r="CG96" i="3" s="1"/>
  <c r="CN96" i="3"/>
  <c r="CL96" i="3"/>
  <c r="CD96" i="3" s="1"/>
  <c r="CJ96" i="3"/>
  <c r="CB96" i="3" s="1"/>
  <c r="CF96" i="3"/>
  <c r="B96" i="3"/>
  <c r="CO95" i="3"/>
  <c r="CG95" i="3" s="1"/>
  <c r="CN95" i="3"/>
  <c r="CL95" i="3"/>
  <c r="CD95" i="3" s="1"/>
  <c r="CJ95" i="3"/>
  <c r="CB95" i="3" s="1"/>
  <c r="CF95" i="3"/>
  <c r="B95" i="3"/>
  <c r="CJ90" i="3"/>
  <c r="CB90" i="3" s="1"/>
  <c r="U90" i="3"/>
  <c r="T90" i="3"/>
  <c r="S90" i="3"/>
  <c r="R90" i="3"/>
  <c r="CK90" i="3" s="1"/>
  <c r="CC90" i="3" s="1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CM89" i="3"/>
  <c r="CK89" i="3"/>
  <c r="CJ89" i="3"/>
  <c r="CB89" i="3" s="1"/>
  <c r="CE89" i="3"/>
  <c r="CC89" i="3"/>
  <c r="B89" i="3"/>
  <c r="CL89" i="3" s="1"/>
  <c r="CD89" i="3" s="1"/>
  <c r="CM88" i="3"/>
  <c r="CE88" i="3" s="1"/>
  <c r="CK88" i="3"/>
  <c r="CJ88" i="3"/>
  <c r="CI88" i="3"/>
  <c r="CA88" i="3" s="1"/>
  <c r="CC88" i="3"/>
  <c r="CB88" i="3"/>
  <c r="B88" i="3"/>
  <c r="CN88" i="3" s="1"/>
  <c r="CF88" i="3" s="1"/>
  <c r="CN87" i="3"/>
  <c r="CF87" i="3" s="1"/>
  <c r="CM87" i="3"/>
  <c r="CK87" i="3"/>
  <c r="CJ87" i="3"/>
  <c r="CB87" i="3" s="1"/>
  <c r="CI87" i="3"/>
  <c r="CE87" i="3"/>
  <c r="CC87" i="3"/>
  <c r="CA87" i="3"/>
  <c r="B87" i="3"/>
  <c r="CL87" i="3" s="1"/>
  <c r="CD87" i="3" s="1"/>
  <c r="V87" i="3" s="1"/>
  <c r="CM86" i="3"/>
  <c r="CK86" i="3"/>
  <c r="CC86" i="3" s="1"/>
  <c r="CJ86" i="3"/>
  <c r="CE86" i="3"/>
  <c r="CB86" i="3"/>
  <c r="B86" i="3"/>
  <c r="CM85" i="3"/>
  <c r="CK85" i="3"/>
  <c r="CJ85" i="3"/>
  <c r="CB85" i="3" s="1"/>
  <c r="CE85" i="3"/>
  <c r="CC85" i="3"/>
  <c r="B85" i="3"/>
  <c r="CL85" i="3" s="1"/>
  <c r="CD85" i="3" s="1"/>
  <c r="CM84" i="3"/>
  <c r="CE84" i="3" s="1"/>
  <c r="CK84" i="3"/>
  <c r="CJ84" i="3"/>
  <c r="CI84" i="3"/>
  <c r="CA84" i="3" s="1"/>
  <c r="CC84" i="3"/>
  <c r="CB84" i="3"/>
  <c r="B84" i="3"/>
  <c r="CN84" i="3" s="1"/>
  <c r="CF84" i="3" s="1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8" i="3"/>
  <c r="D78" i="3"/>
  <c r="CK77" i="3"/>
  <c r="CC77" i="3" s="1"/>
  <c r="CJ77" i="3"/>
  <c r="CB77" i="3" s="1"/>
  <c r="E77" i="3"/>
  <c r="D77" i="3"/>
  <c r="C77" i="3" s="1"/>
  <c r="CI77" i="3" s="1"/>
  <c r="CA77" i="3" s="1"/>
  <c r="CK76" i="3"/>
  <c r="CC76" i="3" s="1"/>
  <c r="E76" i="3"/>
  <c r="D76" i="3"/>
  <c r="C76" i="3" s="1"/>
  <c r="CI76" i="3" s="1"/>
  <c r="CA76" i="3" s="1"/>
  <c r="CL75" i="3"/>
  <c r="CD75" i="3" s="1"/>
  <c r="E75" i="3"/>
  <c r="D75" i="3"/>
  <c r="C75" i="3" s="1"/>
  <c r="E74" i="3"/>
  <c r="D74" i="3"/>
  <c r="CK73" i="3"/>
  <c r="CC73" i="3" s="1"/>
  <c r="CJ73" i="3"/>
  <c r="CB73" i="3" s="1"/>
  <c r="E73" i="3"/>
  <c r="D73" i="3"/>
  <c r="C73" i="3" s="1"/>
  <c r="CI73" i="3" s="1"/>
  <c r="CA73" i="3" s="1"/>
  <c r="CK72" i="3"/>
  <c r="CC72" i="3" s="1"/>
  <c r="E72" i="3"/>
  <c r="D72" i="3"/>
  <c r="C72" i="3" s="1"/>
  <c r="CI72" i="3" s="1"/>
  <c r="CA72" i="3" s="1"/>
  <c r="CL71" i="3"/>
  <c r="CD71" i="3" s="1"/>
  <c r="E71" i="3"/>
  <c r="C71" i="3"/>
  <c r="E70" i="3"/>
  <c r="E79" i="3" s="1"/>
  <c r="D70" i="3"/>
  <c r="C70" i="3" s="1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B65" i="3" s="1"/>
  <c r="D65" i="3"/>
  <c r="C65" i="3"/>
  <c r="CI64" i="3"/>
  <c r="CA64" i="3" s="1"/>
  <c r="V64" i="3" s="1"/>
  <c r="B64" i="3"/>
  <c r="CI63" i="3"/>
  <c r="CA63" i="3" s="1"/>
  <c r="V63" i="3"/>
  <c r="B63" i="3"/>
  <c r="B62" i="3"/>
  <c r="CI62" i="3" s="1"/>
  <c r="CA62" i="3" s="1"/>
  <c r="V62" i="3" s="1"/>
  <c r="B61" i="3"/>
  <c r="CI61" i="3" s="1"/>
  <c r="CA61" i="3" s="1"/>
  <c r="V61" i="3" s="1"/>
  <c r="CI60" i="3"/>
  <c r="CA60" i="3" s="1"/>
  <c r="V60" i="3" s="1"/>
  <c r="B60" i="3"/>
  <c r="CI59" i="3"/>
  <c r="CA59" i="3" s="1"/>
  <c r="V59" i="3"/>
  <c r="B59" i="3"/>
  <c r="B58" i="3"/>
  <c r="CI58" i="3" s="1"/>
  <c r="CA58" i="3" s="1"/>
  <c r="V58" i="3" s="1"/>
  <c r="B57" i="3"/>
  <c r="CI57" i="3" s="1"/>
  <c r="CA57" i="3" s="1"/>
  <c r="V57" i="3" s="1"/>
  <c r="CI56" i="3"/>
  <c r="CA56" i="3" s="1"/>
  <c r="V56" i="3" s="1"/>
  <c r="B56" i="3"/>
  <c r="CI55" i="3"/>
  <c r="CA55" i="3" s="1"/>
  <c r="V55" i="3"/>
  <c r="B55" i="3"/>
  <c r="B54" i="3"/>
  <c r="CI54" i="3" s="1"/>
  <c r="CA54" i="3" s="1"/>
  <c r="V54" i="3" s="1"/>
  <c r="B53" i="3"/>
  <c r="CI53" i="3" s="1"/>
  <c r="CA53" i="3" s="1"/>
  <c r="V53" i="3" s="1"/>
  <c r="CI52" i="3"/>
  <c r="CA52" i="3" s="1"/>
  <c r="V52" i="3" s="1"/>
  <c r="B52" i="3"/>
  <c r="CI51" i="3"/>
  <c r="CA51" i="3" s="1"/>
  <c r="V51" i="3"/>
  <c r="B51" i="3"/>
  <c r="B50" i="3"/>
  <c r="CI50" i="3" s="1"/>
  <c r="CA50" i="3" s="1"/>
  <c r="V50" i="3" s="1"/>
  <c r="AK45" i="3"/>
  <c r="AJ45" i="3"/>
  <c r="AI45" i="3"/>
  <c r="AH45" i="3"/>
  <c r="AG45" i="3"/>
  <c r="AF45" i="3"/>
  <c r="AD45" i="3"/>
  <c r="AC45" i="3"/>
  <c r="AB45" i="3"/>
  <c r="AA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CM44" i="3"/>
  <c r="CE44" i="3" s="1"/>
  <c r="CL44" i="3"/>
  <c r="CK44" i="3"/>
  <c r="CJ44" i="3"/>
  <c r="CI44" i="3"/>
  <c r="CA44" i="3" s="1"/>
  <c r="CD44" i="3"/>
  <c r="CC44" i="3"/>
  <c r="CB44" i="3"/>
  <c r="AL44" i="3" s="1"/>
  <c r="AE44" i="3"/>
  <c r="Z44" i="3"/>
  <c r="B44" i="3"/>
  <c r="CM43" i="3"/>
  <c r="CL43" i="3"/>
  <c r="CK43" i="3"/>
  <c r="CC43" i="3" s="1"/>
  <c r="CE43" i="3"/>
  <c r="CD43" i="3"/>
  <c r="AE43" i="3"/>
  <c r="Z43" i="3"/>
  <c r="CJ43" i="3" s="1"/>
  <c r="CB43" i="3" s="1"/>
  <c r="B43" i="3"/>
  <c r="CI43" i="3" s="1"/>
  <c r="CA43" i="3" s="1"/>
  <c r="AL43" i="3" s="1"/>
  <c r="CM42" i="3"/>
  <c r="CE42" i="3" s="1"/>
  <c r="CL42" i="3"/>
  <c r="CD42" i="3"/>
  <c r="AE42" i="3"/>
  <c r="CK42" i="3" s="1"/>
  <c r="CC42" i="3" s="1"/>
  <c r="Z42" i="3"/>
  <c r="Z45" i="3" s="1"/>
  <c r="B42" i="3"/>
  <c r="CI42" i="3" s="1"/>
  <c r="CA42" i="3" s="1"/>
  <c r="CM41" i="3"/>
  <c r="CL41" i="3"/>
  <c r="CK41" i="3"/>
  <c r="CC41" i="3" s="1"/>
  <c r="CE41" i="3"/>
  <c r="CD41" i="3"/>
  <c r="AE41" i="3"/>
  <c r="Z41" i="3"/>
  <c r="CJ41" i="3" s="1"/>
  <c r="CB41" i="3" s="1"/>
  <c r="B41" i="3"/>
  <c r="CI41" i="3" s="1"/>
  <c r="CA41" i="3" s="1"/>
  <c r="AL41" i="3" s="1"/>
  <c r="CM40" i="3"/>
  <c r="CE40" i="3" s="1"/>
  <c r="CL40" i="3"/>
  <c r="CJ40" i="3"/>
  <c r="CI40" i="3"/>
  <c r="CA40" i="3" s="1"/>
  <c r="CD40" i="3"/>
  <c r="CB40" i="3"/>
  <c r="AE40" i="3"/>
  <c r="CK40" i="3" s="1"/>
  <c r="CC40" i="3" s="1"/>
  <c r="Z40" i="3"/>
  <c r="B40" i="3"/>
  <c r="CM39" i="3"/>
  <c r="CL39" i="3"/>
  <c r="CD39" i="3" s="1"/>
  <c r="CK39" i="3"/>
  <c r="CC39" i="3" s="1"/>
  <c r="CE39" i="3"/>
  <c r="AE39" i="3"/>
  <c r="Z39" i="3"/>
  <c r="CJ39" i="3" s="1"/>
  <c r="CB39" i="3" s="1"/>
  <c r="B39" i="3"/>
  <c r="CI39" i="3" s="1"/>
  <c r="CA39" i="3" s="1"/>
  <c r="AL39" i="3" s="1"/>
  <c r="CM38" i="3"/>
  <c r="CE38" i="3" s="1"/>
  <c r="CL38" i="3"/>
  <c r="CJ38" i="3"/>
  <c r="CI38" i="3"/>
  <c r="CA38" i="3" s="1"/>
  <c r="CD38" i="3"/>
  <c r="CB38" i="3"/>
  <c r="AE38" i="3"/>
  <c r="CK38" i="3" s="1"/>
  <c r="CC38" i="3" s="1"/>
  <c r="Z38" i="3"/>
  <c r="B38" i="3"/>
  <c r="CM37" i="3"/>
  <c r="CL37" i="3"/>
  <c r="CD37" i="3" s="1"/>
  <c r="CK37" i="3"/>
  <c r="CC37" i="3" s="1"/>
  <c r="CE37" i="3"/>
  <c r="AE37" i="3"/>
  <c r="Z37" i="3"/>
  <c r="CJ37" i="3" s="1"/>
  <c r="CB37" i="3" s="1"/>
  <c r="B37" i="3"/>
  <c r="CI37" i="3" s="1"/>
  <c r="CA37" i="3" s="1"/>
  <c r="AL37" i="3" s="1"/>
  <c r="CM36" i="3"/>
  <c r="CE36" i="3" s="1"/>
  <c r="CL36" i="3"/>
  <c r="CJ36" i="3"/>
  <c r="CI36" i="3"/>
  <c r="CA36" i="3" s="1"/>
  <c r="CD36" i="3"/>
  <c r="CB36" i="3"/>
  <c r="AE36" i="3"/>
  <c r="CK36" i="3" s="1"/>
  <c r="CC36" i="3" s="1"/>
  <c r="Z36" i="3"/>
  <c r="B36" i="3"/>
  <c r="CM35" i="3"/>
  <c r="CL35" i="3"/>
  <c r="CD35" i="3" s="1"/>
  <c r="CK35" i="3"/>
  <c r="CC35" i="3" s="1"/>
  <c r="CE35" i="3"/>
  <c r="AE35" i="3"/>
  <c r="Z35" i="3"/>
  <c r="CJ35" i="3" s="1"/>
  <c r="CB35" i="3" s="1"/>
  <c r="B35" i="3"/>
  <c r="CI35" i="3" s="1"/>
  <c r="CA35" i="3" s="1"/>
  <c r="AL35" i="3" s="1"/>
  <c r="CM34" i="3"/>
  <c r="CE34" i="3" s="1"/>
  <c r="CL34" i="3"/>
  <c r="CJ34" i="3"/>
  <c r="CI34" i="3"/>
  <c r="CA34" i="3" s="1"/>
  <c r="CD34" i="3"/>
  <c r="CB34" i="3"/>
  <c r="AE34" i="3"/>
  <c r="CK34" i="3" s="1"/>
  <c r="CC34" i="3" s="1"/>
  <c r="Z34" i="3"/>
  <c r="B34" i="3"/>
  <c r="CM33" i="3"/>
  <c r="CL33" i="3"/>
  <c r="CD33" i="3" s="1"/>
  <c r="CK33" i="3"/>
  <c r="CC33" i="3" s="1"/>
  <c r="CE33" i="3"/>
  <c r="AE33" i="3"/>
  <c r="Z33" i="3"/>
  <c r="CJ33" i="3" s="1"/>
  <c r="CB33" i="3" s="1"/>
  <c r="B33" i="3"/>
  <c r="CI33" i="3" s="1"/>
  <c r="CA33" i="3" s="1"/>
  <c r="AL33" i="3" s="1"/>
  <c r="CM32" i="3"/>
  <c r="CE32" i="3" s="1"/>
  <c r="CL32" i="3"/>
  <c r="CJ32" i="3"/>
  <c r="CI32" i="3"/>
  <c r="CA32" i="3" s="1"/>
  <c r="CD32" i="3"/>
  <c r="CB32" i="3"/>
  <c r="AE32" i="3"/>
  <c r="CK32" i="3" s="1"/>
  <c r="CC32" i="3" s="1"/>
  <c r="Z32" i="3"/>
  <c r="B32" i="3"/>
  <c r="CM31" i="3"/>
  <c r="CL31" i="3"/>
  <c r="CD31" i="3" s="1"/>
  <c r="CK31" i="3"/>
  <c r="CC31" i="3" s="1"/>
  <c r="CE31" i="3"/>
  <c r="AE31" i="3"/>
  <c r="Z31" i="3"/>
  <c r="CJ31" i="3" s="1"/>
  <c r="CB31" i="3" s="1"/>
  <c r="B31" i="3"/>
  <c r="CI31" i="3" s="1"/>
  <c r="CA31" i="3" s="1"/>
  <c r="AL31" i="3" s="1"/>
  <c r="CM30" i="3"/>
  <c r="CE30" i="3" s="1"/>
  <c r="CL30" i="3"/>
  <c r="CJ30" i="3"/>
  <c r="CI30" i="3"/>
  <c r="CA30" i="3" s="1"/>
  <c r="CD30" i="3"/>
  <c r="CB30" i="3"/>
  <c r="AE30" i="3"/>
  <c r="Z30" i="3"/>
  <c r="B30" i="3"/>
  <c r="CI24" i="3"/>
  <c r="CA24" i="3"/>
  <c r="V24" i="3"/>
  <c r="B24" i="3"/>
  <c r="W20" i="3"/>
  <c r="V20" i="3"/>
  <c r="U20" i="3"/>
  <c r="CI20" i="3" s="1"/>
  <c r="CA20" i="3" s="1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C20" i="3" s="1"/>
  <c r="D20" i="3"/>
  <c r="CJ19" i="3"/>
  <c r="CB19" i="3" s="1"/>
  <c r="C19" i="3"/>
  <c r="CI19" i="3" s="1"/>
  <c r="CA19" i="3" s="1"/>
  <c r="X19" i="3" s="1"/>
  <c r="CJ18" i="3"/>
  <c r="CB18" i="3"/>
  <c r="C18" i="3"/>
  <c r="CI18" i="3" s="1"/>
  <c r="CA18" i="3" s="1"/>
  <c r="X18" i="3" s="1"/>
  <c r="CJ17" i="3"/>
  <c r="CB17" i="3" s="1"/>
  <c r="C17" i="3"/>
  <c r="CI17" i="3" s="1"/>
  <c r="CA17" i="3" s="1"/>
  <c r="X17" i="3" s="1"/>
  <c r="CJ16" i="3"/>
  <c r="CB16" i="3"/>
  <c r="C16" i="3"/>
  <c r="CI16" i="3" s="1"/>
  <c r="CA16" i="3" s="1"/>
  <c r="X16" i="3" s="1"/>
  <c r="CJ15" i="3"/>
  <c r="CB15" i="3" s="1"/>
  <c r="C15" i="3"/>
  <c r="CI15" i="3" s="1"/>
  <c r="CA15" i="3" s="1"/>
  <c r="X15" i="3" s="1"/>
  <c r="CJ14" i="3"/>
  <c r="CB14" i="3"/>
  <c r="C14" i="3"/>
  <c r="CI14" i="3" s="1"/>
  <c r="A5" i="3"/>
  <c r="A4" i="3"/>
  <c r="A3" i="3"/>
  <c r="A2" i="3"/>
  <c r="CK30" i="3" l="1"/>
  <c r="CC30" i="3" s="1"/>
  <c r="AL30" i="3" s="1"/>
  <c r="AE45" i="3"/>
  <c r="AL32" i="3"/>
  <c r="AL34" i="3"/>
  <c r="AL36" i="3"/>
  <c r="AL38" i="3"/>
  <c r="AL40" i="3"/>
  <c r="CN86" i="3"/>
  <c r="CF86" i="3" s="1"/>
  <c r="CI86" i="3"/>
  <c r="CA86" i="3" s="1"/>
  <c r="CL86" i="3"/>
  <c r="CD86" i="3" s="1"/>
  <c r="CM115" i="3"/>
  <c r="CD115" i="3" s="1"/>
  <c r="CL115" i="3"/>
  <c r="CC115" i="3" s="1"/>
  <c r="AR115" i="3" s="1"/>
  <c r="CK115" i="3"/>
  <c r="CB115" i="3" s="1"/>
  <c r="AR119" i="3"/>
  <c r="CM120" i="3"/>
  <c r="CD120" i="3" s="1"/>
  <c r="AR120" i="3" s="1"/>
  <c r="CL120" i="3"/>
  <c r="CC120" i="3" s="1"/>
  <c r="CM122" i="3"/>
  <c r="CD122" i="3" s="1"/>
  <c r="CK122" i="3"/>
  <c r="CB122" i="3" s="1"/>
  <c r="CL122" i="3"/>
  <c r="CC122" i="3" s="1"/>
  <c r="AR122" i="3" s="1"/>
  <c r="CL127" i="3"/>
  <c r="CC127" i="3" s="1"/>
  <c r="CK127" i="3"/>
  <c r="CB127" i="3" s="1"/>
  <c r="CL131" i="3"/>
  <c r="CC131" i="3" s="1"/>
  <c r="AR131" i="3" s="1"/>
  <c r="CK131" i="3"/>
  <c r="CB131" i="3" s="1"/>
  <c r="CL135" i="3"/>
  <c r="CC135" i="3" s="1"/>
  <c r="CK135" i="3"/>
  <c r="CB135" i="3" s="1"/>
  <c r="CA14" i="3"/>
  <c r="X14" i="3" s="1"/>
  <c r="B90" i="3"/>
  <c r="CM116" i="3"/>
  <c r="CD116" i="3" s="1"/>
  <c r="CL116" i="3"/>
  <c r="CC116" i="3" s="1"/>
  <c r="CK116" i="3"/>
  <c r="CB116" i="3" s="1"/>
  <c r="AR116" i="3"/>
  <c r="CM123" i="3"/>
  <c r="CD123" i="3" s="1"/>
  <c r="CL123" i="3"/>
  <c r="CC123" i="3" s="1"/>
  <c r="CK123" i="3"/>
  <c r="CB123" i="3" s="1"/>
  <c r="AR123" i="3" s="1"/>
  <c r="CM127" i="3"/>
  <c r="CD127" i="3" s="1"/>
  <c r="CM131" i="3"/>
  <c r="CD131" i="3" s="1"/>
  <c r="CM135" i="3"/>
  <c r="CD135" i="3" s="1"/>
  <c r="CN187" i="3"/>
  <c r="CB187" i="3" s="1"/>
  <c r="CM187" i="3"/>
  <c r="CA187" i="3" s="1"/>
  <c r="CO187" i="3"/>
  <c r="CC187" i="3" s="1"/>
  <c r="CJ42" i="3"/>
  <c r="CB42" i="3" s="1"/>
  <c r="AL42" i="3" s="1"/>
  <c r="CI71" i="3"/>
  <c r="CA71" i="3" s="1"/>
  <c r="AT71" i="3" s="1"/>
  <c r="CK71" i="3"/>
  <c r="CC71" i="3" s="1"/>
  <c r="CJ71" i="3"/>
  <c r="CB71" i="3" s="1"/>
  <c r="CI75" i="3"/>
  <c r="CA75" i="3" s="1"/>
  <c r="AT75" i="3" s="1"/>
  <c r="CK75" i="3"/>
  <c r="CC75" i="3" s="1"/>
  <c r="CJ75" i="3"/>
  <c r="CB75" i="3" s="1"/>
  <c r="D79" i="3"/>
  <c r="CN100" i="3"/>
  <c r="CF100" i="3" s="1"/>
  <c r="D124" i="3"/>
  <c r="C113" i="3"/>
  <c r="CM117" i="3"/>
  <c r="CD117" i="3" s="1"/>
  <c r="CL117" i="3"/>
  <c r="CC117" i="3" s="1"/>
  <c r="AR117" i="3" s="1"/>
  <c r="CK117" i="3"/>
  <c r="CB117" i="3" s="1"/>
  <c r="CM118" i="3"/>
  <c r="CD118" i="3" s="1"/>
  <c r="AR118" i="3" s="1"/>
  <c r="CK118" i="3"/>
  <c r="CB118" i="3" s="1"/>
  <c r="CL125" i="3"/>
  <c r="CC125" i="3" s="1"/>
  <c r="CK125" i="3"/>
  <c r="CB125" i="3" s="1"/>
  <c r="AR125" i="3" s="1"/>
  <c r="CL129" i="3"/>
  <c r="CC129" i="3" s="1"/>
  <c r="CK129" i="3"/>
  <c r="CB129" i="3" s="1"/>
  <c r="AR129" i="3" s="1"/>
  <c r="CL133" i="3"/>
  <c r="CC133" i="3" s="1"/>
  <c r="CK133" i="3"/>
  <c r="CB133" i="3" s="1"/>
  <c r="AR133" i="3" s="1"/>
  <c r="CJ20" i="3"/>
  <c r="CB20" i="3" s="1"/>
  <c r="C79" i="3"/>
  <c r="CL70" i="3"/>
  <c r="CD70" i="3" s="1"/>
  <c r="CK70" i="3"/>
  <c r="CC70" i="3" s="1"/>
  <c r="CJ70" i="3"/>
  <c r="CB70" i="3" s="1"/>
  <c r="CI70" i="3"/>
  <c r="CA70" i="3" s="1"/>
  <c r="CM90" i="3"/>
  <c r="CE90" i="3" s="1"/>
  <c r="CL106" i="3"/>
  <c r="CD106" i="3" s="1"/>
  <c r="CK106" i="3"/>
  <c r="CC106" i="3" s="1"/>
  <c r="CI106" i="3"/>
  <c r="CA106" i="3" s="1"/>
  <c r="Z106" i="3" s="1"/>
  <c r="CM106" i="3"/>
  <c r="CE106" i="3" s="1"/>
  <c r="E124" i="3"/>
  <c r="CK120" i="3"/>
  <c r="CB120" i="3" s="1"/>
  <c r="CM125" i="3"/>
  <c r="CD125" i="3" s="1"/>
  <c r="AR127" i="3"/>
  <c r="CM129" i="3"/>
  <c r="CD129" i="3" s="1"/>
  <c r="AR130" i="3"/>
  <c r="CM133" i="3"/>
  <c r="CD133" i="3" s="1"/>
  <c r="AR135" i="3"/>
  <c r="CN188" i="3"/>
  <c r="CB188" i="3" s="1"/>
  <c r="CO188" i="3"/>
  <c r="CC188" i="3" s="1"/>
  <c r="CM188" i="3"/>
  <c r="CA188" i="3" s="1"/>
  <c r="CL72" i="3"/>
  <c r="CD72" i="3" s="1"/>
  <c r="CL76" i="3"/>
  <c r="CD76" i="3" s="1"/>
  <c r="CL90" i="3"/>
  <c r="CD90" i="3" s="1"/>
  <c r="CM95" i="3"/>
  <c r="CE95" i="3" s="1"/>
  <c r="CI95" i="3"/>
  <c r="CA95" i="3" s="1"/>
  <c r="S95" i="3" s="1"/>
  <c r="CK95" i="3"/>
  <c r="CC95" i="3" s="1"/>
  <c r="CM96" i="3"/>
  <c r="CE96" i="3" s="1"/>
  <c r="CI96" i="3"/>
  <c r="CA96" i="3" s="1"/>
  <c r="CK96" i="3"/>
  <c r="CC96" i="3" s="1"/>
  <c r="CM97" i="3"/>
  <c r="CE97" i="3" s="1"/>
  <c r="CI97" i="3"/>
  <c r="CA97" i="3" s="1"/>
  <c r="S97" i="3" s="1"/>
  <c r="CK97" i="3"/>
  <c r="CC97" i="3" s="1"/>
  <c r="CM98" i="3"/>
  <c r="CE98" i="3" s="1"/>
  <c r="CI98" i="3"/>
  <c r="CA98" i="3" s="1"/>
  <c r="CK98" i="3"/>
  <c r="CC98" i="3" s="1"/>
  <c r="CM99" i="3"/>
  <c r="CE99" i="3" s="1"/>
  <c r="CI99" i="3"/>
  <c r="CA99" i="3" s="1"/>
  <c r="S99" i="3" s="1"/>
  <c r="CK99" i="3"/>
  <c r="CC99" i="3" s="1"/>
  <c r="B100" i="3"/>
  <c r="CM107" i="3"/>
  <c r="CE107" i="3" s="1"/>
  <c r="CK114" i="3"/>
  <c r="CB114" i="3" s="1"/>
  <c r="AR114" i="3" s="1"/>
  <c r="CL119" i="3"/>
  <c r="CC119" i="3" s="1"/>
  <c r="CL126" i="3"/>
  <c r="CC126" i="3" s="1"/>
  <c r="CK126" i="3"/>
  <c r="CB126" i="3" s="1"/>
  <c r="AR126" i="3" s="1"/>
  <c r="CL128" i="3"/>
  <c r="CC128" i="3" s="1"/>
  <c r="CK128" i="3"/>
  <c r="CB128" i="3" s="1"/>
  <c r="AR128" i="3" s="1"/>
  <c r="CL130" i="3"/>
  <c r="CC130" i="3" s="1"/>
  <c r="CK130" i="3"/>
  <c r="CB130" i="3" s="1"/>
  <c r="CL132" i="3"/>
  <c r="CC132" i="3" s="1"/>
  <c r="CK132" i="3"/>
  <c r="CB132" i="3" s="1"/>
  <c r="AR132" i="3" s="1"/>
  <c r="CL134" i="3"/>
  <c r="CC134" i="3" s="1"/>
  <c r="CK134" i="3"/>
  <c r="CB134" i="3" s="1"/>
  <c r="AR134" i="3" s="1"/>
  <c r="CN189" i="3"/>
  <c r="CB189" i="3" s="1"/>
  <c r="CM189" i="3"/>
  <c r="CA189" i="3" s="1"/>
  <c r="AS189" i="3" s="1"/>
  <c r="CL73" i="3"/>
  <c r="CD73" i="3" s="1"/>
  <c r="AT73" i="3" s="1"/>
  <c r="CL77" i="3"/>
  <c r="CD77" i="3" s="1"/>
  <c r="AT77" i="3" s="1"/>
  <c r="CI107" i="3"/>
  <c r="CA107" i="3" s="1"/>
  <c r="Z107" i="3" s="1"/>
  <c r="CM108" i="3"/>
  <c r="CE108" i="3" s="1"/>
  <c r="CM114" i="3"/>
  <c r="CD114" i="3" s="1"/>
  <c r="CM121" i="3"/>
  <c r="CD121" i="3" s="1"/>
  <c r="CL121" i="3"/>
  <c r="CC121" i="3" s="1"/>
  <c r="CI65" i="3"/>
  <c r="CA65" i="3" s="1"/>
  <c r="V65" i="3" s="1"/>
  <c r="CJ72" i="3"/>
  <c r="CB72" i="3" s="1"/>
  <c r="AT72" i="3" s="1"/>
  <c r="C74" i="3"/>
  <c r="CJ76" i="3"/>
  <c r="CB76" i="3" s="1"/>
  <c r="AT76" i="3" s="1"/>
  <c r="C78" i="3"/>
  <c r="CL84" i="3"/>
  <c r="CD84" i="3" s="1"/>
  <c r="V84" i="3" s="1"/>
  <c r="CI85" i="3"/>
  <c r="CA85" i="3" s="1"/>
  <c r="CN85" i="3"/>
  <c r="CF85" i="3" s="1"/>
  <c r="CL88" i="3"/>
  <c r="CD88" i="3" s="1"/>
  <c r="V88" i="3" s="1"/>
  <c r="CI89" i="3"/>
  <c r="CA89" i="3" s="1"/>
  <c r="V89" i="3" s="1"/>
  <c r="CN89" i="3"/>
  <c r="CF89" i="3" s="1"/>
  <c r="CI108" i="3"/>
  <c r="CA108" i="3" s="1"/>
  <c r="CK121" i="3"/>
  <c r="CB121" i="3" s="1"/>
  <c r="AR121" i="3" s="1"/>
  <c r="CM126" i="3"/>
  <c r="CD126" i="3" s="1"/>
  <c r="CM128" i="3"/>
  <c r="CD128" i="3" s="1"/>
  <c r="CM130" i="3"/>
  <c r="CD130" i="3" s="1"/>
  <c r="CM132" i="3"/>
  <c r="CD132" i="3" s="1"/>
  <c r="CM134" i="3"/>
  <c r="CD134" i="3" s="1"/>
  <c r="CO189" i="3"/>
  <c r="CC189" i="3" s="1"/>
  <c r="CJ136" i="3"/>
  <c r="CA136" i="3" s="1"/>
  <c r="AR136" i="3" s="1"/>
  <c r="B169" i="3"/>
  <c r="CM169" i="3" s="1"/>
  <c r="CA169" i="3" s="1"/>
  <c r="AI169" i="3" s="1"/>
  <c r="CL113" i="3" l="1"/>
  <c r="CC113" i="3" s="1"/>
  <c r="CK113" i="3"/>
  <c r="CB113" i="3" s="1"/>
  <c r="AR113" i="3" s="1"/>
  <c r="CM113" i="3"/>
  <c r="CD113" i="3" s="1"/>
  <c r="Z108" i="3"/>
  <c r="CM100" i="3"/>
  <c r="CE100" i="3" s="1"/>
  <c r="CK100" i="3"/>
  <c r="CC100" i="3" s="1"/>
  <c r="AT70" i="3"/>
  <c r="CI90" i="3"/>
  <c r="CA90" i="3" s="1"/>
  <c r="CN90" i="3"/>
  <c r="CF90" i="3" s="1"/>
  <c r="V85" i="3"/>
  <c r="CI74" i="3"/>
  <c r="CA74" i="3" s="1"/>
  <c r="CL74" i="3"/>
  <c r="CD74" i="3" s="1"/>
  <c r="CK74" i="3"/>
  <c r="CC74" i="3" s="1"/>
  <c r="CJ74" i="3"/>
  <c r="CB74" i="3" s="1"/>
  <c r="S98" i="3"/>
  <c r="CO100" i="3"/>
  <c r="CG100" i="3" s="1"/>
  <c r="AS187" i="3"/>
  <c r="V86" i="3"/>
  <c r="CI78" i="3"/>
  <c r="CA78" i="3" s="1"/>
  <c r="CL78" i="3"/>
  <c r="CD78" i="3" s="1"/>
  <c r="CK78" i="3"/>
  <c r="CC78" i="3" s="1"/>
  <c r="CJ78" i="3"/>
  <c r="CB78" i="3" s="1"/>
  <c r="S96" i="3"/>
  <c r="AS188" i="3"/>
  <c r="C124" i="3"/>
  <c r="CI100" i="3"/>
  <c r="CA100" i="3" s="1"/>
  <c r="AT78" i="3" l="1"/>
  <c r="AT74" i="3"/>
  <c r="CM124" i="3"/>
  <c r="CD124" i="3" s="1"/>
  <c r="CL124" i="3"/>
  <c r="CC124" i="3" s="1"/>
  <c r="CK124" i="3"/>
  <c r="CB124" i="3" s="1"/>
  <c r="B248" i="3" l="1"/>
  <c r="B247" i="2"/>
  <c r="B242" i="2"/>
  <c r="B241" i="2"/>
  <c r="C237" i="2"/>
  <c r="C236" i="2"/>
  <c r="C235" i="2"/>
  <c r="K231" i="2"/>
  <c r="J231" i="2"/>
  <c r="I231" i="2"/>
  <c r="H231" i="2"/>
  <c r="G231" i="2"/>
  <c r="F231" i="2"/>
  <c r="E231" i="2"/>
  <c r="D231" i="2"/>
  <c r="C231" i="2"/>
  <c r="B231" i="2"/>
  <c r="H222" i="2"/>
  <c r="C222" i="2"/>
  <c r="H221" i="2"/>
  <c r="C221" i="2"/>
  <c r="H220" i="2"/>
  <c r="C220" i="2"/>
  <c r="H219" i="2"/>
  <c r="C219" i="2"/>
  <c r="F215" i="2"/>
  <c r="B215" i="2"/>
  <c r="F214" i="2"/>
  <c r="B214" i="2"/>
  <c r="F213" i="2"/>
  <c r="B213" i="2"/>
  <c r="F212" i="2"/>
  <c r="B212" i="2"/>
  <c r="CI207" i="2"/>
  <c r="CA207" i="2" s="1"/>
  <c r="S207" i="2" s="1"/>
  <c r="F207" i="2"/>
  <c r="B207" i="2"/>
  <c r="CA206" i="2"/>
  <c r="S206" i="2" s="1"/>
  <c r="F206" i="2"/>
  <c r="B206" i="2"/>
  <c r="CI206" i="2" s="1"/>
  <c r="CI205" i="2"/>
  <c r="CA205" i="2" s="1"/>
  <c r="S205" i="2"/>
  <c r="F205" i="2"/>
  <c r="B205" i="2"/>
  <c r="F204" i="2"/>
  <c r="B204" i="2"/>
  <c r="CI204" i="2" s="1"/>
  <c r="CA204" i="2" s="1"/>
  <c r="S204" i="2" s="1"/>
  <c r="F203" i="2"/>
  <c r="B203" i="2"/>
  <c r="CI203" i="2" s="1"/>
  <c r="CA203" i="2" s="1"/>
  <c r="S203" i="2" s="1"/>
  <c r="S202" i="2"/>
  <c r="F202" i="2"/>
  <c r="B202" i="2"/>
  <c r="CI202" i="2" s="1"/>
  <c r="CA202" i="2" s="1"/>
  <c r="CA201" i="2"/>
  <c r="S201" i="2"/>
  <c r="F201" i="2"/>
  <c r="B201" i="2"/>
  <c r="CI201" i="2" s="1"/>
  <c r="CI196" i="2"/>
  <c r="CA196" i="2"/>
  <c r="V196" i="2" s="1"/>
  <c r="E196" i="2"/>
  <c r="B196" i="2"/>
  <c r="CI195" i="2"/>
  <c r="CA195" i="2" s="1"/>
  <c r="V195" i="2"/>
  <c r="E195" i="2"/>
  <c r="B195" i="2"/>
  <c r="CA194" i="2"/>
  <c r="V194" i="2"/>
  <c r="E194" i="2"/>
  <c r="B194" i="2"/>
  <c r="CI194" i="2" s="1"/>
  <c r="CA193" i="2"/>
  <c r="V193" i="2" s="1"/>
  <c r="E193" i="2"/>
  <c r="B193" i="2"/>
  <c r="CI193" i="2" s="1"/>
  <c r="CP189" i="2"/>
  <c r="CD189" i="2" s="1"/>
  <c r="D189" i="2"/>
  <c r="C189" i="2"/>
  <c r="B189" i="2"/>
  <c r="CP188" i="2"/>
  <c r="CD188" i="2"/>
  <c r="D188" i="2"/>
  <c r="C188" i="2"/>
  <c r="B188" i="2"/>
  <c r="CP187" i="2"/>
  <c r="CD187" i="2"/>
  <c r="D187" i="2"/>
  <c r="C187" i="2"/>
  <c r="B187" i="2"/>
  <c r="B182" i="2"/>
  <c r="B181" i="2"/>
  <c r="B180" i="2"/>
  <c r="E176" i="2"/>
  <c r="B176" i="2"/>
  <c r="E175" i="2"/>
  <c r="B175" i="2"/>
  <c r="CM170" i="2"/>
  <c r="CA170" i="2" s="1"/>
  <c r="AI170" i="2" s="1"/>
  <c r="D170" i="2"/>
  <c r="C170" i="2"/>
  <c r="B170" i="2" s="1"/>
  <c r="D169" i="2"/>
  <c r="C169" i="2"/>
  <c r="D168" i="2"/>
  <c r="C168" i="2"/>
  <c r="B168" i="2" s="1"/>
  <c r="CM168" i="2" s="1"/>
  <c r="CA168" i="2" s="1"/>
  <c r="AI168" i="2" s="1"/>
  <c r="B158" i="2"/>
  <c r="CI158" i="2" s="1"/>
  <c r="CA158" i="2" s="1"/>
  <c r="H158" i="2" s="1"/>
  <c r="CI157" i="2"/>
  <c r="CA157" i="2" s="1"/>
  <c r="H157" i="2" s="1"/>
  <c r="B157" i="2"/>
  <c r="CI156" i="2"/>
  <c r="CA156" i="2" s="1"/>
  <c r="H156" i="2"/>
  <c r="B156" i="2"/>
  <c r="B155" i="2"/>
  <c r="CI155" i="2" s="1"/>
  <c r="CA155" i="2" s="1"/>
  <c r="H155" i="2" s="1"/>
  <c r="CI154" i="2"/>
  <c r="CA154" i="2" s="1"/>
  <c r="H154" i="2" s="1"/>
  <c r="B154" i="2"/>
  <c r="CI153" i="2"/>
  <c r="CA153" i="2" s="1"/>
  <c r="H153" i="2"/>
  <c r="B153" i="2"/>
  <c r="B152" i="2"/>
  <c r="CI152" i="2" s="1"/>
  <c r="CA152" i="2" s="1"/>
  <c r="H152" i="2" s="1"/>
  <c r="AI148" i="2"/>
  <c r="E148" i="2"/>
  <c r="D148" i="2"/>
  <c r="C148" i="2" s="1"/>
  <c r="CM148" i="2" s="1"/>
  <c r="CA148" i="2" s="1"/>
  <c r="AI147" i="2"/>
  <c r="E147" i="2"/>
  <c r="D147" i="2"/>
  <c r="C147" i="2"/>
  <c r="CM147" i="2" s="1"/>
  <c r="CA147" i="2" s="1"/>
  <c r="CM146" i="2"/>
  <c r="CA146" i="2" s="1"/>
  <c r="AI146" i="2" s="1"/>
  <c r="E146" i="2"/>
  <c r="D146" i="2"/>
  <c r="C146" i="2" s="1"/>
  <c r="CM145" i="2"/>
  <c r="CA145" i="2" s="1"/>
  <c r="AI145" i="2" s="1"/>
  <c r="E145" i="2"/>
  <c r="D145" i="2"/>
  <c r="C145" i="2"/>
  <c r="E144" i="2"/>
  <c r="D144" i="2"/>
  <c r="C144" i="2" s="1"/>
  <c r="CM144" i="2" s="1"/>
  <c r="CA144" i="2" s="1"/>
  <c r="AI144" i="2" s="1"/>
  <c r="E143" i="2"/>
  <c r="D143" i="2"/>
  <c r="C143" i="2"/>
  <c r="CM143" i="2" s="1"/>
  <c r="CA143" i="2" s="1"/>
  <c r="AI143" i="2" s="1"/>
  <c r="E142" i="2"/>
  <c r="D142" i="2"/>
  <c r="C142" i="2" s="1"/>
  <c r="CM142" i="2" s="1"/>
  <c r="CA142" i="2" s="1"/>
  <c r="AI142" i="2" s="1"/>
  <c r="E141" i="2"/>
  <c r="D141" i="2"/>
  <c r="C141" i="2" s="1"/>
  <c r="CM141" i="2" s="1"/>
  <c r="CA141" i="2" s="1"/>
  <c r="AI141" i="2" s="1"/>
  <c r="AR138" i="2"/>
  <c r="AR137" i="2"/>
  <c r="CM136" i="2"/>
  <c r="CD136" i="2" s="1"/>
  <c r="CB136" i="2"/>
  <c r="AQ136" i="2"/>
  <c r="AP136" i="2"/>
  <c r="CL136" i="2" s="1"/>
  <c r="CC136" i="2" s="1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CJ135" i="2"/>
  <c r="CA135" i="2"/>
  <c r="E135" i="2"/>
  <c r="D135" i="2"/>
  <c r="C135" i="2"/>
  <c r="CJ134" i="2"/>
  <c r="CA134" i="2" s="1"/>
  <c r="E134" i="2"/>
  <c r="D134" i="2"/>
  <c r="C134" i="2" s="1"/>
  <c r="CJ133" i="2"/>
  <c r="CA133" i="2"/>
  <c r="E133" i="2"/>
  <c r="D133" i="2"/>
  <c r="C133" i="2"/>
  <c r="CJ132" i="2"/>
  <c r="CA132" i="2" s="1"/>
  <c r="E132" i="2"/>
  <c r="D132" i="2"/>
  <c r="C132" i="2" s="1"/>
  <c r="CJ131" i="2"/>
  <c r="CA131" i="2"/>
  <c r="E131" i="2"/>
  <c r="D131" i="2"/>
  <c r="C131" i="2"/>
  <c r="CJ130" i="2"/>
  <c r="CA130" i="2" s="1"/>
  <c r="E130" i="2"/>
  <c r="D130" i="2"/>
  <c r="C130" i="2" s="1"/>
  <c r="CJ129" i="2"/>
  <c r="CA129" i="2"/>
  <c r="E129" i="2"/>
  <c r="D129" i="2"/>
  <c r="C129" i="2"/>
  <c r="CJ128" i="2"/>
  <c r="CA128" i="2" s="1"/>
  <c r="E128" i="2"/>
  <c r="D128" i="2"/>
  <c r="C128" i="2" s="1"/>
  <c r="CJ127" i="2"/>
  <c r="CA127" i="2"/>
  <c r="E127" i="2"/>
  <c r="D127" i="2"/>
  <c r="C127" i="2"/>
  <c r="CJ126" i="2"/>
  <c r="CA126" i="2" s="1"/>
  <c r="E126" i="2"/>
  <c r="D126" i="2"/>
  <c r="C126" i="2" s="1"/>
  <c r="CJ125" i="2"/>
  <c r="CA125" i="2"/>
  <c r="E125" i="2"/>
  <c r="E136" i="2" s="1"/>
  <c r="D125" i="2"/>
  <c r="D136" i="2" s="1"/>
  <c r="C136" i="2" s="1"/>
  <c r="CK136" i="2" s="1"/>
  <c r="C125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CJ124" i="2" s="1"/>
  <c r="CA124" i="2" s="1"/>
  <c r="H124" i="2"/>
  <c r="G124" i="2"/>
  <c r="F124" i="2"/>
  <c r="CJ123" i="2"/>
  <c r="CA123" i="2"/>
  <c r="E123" i="2"/>
  <c r="D123" i="2"/>
  <c r="C123" i="2" s="1"/>
  <c r="CJ122" i="2"/>
  <c r="CA122" i="2" s="1"/>
  <c r="E122" i="2"/>
  <c r="D122" i="2"/>
  <c r="C122" i="2"/>
  <c r="CJ121" i="2"/>
  <c r="CA121" i="2"/>
  <c r="E121" i="2"/>
  <c r="D121" i="2"/>
  <c r="C121" i="2" s="1"/>
  <c r="CJ120" i="2"/>
  <c r="CA120" i="2"/>
  <c r="E120" i="2"/>
  <c r="C120" i="2" s="1"/>
  <c r="D120" i="2"/>
  <c r="CK119" i="2"/>
  <c r="CB119" i="2" s="1"/>
  <c r="CJ119" i="2"/>
  <c r="CA119" i="2"/>
  <c r="E119" i="2"/>
  <c r="D119" i="2"/>
  <c r="C119" i="2"/>
  <c r="CM119" i="2" s="1"/>
  <c r="CD119" i="2" s="1"/>
  <c r="CL118" i="2"/>
  <c r="CC118" i="2" s="1"/>
  <c r="CJ118" i="2"/>
  <c r="CA118" i="2" s="1"/>
  <c r="E118" i="2"/>
  <c r="C118" i="2" s="1"/>
  <c r="D118" i="2"/>
  <c r="CJ117" i="2"/>
  <c r="CA117" i="2" s="1"/>
  <c r="E117" i="2"/>
  <c r="D117" i="2"/>
  <c r="C117" i="2" s="1"/>
  <c r="CJ116" i="2"/>
  <c r="CA116" i="2" s="1"/>
  <c r="E116" i="2"/>
  <c r="D116" i="2"/>
  <c r="C116" i="2"/>
  <c r="CJ115" i="2"/>
  <c r="CA115" i="2"/>
  <c r="E115" i="2"/>
  <c r="D115" i="2"/>
  <c r="C115" i="2" s="1"/>
  <c r="CJ114" i="2"/>
  <c r="CA114" i="2" s="1"/>
  <c r="E114" i="2"/>
  <c r="D114" i="2"/>
  <c r="C114" i="2"/>
  <c r="CL114" i="2" s="1"/>
  <c r="CC114" i="2" s="1"/>
  <c r="CJ113" i="2"/>
  <c r="CA113" i="2" s="1"/>
  <c r="E113" i="2"/>
  <c r="D113" i="2"/>
  <c r="CK108" i="2"/>
  <c r="CJ108" i="2"/>
  <c r="CB108" i="2" s="1"/>
  <c r="CC108" i="2"/>
  <c r="B108" i="2"/>
  <c r="CL108" i="2" s="1"/>
  <c r="CD108" i="2" s="1"/>
  <c r="CK107" i="2"/>
  <c r="CC107" i="2" s="1"/>
  <c r="CJ107" i="2"/>
  <c r="CB107" i="2"/>
  <c r="B107" i="2"/>
  <c r="CL107" i="2" s="1"/>
  <c r="CD107" i="2" s="1"/>
  <c r="CJ106" i="2"/>
  <c r="CB106" i="2"/>
  <c r="B106" i="2"/>
  <c r="CL100" i="2"/>
  <c r="CD100" i="2"/>
  <c r="R100" i="2"/>
  <c r="Q100" i="2"/>
  <c r="P100" i="2"/>
  <c r="O100" i="2"/>
  <c r="N100" i="2"/>
  <c r="M100" i="2"/>
  <c r="CJ100" i="2" s="1"/>
  <c r="CB100" i="2" s="1"/>
  <c r="L100" i="2"/>
  <c r="K100" i="2"/>
  <c r="J100" i="2"/>
  <c r="I100" i="2"/>
  <c r="H100" i="2"/>
  <c r="G100" i="2"/>
  <c r="F100" i="2"/>
  <c r="E100" i="2"/>
  <c r="D100" i="2"/>
  <c r="C100" i="2"/>
  <c r="CO99" i="2"/>
  <c r="CG99" i="2" s="1"/>
  <c r="CN99" i="2"/>
  <c r="CL99" i="2"/>
  <c r="CD99" i="2" s="1"/>
  <c r="CJ99" i="2"/>
  <c r="CB99" i="2" s="1"/>
  <c r="CF99" i="2"/>
  <c r="B99" i="2"/>
  <c r="CO98" i="2"/>
  <c r="CG98" i="2" s="1"/>
  <c r="CN98" i="2"/>
  <c r="CL98" i="2"/>
  <c r="CD98" i="2" s="1"/>
  <c r="CJ98" i="2"/>
  <c r="CB98" i="2" s="1"/>
  <c r="CF98" i="2"/>
  <c r="B98" i="2"/>
  <c r="CO97" i="2"/>
  <c r="CG97" i="2" s="1"/>
  <c r="CN97" i="2"/>
  <c r="CL97" i="2"/>
  <c r="CD97" i="2" s="1"/>
  <c r="CJ97" i="2"/>
  <c r="CB97" i="2" s="1"/>
  <c r="CF97" i="2"/>
  <c r="B97" i="2"/>
  <c r="CO96" i="2"/>
  <c r="CG96" i="2" s="1"/>
  <c r="CN96" i="2"/>
  <c r="CL96" i="2"/>
  <c r="CD96" i="2" s="1"/>
  <c r="CJ96" i="2"/>
  <c r="CB96" i="2" s="1"/>
  <c r="CF96" i="2"/>
  <c r="B96" i="2"/>
  <c r="CO95" i="2"/>
  <c r="CG95" i="2" s="1"/>
  <c r="CN95" i="2"/>
  <c r="CL95" i="2"/>
  <c r="CD95" i="2" s="1"/>
  <c r="CJ95" i="2"/>
  <c r="CB95" i="2" s="1"/>
  <c r="CF95" i="2"/>
  <c r="B95" i="2"/>
  <c r="CJ90" i="2"/>
  <c r="CB90" i="2" s="1"/>
  <c r="U90" i="2"/>
  <c r="T90" i="2"/>
  <c r="S90" i="2"/>
  <c r="R90" i="2"/>
  <c r="CK90" i="2" s="1"/>
  <c r="CC90" i="2" s="1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CM89" i="2"/>
  <c r="CK89" i="2"/>
  <c r="CJ89" i="2"/>
  <c r="CB89" i="2" s="1"/>
  <c r="CE89" i="2"/>
  <c r="CC89" i="2"/>
  <c r="B89" i="2"/>
  <c r="CL89" i="2" s="1"/>
  <c r="CD89" i="2" s="1"/>
  <c r="CM88" i="2"/>
  <c r="CE88" i="2" s="1"/>
  <c r="CK88" i="2"/>
  <c r="CJ88" i="2"/>
  <c r="CI88" i="2"/>
  <c r="CA88" i="2" s="1"/>
  <c r="CC88" i="2"/>
  <c r="CB88" i="2"/>
  <c r="B88" i="2"/>
  <c r="CN88" i="2" s="1"/>
  <c r="CF88" i="2" s="1"/>
  <c r="CN87" i="2"/>
  <c r="CF87" i="2" s="1"/>
  <c r="CM87" i="2"/>
  <c r="CK87" i="2"/>
  <c r="CJ87" i="2"/>
  <c r="CB87" i="2" s="1"/>
  <c r="CI87" i="2"/>
  <c r="CE87" i="2"/>
  <c r="CC87" i="2"/>
  <c r="CA87" i="2"/>
  <c r="B87" i="2"/>
  <c r="CL87" i="2" s="1"/>
  <c r="CD87" i="2" s="1"/>
  <c r="V87" i="2" s="1"/>
  <c r="CM86" i="2"/>
  <c r="CK86" i="2"/>
  <c r="CC86" i="2" s="1"/>
  <c r="CJ86" i="2"/>
  <c r="CE86" i="2"/>
  <c r="CB86" i="2"/>
  <c r="B86" i="2"/>
  <c r="CM85" i="2"/>
  <c r="CK85" i="2"/>
  <c r="CJ85" i="2"/>
  <c r="CB85" i="2" s="1"/>
  <c r="CE85" i="2"/>
  <c r="CC85" i="2"/>
  <c r="B85" i="2"/>
  <c r="CL85" i="2" s="1"/>
  <c r="CD85" i="2" s="1"/>
  <c r="CM84" i="2"/>
  <c r="CE84" i="2" s="1"/>
  <c r="CK84" i="2"/>
  <c r="CJ84" i="2"/>
  <c r="CI84" i="2"/>
  <c r="CA84" i="2" s="1"/>
  <c r="CC84" i="2"/>
  <c r="CB84" i="2"/>
  <c r="B84" i="2"/>
  <c r="CN84" i="2" s="1"/>
  <c r="CF84" i="2" s="1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8" i="2"/>
  <c r="D78" i="2"/>
  <c r="CK77" i="2"/>
  <c r="CC77" i="2" s="1"/>
  <c r="CJ77" i="2"/>
  <c r="CB77" i="2" s="1"/>
  <c r="E77" i="2"/>
  <c r="D77" i="2"/>
  <c r="C77" i="2" s="1"/>
  <c r="CI77" i="2" s="1"/>
  <c r="CA77" i="2" s="1"/>
  <c r="CK76" i="2"/>
  <c r="CC76" i="2" s="1"/>
  <c r="E76" i="2"/>
  <c r="D76" i="2"/>
  <c r="C76" i="2" s="1"/>
  <c r="CI76" i="2" s="1"/>
  <c r="CA76" i="2" s="1"/>
  <c r="CL75" i="2"/>
  <c r="CD75" i="2" s="1"/>
  <c r="E75" i="2"/>
  <c r="D75" i="2"/>
  <c r="C75" i="2" s="1"/>
  <c r="E74" i="2"/>
  <c r="D74" i="2"/>
  <c r="CK73" i="2"/>
  <c r="CC73" i="2" s="1"/>
  <c r="CJ73" i="2"/>
  <c r="CB73" i="2" s="1"/>
  <c r="E73" i="2"/>
  <c r="D73" i="2"/>
  <c r="C73" i="2" s="1"/>
  <c r="CI73" i="2" s="1"/>
  <c r="CA73" i="2" s="1"/>
  <c r="CK72" i="2"/>
  <c r="CC72" i="2" s="1"/>
  <c r="E72" i="2"/>
  <c r="D72" i="2"/>
  <c r="C72" i="2" s="1"/>
  <c r="CI72" i="2" s="1"/>
  <c r="CA72" i="2" s="1"/>
  <c r="CL71" i="2"/>
  <c r="CD71" i="2" s="1"/>
  <c r="E71" i="2"/>
  <c r="C71" i="2"/>
  <c r="E70" i="2"/>
  <c r="E79" i="2" s="1"/>
  <c r="D70" i="2"/>
  <c r="C70" i="2" s="1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B65" i="2" s="1"/>
  <c r="D65" i="2"/>
  <c r="C65" i="2"/>
  <c r="CI64" i="2"/>
  <c r="CA64" i="2" s="1"/>
  <c r="V64" i="2" s="1"/>
  <c r="B64" i="2"/>
  <c r="CI63" i="2"/>
  <c r="CA63" i="2" s="1"/>
  <c r="V63" i="2"/>
  <c r="B63" i="2"/>
  <c r="B62" i="2"/>
  <c r="CI62" i="2" s="1"/>
  <c r="CA62" i="2" s="1"/>
  <c r="V62" i="2" s="1"/>
  <c r="B61" i="2"/>
  <c r="CI61" i="2" s="1"/>
  <c r="CA61" i="2" s="1"/>
  <c r="V61" i="2" s="1"/>
  <c r="CI60" i="2"/>
  <c r="CA60" i="2" s="1"/>
  <c r="V60" i="2" s="1"/>
  <c r="B60" i="2"/>
  <c r="CI59" i="2"/>
  <c r="CA59" i="2" s="1"/>
  <c r="V59" i="2"/>
  <c r="B59" i="2"/>
  <c r="B58" i="2"/>
  <c r="CI58" i="2" s="1"/>
  <c r="CA58" i="2" s="1"/>
  <c r="V58" i="2" s="1"/>
  <c r="B57" i="2"/>
  <c r="CI57" i="2" s="1"/>
  <c r="CA57" i="2" s="1"/>
  <c r="V57" i="2" s="1"/>
  <c r="CI56" i="2"/>
  <c r="CA56" i="2" s="1"/>
  <c r="V56" i="2" s="1"/>
  <c r="B56" i="2"/>
  <c r="CI55" i="2"/>
  <c r="CA55" i="2" s="1"/>
  <c r="V55" i="2"/>
  <c r="B55" i="2"/>
  <c r="B54" i="2"/>
  <c r="CI54" i="2" s="1"/>
  <c r="CA54" i="2" s="1"/>
  <c r="V54" i="2" s="1"/>
  <c r="B53" i="2"/>
  <c r="CI53" i="2" s="1"/>
  <c r="CA53" i="2" s="1"/>
  <c r="V53" i="2" s="1"/>
  <c r="CI52" i="2"/>
  <c r="CA52" i="2" s="1"/>
  <c r="V52" i="2" s="1"/>
  <c r="B52" i="2"/>
  <c r="CI51" i="2"/>
  <c r="CA51" i="2" s="1"/>
  <c r="V51" i="2"/>
  <c r="B51" i="2"/>
  <c r="B50" i="2"/>
  <c r="CI50" i="2" s="1"/>
  <c r="CA50" i="2" s="1"/>
  <c r="V50" i="2" s="1"/>
  <c r="AK45" i="2"/>
  <c r="AJ45" i="2"/>
  <c r="AI45" i="2"/>
  <c r="AH45" i="2"/>
  <c r="AG45" i="2"/>
  <c r="AF45" i="2"/>
  <c r="AD45" i="2"/>
  <c r="AC45" i="2"/>
  <c r="AB45" i="2"/>
  <c r="AA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CM44" i="2"/>
  <c r="CE44" i="2" s="1"/>
  <c r="CL44" i="2"/>
  <c r="CK44" i="2"/>
  <c r="CJ44" i="2"/>
  <c r="CI44" i="2"/>
  <c r="CA44" i="2" s="1"/>
  <c r="CD44" i="2"/>
  <c r="CC44" i="2"/>
  <c r="CB44" i="2"/>
  <c r="AL44" i="2" s="1"/>
  <c r="AE44" i="2"/>
  <c r="Z44" i="2"/>
  <c r="B44" i="2"/>
  <c r="CM43" i="2"/>
  <c r="CL43" i="2"/>
  <c r="CK43" i="2"/>
  <c r="CC43" i="2" s="1"/>
  <c r="CE43" i="2"/>
  <c r="CD43" i="2"/>
  <c r="AE43" i="2"/>
  <c r="Z43" i="2"/>
  <c r="CJ43" i="2" s="1"/>
  <c r="CB43" i="2" s="1"/>
  <c r="B43" i="2"/>
  <c r="CI43" i="2" s="1"/>
  <c r="CA43" i="2" s="1"/>
  <c r="AL43" i="2" s="1"/>
  <c r="CM42" i="2"/>
  <c r="CE42" i="2" s="1"/>
  <c r="CL42" i="2"/>
  <c r="CD42" i="2"/>
  <c r="AE42" i="2"/>
  <c r="CK42" i="2" s="1"/>
  <c r="CC42" i="2" s="1"/>
  <c r="Z42" i="2"/>
  <c r="Z45" i="2" s="1"/>
  <c r="B42" i="2"/>
  <c r="CI42" i="2" s="1"/>
  <c r="CA42" i="2" s="1"/>
  <c r="CM41" i="2"/>
  <c r="CL41" i="2"/>
  <c r="CK41" i="2"/>
  <c r="CC41" i="2" s="1"/>
  <c r="CE41" i="2"/>
  <c r="CD41" i="2"/>
  <c r="AE41" i="2"/>
  <c r="Z41" i="2"/>
  <c r="CJ41" i="2" s="1"/>
  <c r="CB41" i="2" s="1"/>
  <c r="B41" i="2"/>
  <c r="CI41" i="2" s="1"/>
  <c r="CA41" i="2" s="1"/>
  <c r="AL41" i="2" s="1"/>
  <c r="CM40" i="2"/>
  <c r="CE40" i="2" s="1"/>
  <c r="CL40" i="2"/>
  <c r="CJ40" i="2"/>
  <c r="CI40" i="2"/>
  <c r="CA40" i="2" s="1"/>
  <c r="CD40" i="2"/>
  <c r="CB40" i="2"/>
  <c r="AE40" i="2"/>
  <c r="CK40" i="2" s="1"/>
  <c r="CC40" i="2" s="1"/>
  <c r="Z40" i="2"/>
  <c r="B40" i="2"/>
  <c r="CM39" i="2"/>
  <c r="CL39" i="2"/>
  <c r="CD39" i="2" s="1"/>
  <c r="CK39" i="2"/>
  <c r="CC39" i="2" s="1"/>
  <c r="CE39" i="2"/>
  <c r="AE39" i="2"/>
  <c r="Z39" i="2"/>
  <c r="CJ39" i="2" s="1"/>
  <c r="CB39" i="2" s="1"/>
  <c r="B39" i="2"/>
  <c r="CI39" i="2" s="1"/>
  <c r="CA39" i="2" s="1"/>
  <c r="AL39" i="2" s="1"/>
  <c r="CM38" i="2"/>
  <c r="CE38" i="2" s="1"/>
  <c r="CL38" i="2"/>
  <c r="CJ38" i="2"/>
  <c r="CI38" i="2"/>
  <c r="CA38" i="2" s="1"/>
  <c r="CD38" i="2"/>
  <c r="CB38" i="2"/>
  <c r="AE38" i="2"/>
  <c r="CK38" i="2" s="1"/>
  <c r="CC38" i="2" s="1"/>
  <c r="Z38" i="2"/>
  <c r="B38" i="2"/>
  <c r="CM37" i="2"/>
  <c r="CL37" i="2"/>
  <c r="CD37" i="2" s="1"/>
  <c r="CK37" i="2"/>
  <c r="CC37" i="2" s="1"/>
  <c r="CE37" i="2"/>
  <c r="AE37" i="2"/>
  <c r="Z37" i="2"/>
  <c r="CJ37" i="2" s="1"/>
  <c r="CB37" i="2" s="1"/>
  <c r="B37" i="2"/>
  <c r="CI37" i="2" s="1"/>
  <c r="CA37" i="2" s="1"/>
  <c r="AL37" i="2" s="1"/>
  <c r="CM36" i="2"/>
  <c r="CE36" i="2" s="1"/>
  <c r="CL36" i="2"/>
  <c r="CJ36" i="2"/>
  <c r="CI36" i="2"/>
  <c r="CA36" i="2" s="1"/>
  <c r="CD36" i="2"/>
  <c r="CB36" i="2"/>
  <c r="AE36" i="2"/>
  <c r="CK36" i="2" s="1"/>
  <c r="CC36" i="2" s="1"/>
  <c r="Z36" i="2"/>
  <c r="B36" i="2"/>
  <c r="CM35" i="2"/>
  <c r="CL35" i="2"/>
  <c r="CD35" i="2" s="1"/>
  <c r="CK35" i="2"/>
  <c r="CC35" i="2" s="1"/>
  <c r="CE35" i="2"/>
  <c r="AE35" i="2"/>
  <c r="Z35" i="2"/>
  <c r="CJ35" i="2" s="1"/>
  <c r="CB35" i="2" s="1"/>
  <c r="B35" i="2"/>
  <c r="CI35" i="2" s="1"/>
  <c r="CA35" i="2" s="1"/>
  <c r="AL35" i="2" s="1"/>
  <c r="CM34" i="2"/>
  <c r="CE34" i="2" s="1"/>
  <c r="CL34" i="2"/>
  <c r="CJ34" i="2"/>
  <c r="CI34" i="2"/>
  <c r="CA34" i="2" s="1"/>
  <c r="CD34" i="2"/>
  <c r="CB34" i="2"/>
  <c r="AE34" i="2"/>
  <c r="CK34" i="2" s="1"/>
  <c r="CC34" i="2" s="1"/>
  <c r="Z34" i="2"/>
  <c r="B34" i="2"/>
  <c r="CM33" i="2"/>
  <c r="CL33" i="2"/>
  <c r="CD33" i="2" s="1"/>
  <c r="CK33" i="2"/>
  <c r="CC33" i="2" s="1"/>
  <c r="CE33" i="2"/>
  <c r="AE33" i="2"/>
  <c r="Z33" i="2"/>
  <c r="CJ33" i="2" s="1"/>
  <c r="CB33" i="2" s="1"/>
  <c r="B33" i="2"/>
  <c r="CI33" i="2" s="1"/>
  <c r="CA33" i="2" s="1"/>
  <c r="AL33" i="2" s="1"/>
  <c r="CM32" i="2"/>
  <c r="CE32" i="2" s="1"/>
  <c r="CL32" i="2"/>
  <c r="CJ32" i="2"/>
  <c r="CI32" i="2"/>
  <c r="CA32" i="2" s="1"/>
  <c r="CD32" i="2"/>
  <c r="CB32" i="2"/>
  <c r="AE32" i="2"/>
  <c r="CK32" i="2" s="1"/>
  <c r="CC32" i="2" s="1"/>
  <c r="Z32" i="2"/>
  <c r="B32" i="2"/>
  <c r="CM31" i="2"/>
  <c r="CL31" i="2"/>
  <c r="CD31" i="2" s="1"/>
  <c r="CK31" i="2"/>
  <c r="CC31" i="2" s="1"/>
  <c r="CE31" i="2"/>
  <c r="AE31" i="2"/>
  <c r="Z31" i="2"/>
  <c r="CJ31" i="2" s="1"/>
  <c r="CB31" i="2" s="1"/>
  <c r="B31" i="2"/>
  <c r="CI31" i="2" s="1"/>
  <c r="CA31" i="2" s="1"/>
  <c r="AL31" i="2" s="1"/>
  <c r="CM30" i="2"/>
  <c r="CE30" i="2" s="1"/>
  <c r="CL30" i="2"/>
  <c r="CJ30" i="2"/>
  <c r="CI30" i="2"/>
  <c r="CA30" i="2" s="1"/>
  <c r="CD30" i="2"/>
  <c r="CB30" i="2"/>
  <c r="AE30" i="2"/>
  <c r="Z30" i="2"/>
  <c r="B30" i="2"/>
  <c r="CI24" i="2"/>
  <c r="CA24" i="2"/>
  <c r="V24" i="2"/>
  <c r="B24" i="2"/>
  <c r="W20" i="2"/>
  <c r="V20" i="2"/>
  <c r="U20" i="2"/>
  <c r="CI20" i="2" s="1"/>
  <c r="CA20" i="2" s="1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 s="1"/>
  <c r="D20" i="2"/>
  <c r="CJ19" i="2"/>
  <c r="CB19" i="2" s="1"/>
  <c r="C19" i="2"/>
  <c r="CI19" i="2" s="1"/>
  <c r="CA19" i="2" s="1"/>
  <c r="X19" i="2" s="1"/>
  <c r="CJ18" i="2"/>
  <c r="CB18" i="2"/>
  <c r="C18" i="2"/>
  <c r="CI18" i="2" s="1"/>
  <c r="CA18" i="2" s="1"/>
  <c r="X18" i="2" s="1"/>
  <c r="CJ17" i="2"/>
  <c r="CB17" i="2" s="1"/>
  <c r="C17" i="2"/>
  <c r="CI17" i="2" s="1"/>
  <c r="CA17" i="2" s="1"/>
  <c r="X17" i="2" s="1"/>
  <c r="CJ16" i="2"/>
  <c r="CB16" i="2"/>
  <c r="C16" i="2"/>
  <c r="CI16" i="2" s="1"/>
  <c r="CA16" i="2" s="1"/>
  <c r="X16" i="2" s="1"/>
  <c r="CJ15" i="2"/>
  <c r="CB15" i="2" s="1"/>
  <c r="C15" i="2"/>
  <c r="CI15" i="2" s="1"/>
  <c r="CA15" i="2" s="1"/>
  <c r="X15" i="2" s="1"/>
  <c r="CJ14" i="2"/>
  <c r="CB14" i="2"/>
  <c r="C14" i="2"/>
  <c r="CI14" i="2" s="1"/>
  <c r="A5" i="2"/>
  <c r="A4" i="2"/>
  <c r="A3" i="2"/>
  <c r="A2" i="2"/>
  <c r="CK30" i="2" l="1"/>
  <c r="CC30" i="2" s="1"/>
  <c r="AL30" i="2" s="1"/>
  <c r="AE45" i="2"/>
  <c r="AL32" i="2"/>
  <c r="AL34" i="2"/>
  <c r="AL36" i="2"/>
  <c r="AL38" i="2"/>
  <c r="AL40" i="2"/>
  <c r="CN86" i="2"/>
  <c r="CF86" i="2" s="1"/>
  <c r="CI86" i="2"/>
  <c r="CA86" i="2" s="1"/>
  <c r="CL86" i="2"/>
  <c r="CD86" i="2" s="1"/>
  <c r="CM115" i="2"/>
  <c r="CD115" i="2" s="1"/>
  <c r="CL115" i="2"/>
  <c r="CC115" i="2" s="1"/>
  <c r="AR115" i="2" s="1"/>
  <c r="CK115" i="2"/>
  <c r="CB115" i="2" s="1"/>
  <c r="AR119" i="2"/>
  <c r="CM120" i="2"/>
  <c r="CD120" i="2" s="1"/>
  <c r="CL120" i="2"/>
  <c r="CC120" i="2" s="1"/>
  <c r="CM122" i="2"/>
  <c r="CD122" i="2" s="1"/>
  <c r="CK122" i="2"/>
  <c r="CB122" i="2" s="1"/>
  <c r="CL122" i="2"/>
  <c r="CC122" i="2" s="1"/>
  <c r="AR122" i="2" s="1"/>
  <c r="CL127" i="2"/>
  <c r="CC127" i="2" s="1"/>
  <c r="CK127" i="2"/>
  <c r="CB127" i="2" s="1"/>
  <c r="AR127" i="2" s="1"/>
  <c r="CL131" i="2"/>
  <c r="CC131" i="2" s="1"/>
  <c r="AR131" i="2" s="1"/>
  <c r="CK131" i="2"/>
  <c r="CB131" i="2" s="1"/>
  <c r="CL135" i="2"/>
  <c r="CC135" i="2" s="1"/>
  <c r="CK135" i="2"/>
  <c r="CB135" i="2" s="1"/>
  <c r="CA14" i="2"/>
  <c r="X14" i="2" s="1"/>
  <c r="B90" i="2"/>
  <c r="CI100" i="2"/>
  <c r="CA100" i="2" s="1"/>
  <c r="CM116" i="2"/>
  <c r="CD116" i="2" s="1"/>
  <c r="CL116" i="2"/>
  <c r="CC116" i="2" s="1"/>
  <c r="CK116" i="2"/>
  <c r="CB116" i="2" s="1"/>
  <c r="AR116" i="2"/>
  <c r="CM123" i="2"/>
  <c r="CD123" i="2" s="1"/>
  <c r="CL123" i="2"/>
  <c r="CC123" i="2" s="1"/>
  <c r="CK123" i="2"/>
  <c r="CB123" i="2" s="1"/>
  <c r="AR123" i="2" s="1"/>
  <c r="CM127" i="2"/>
  <c r="CD127" i="2" s="1"/>
  <c r="CM131" i="2"/>
  <c r="CD131" i="2" s="1"/>
  <c r="CM135" i="2"/>
  <c r="CD135" i="2" s="1"/>
  <c r="CN187" i="2"/>
  <c r="CB187" i="2" s="1"/>
  <c r="CM187" i="2"/>
  <c r="CA187" i="2" s="1"/>
  <c r="CO187" i="2"/>
  <c r="CC187" i="2" s="1"/>
  <c r="CJ42" i="2"/>
  <c r="CB42" i="2" s="1"/>
  <c r="AL42" i="2" s="1"/>
  <c r="CI71" i="2"/>
  <c r="CA71" i="2" s="1"/>
  <c r="AT71" i="2" s="1"/>
  <c r="CK71" i="2"/>
  <c r="CC71" i="2" s="1"/>
  <c r="CJ71" i="2"/>
  <c r="CB71" i="2" s="1"/>
  <c r="CI75" i="2"/>
  <c r="CA75" i="2" s="1"/>
  <c r="AT75" i="2" s="1"/>
  <c r="CK75" i="2"/>
  <c r="CC75" i="2" s="1"/>
  <c r="CJ75" i="2"/>
  <c r="CB75" i="2" s="1"/>
  <c r="AT76" i="2"/>
  <c r="D79" i="2"/>
  <c r="CN100" i="2"/>
  <c r="CF100" i="2" s="1"/>
  <c r="D124" i="2"/>
  <c r="C124" i="2" s="1"/>
  <c r="CM124" i="2" s="1"/>
  <c r="CD124" i="2" s="1"/>
  <c r="C113" i="2"/>
  <c r="CM117" i="2"/>
  <c r="CD117" i="2" s="1"/>
  <c r="CL117" i="2"/>
  <c r="CC117" i="2" s="1"/>
  <c r="CK117" i="2"/>
  <c r="CB117" i="2" s="1"/>
  <c r="AR117" i="2" s="1"/>
  <c r="CM118" i="2"/>
  <c r="CD118" i="2" s="1"/>
  <c r="AR118" i="2" s="1"/>
  <c r="CK118" i="2"/>
  <c r="CB118" i="2" s="1"/>
  <c r="CL125" i="2"/>
  <c r="CC125" i="2" s="1"/>
  <c r="CK125" i="2"/>
  <c r="CB125" i="2" s="1"/>
  <c r="AR125" i="2" s="1"/>
  <c r="CL129" i="2"/>
  <c r="CC129" i="2" s="1"/>
  <c r="CK129" i="2"/>
  <c r="CB129" i="2" s="1"/>
  <c r="CL133" i="2"/>
  <c r="CC133" i="2" s="1"/>
  <c r="CK133" i="2"/>
  <c r="CB133" i="2" s="1"/>
  <c r="AR133" i="2" s="1"/>
  <c r="CJ20" i="2"/>
  <c r="CB20" i="2" s="1"/>
  <c r="CL70" i="2"/>
  <c r="CD70" i="2" s="1"/>
  <c r="CK70" i="2"/>
  <c r="CC70" i="2" s="1"/>
  <c r="CJ70" i="2"/>
  <c r="CB70" i="2" s="1"/>
  <c r="CI70" i="2"/>
  <c r="CA70" i="2" s="1"/>
  <c r="CM90" i="2"/>
  <c r="CE90" i="2" s="1"/>
  <c r="CL106" i="2"/>
  <c r="CD106" i="2" s="1"/>
  <c r="CK106" i="2"/>
  <c r="CC106" i="2" s="1"/>
  <c r="CI106" i="2"/>
  <c r="CA106" i="2" s="1"/>
  <c r="Z106" i="2" s="1"/>
  <c r="CM106" i="2"/>
  <c r="CE106" i="2" s="1"/>
  <c r="E124" i="2"/>
  <c r="CK120" i="2"/>
  <c r="CB120" i="2" s="1"/>
  <c r="AR120" i="2" s="1"/>
  <c r="CM125" i="2"/>
  <c r="CD125" i="2" s="1"/>
  <c r="CM129" i="2"/>
  <c r="CD129" i="2" s="1"/>
  <c r="AR129" i="2" s="1"/>
  <c r="AR130" i="2"/>
  <c r="CM133" i="2"/>
  <c r="CD133" i="2" s="1"/>
  <c r="AR134" i="2"/>
  <c r="AR135" i="2"/>
  <c r="CN188" i="2"/>
  <c r="CB188" i="2" s="1"/>
  <c r="CO188" i="2"/>
  <c r="CC188" i="2" s="1"/>
  <c r="CM188" i="2"/>
  <c r="CA188" i="2" s="1"/>
  <c r="AS188" i="2" s="1"/>
  <c r="CL72" i="2"/>
  <c r="CD72" i="2" s="1"/>
  <c r="CL76" i="2"/>
  <c r="CD76" i="2" s="1"/>
  <c r="CL90" i="2"/>
  <c r="CD90" i="2" s="1"/>
  <c r="CM95" i="2"/>
  <c r="CE95" i="2" s="1"/>
  <c r="CI95" i="2"/>
  <c r="CA95" i="2" s="1"/>
  <c r="S95" i="2" s="1"/>
  <c r="CK95" i="2"/>
  <c r="CC95" i="2" s="1"/>
  <c r="CM96" i="2"/>
  <c r="CE96" i="2" s="1"/>
  <c r="CI96" i="2"/>
  <c r="CA96" i="2" s="1"/>
  <c r="CK96" i="2"/>
  <c r="CC96" i="2" s="1"/>
  <c r="CM97" i="2"/>
  <c r="CE97" i="2" s="1"/>
  <c r="CI97" i="2"/>
  <c r="CA97" i="2" s="1"/>
  <c r="CK97" i="2"/>
  <c r="CC97" i="2" s="1"/>
  <c r="CM98" i="2"/>
  <c r="CE98" i="2" s="1"/>
  <c r="CI98" i="2"/>
  <c r="CA98" i="2" s="1"/>
  <c r="CK98" i="2"/>
  <c r="CC98" i="2" s="1"/>
  <c r="CM99" i="2"/>
  <c r="CE99" i="2" s="1"/>
  <c r="CI99" i="2"/>
  <c r="CA99" i="2" s="1"/>
  <c r="S99" i="2" s="1"/>
  <c r="CK99" i="2"/>
  <c r="CC99" i="2" s="1"/>
  <c r="B100" i="2"/>
  <c r="CM107" i="2"/>
  <c r="CE107" i="2" s="1"/>
  <c r="CK114" i="2"/>
  <c r="CB114" i="2" s="1"/>
  <c r="AR114" i="2" s="1"/>
  <c r="CL119" i="2"/>
  <c r="CC119" i="2" s="1"/>
  <c r="CK124" i="2"/>
  <c r="CB124" i="2" s="1"/>
  <c r="CL126" i="2"/>
  <c r="CC126" i="2" s="1"/>
  <c r="CK126" i="2"/>
  <c r="CB126" i="2" s="1"/>
  <c r="AR126" i="2" s="1"/>
  <c r="CL128" i="2"/>
  <c r="CC128" i="2" s="1"/>
  <c r="CK128" i="2"/>
  <c r="CB128" i="2" s="1"/>
  <c r="AR128" i="2" s="1"/>
  <c r="CL130" i="2"/>
  <c r="CC130" i="2" s="1"/>
  <c r="CK130" i="2"/>
  <c r="CB130" i="2" s="1"/>
  <c r="CL132" i="2"/>
  <c r="CC132" i="2" s="1"/>
  <c r="CK132" i="2"/>
  <c r="CB132" i="2" s="1"/>
  <c r="AR132" i="2" s="1"/>
  <c r="CL134" i="2"/>
  <c r="CC134" i="2" s="1"/>
  <c r="CK134" i="2"/>
  <c r="CB134" i="2" s="1"/>
  <c r="CN189" i="2"/>
  <c r="CB189" i="2" s="1"/>
  <c r="CM189" i="2"/>
  <c r="CA189" i="2" s="1"/>
  <c r="AS189" i="2" s="1"/>
  <c r="CL73" i="2"/>
  <c r="CD73" i="2" s="1"/>
  <c r="AT73" i="2" s="1"/>
  <c r="CL77" i="2"/>
  <c r="CD77" i="2" s="1"/>
  <c r="AT77" i="2" s="1"/>
  <c r="CI107" i="2"/>
  <c r="CA107" i="2" s="1"/>
  <c r="Z107" i="2" s="1"/>
  <c r="CM108" i="2"/>
  <c r="CE108" i="2" s="1"/>
  <c r="CM114" i="2"/>
  <c r="CD114" i="2" s="1"/>
  <c r="CM121" i="2"/>
  <c r="CD121" i="2" s="1"/>
  <c r="CL121" i="2"/>
  <c r="CC121" i="2" s="1"/>
  <c r="CI65" i="2"/>
  <c r="CA65" i="2" s="1"/>
  <c r="V65" i="2" s="1"/>
  <c r="CJ72" i="2"/>
  <c r="CB72" i="2" s="1"/>
  <c r="AT72" i="2" s="1"/>
  <c r="C74" i="2"/>
  <c r="CJ76" i="2"/>
  <c r="CB76" i="2" s="1"/>
  <c r="C78" i="2"/>
  <c r="CL84" i="2"/>
  <c r="CD84" i="2" s="1"/>
  <c r="V84" i="2" s="1"/>
  <c r="CI85" i="2"/>
  <c r="CA85" i="2" s="1"/>
  <c r="CN85" i="2"/>
  <c r="CF85" i="2" s="1"/>
  <c r="CL88" i="2"/>
  <c r="CD88" i="2" s="1"/>
  <c r="V88" i="2" s="1"/>
  <c r="CI89" i="2"/>
  <c r="CA89" i="2" s="1"/>
  <c r="V89" i="2" s="1"/>
  <c r="CN89" i="2"/>
  <c r="CF89" i="2" s="1"/>
  <c r="CI108" i="2"/>
  <c r="CA108" i="2" s="1"/>
  <c r="CK121" i="2"/>
  <c r="CB121" i="2" s="1"/>
  <c r="AR121" i="2" s="1"/>
  <c r="CM126" i="2"/>
  <c r="CD126" i="2" s="1"/>
  <c r="CM128" i="2"/>
  <c r="CD128" i="2" s="1"/>
  <c r="CM130" i="2"/>
  <c r="CD130" i="2" s="1"/>
  <c r="CM132" i="2"/>
  <c r="CD132" i="2" s="1"/>
  <c r="CM134" i="2"/>
  <c r="CD134" i="2" s="1"/>
  <c r="CO189" i="2"/>
  <c r="CC189" i="2" s="1"/>
  <c r="CJ136" i="2"/>
  <c r="CA136" i="2" s="1"/>
  <c r="AR136" i="2" s="1"/>
  <c r="B169" i="2"/>
  <c r="CM169" i="2" s="1"/>
  <c r="CA169" i="2" s="1"/>
  <c r="AI169" i="2" s="1"/>
  <c r="CL113" i="2" l="1"/>
  <c r="CC113" i="2" s="1"/>
  <c r="CK113" i="2"/>
  <c r="CB113" i="2" s="1"/>
  <c r="AR113" i="2" s="1"/>
  <c r="CM113" i="2"/>
  <c r="CD113" i="2" s="1"/>
  <c r="CI78" i="2"/>
  <c r="CA78" i="2" s="1"/>
  <c r="CL78" i="2"/>
  <c r="CD78" i="2" s="1"/>
  <c r="CK78" i="2"/>
  <c r="CC78" i="2" s="1"/>
  <c r="CJ78" i="2"/>
  <c r="CB78" i="2" s="1"/>
  <c r="S96" i="2"/>
  <c r="Z108" i="2"/>
  <c r="CL124" i="2"/>
  <c r="CC124" i="2" s="1"/>
  <c r="CM100" i="2"/>
  <c r="CE100" i="2" s="1"/>
  <c r="CK100" i="2"/>
  <c r="CC100" i="2" s="1"/>
  <c r="S97" i="2"/>
  <c r="AT70" i="2"/>
  <c r="C79" i="2"/>
  <c r="CI90" i="2"/>
  <c r="CA90" i="2" s="1"/>
  <c r="CN90" i="2"/>
  <c r="CF90" i="2" s="1"/>
  <c r="V85" i="2"/>
  <c r="CI74" i="2"/>
  <c r="CA74" i="2" s="1"/>
  <c r="CL74" i="2"/>
  <c r="CD74" i="2" s="1"/>
  <c r="CK74" i="2"/>
  <c r="CC74" i="2" s="1"/>
  <c r="CJ74" i="2"/>
  <c r="CB74" i="2" s="1"/>
  <c r="S98" i="2"/>
  <c r="CO100" i="2"/>
  <c r="CG100" i="2" s="1"/>
  <c r="AS187" i="2"/>
  <c r="V86" i="2"/>
  <c r="B248" i="2" l="1"/>
  <c r="AT74" i="2"/>
  <c r="AT78" i="2"/>
  <c r="B247" i="11" l="1"/>
  <c r="B242" i="11"/>
  <c r="B241" i="11"/>
  <c r="C237" i="11"/>
  <c r="C236" i="11"/>
  <c r="C235" i="11"/>
  <c r="K231" i="11"/>
  <c r="J231" i="11"/>
  <c r="I231" i="11"/>
  <c r="H231" i="11"/>
  <c r="G231" i="11"/>
  <c r="F231" i="11"/>
  <c r="E231" i="11"/>
  <c r="D231" i="11"/>
  <c r="C231" i="11"/>
  <c r="B231" i="11"/>
  <c r="H222" i="11"/>
  <c r="C222" i="11"/>
  <c r="H221" i="11"/>
  <c r="C221" i="11"/>
  <c r="H220" i="11"/>
  <c r="C220" i="11"/>
  <c r="H219" i="11"/>
  <c r="C219" i="11"/>
  <c r="F215" i="11"/>
  <c r="B215" i="11"/>
  <c r="F214" i="11"/>
  <c r="B214" i="11"/>
  <c r="F213" i="11"/>
  <c r="B213" i="11"/>
  <c r="F212" i="11"/>
  <c r="B212" i="11"/>
  <c r="F207" i="11"/>
  <c r="B207" i="11"/>
  <c r="CI207" i="11" s="1"/>
  <c r="CA207" i="11" s="1"/>
  <c r="S207" i="11" s="1"/>
  <c r="F206" i="11"/>
  <c r="B206" i="11"/>
  <c r="CI206" i="11" s="1"/>
  <c r="CA206" i="11" s="1"/>
  <c r="S206" i="11" s="1"/>
  <c r="S205" i="11"/>
  <c r="F205" i="11"/>
  <c r="B205" i="11"/>
  <c r="CI205" i="11" s="1"/>
  <c r="CA205" i="11" s="1"/>
  <c r="CA204" i="11"/>
  <c r="S204" i="11" s="1"/>
  <c r="F204" i="11"/>
  <c r="B204" i="11"/>
  <c r="CI204" i="11" s="1"/>
  <c r="CI203" i="11"/>
  <c r="CA203" i="11" s="1"/>
  <c r="S203" i="11" s="1"/>
  <c r="F203" i="11"/>
  <c r="B203" i="11"/>
  <c r="CI202" i="11"/>
  <c r="CA202" i="11" s="1"/>
  <c r="S202" i="11" s="1"/>
  <c r="F202" i="11"/>
  <c r="B202" i="11"/>
  <c r="F201" i="11"/>
  <c r="B201" i="11"/>
  <c r="CI201" i="11" s="1"/>
  <c r="CA201" i="11" s="1"/>
  <c r="S201" i="11" s="1"/>
  <c r="E196" i="11"/>
  <c r="B196" i="11"/>
  <c r="CI196" i="11" s="1"/>
  <c r="CA196" i="11" s="1"/>
  <c r="V196" i="11" s="1"/>
  <c r="E195" i="11"/>
  <c r="B195" i="11"/>
  <c r="CI195" i="11" s="1"/>
  <c r="CA195" i="11" s="1"/>
  <c r="V195" i="11" s="1"/>
  <c r="E194" i="11"/>
  <c r="B194" i="11"/>
  <c r="CI194" i="11" s="1"/>
  <c r="CA194" i="11" s="1"/>
  <c r="V194" i="11" s="1"/>
  <c r="V193" i="11"/>
  <c r="E193" i="11"/>
  <c r="B193" i="11"/>
  <c r="CI193" i="11" s="1"/>
  <c r="CA193" i="11" s="1"/>
  <c r="CP189" i="11"/>
  <c r="CD189" i="11"/>
  <c r="D189" i="11"/>
  <c r="C189" i="11"/>
  <c r="CP188" i="11"/>
  <c r="CD188" i="11"/>
  <c r="D188" i="11"/>
  <c r="C188" i="11"/>
  <c r="CP187" i="11"/>
  <c r="CD187" i="11"/>
  <c r="D187" i="11"/>
  <c r="C187" i="11"/>
  <c r="B182" i="11"/>
  <c r="B181" i="11"/>
  <c r="B180" i="11"/>
  <c r="E176" i="11"/>
  <c r="B176" i="11"/>
  <c r="E175" i="11"/>
  <c r="B175" i="11"/>
  <c r="D170" i="11"/>
  <c r="B170" i="11" s="1"/>
  <c r="CM170" i="11" s="1"/>
  <c r="CA170" i="11" s="1"/>
  <c r="AI170" i="11" s="1"/>
  <c r="C170" i="11"/>
  <c r="D169" i="11"/>
  <c r="C169" i="11"/>
  <c r="B169" i="11" s="1"/>
  <c r="CM169" i="11" s="1"/>
  <c r="CA169" i="11" s="1"/>
  <c r="AI169" i="11" s="1"/>
  <c r="D168" i="11"/>
  <c r="B168" i="11" s="1"/>
  <c r="CM168" i="11" s="1"/>
  <c r="CA168" i="11" s="1"/>
  <c r="AI168" i="11" s="1"/>
  <c r="C168" i="11"/>
  <c r="CI158" i="11"/>
  <c r="CA158" i="11" s="1"/>
  <c r="H158" i="11" s="1"/>
  <c r="B158" i="11"/>
  <c r="CI157" i="11"/>
  <c r="CA157" i="11" s="1"/>
  <c r="H157" i="11" s="1"/>
  <c r="B157" i="11"/>
  <c r="CI156" i="11"/>
  <c r="CA156" i="11" s="1"/>
  <c r="H156" i="11" s="1"/>
  <c r="B156" i="11"/>
  <c r="CI155" i="11"/>
  <c r="CA155" i="11"/>
  <c r="H155" i="11" s="1"/>
  <c r="B155" i="11"/>
  <c r="CI154" i="11"/>
  <c r="CA154" i="11" s="1"/>
  <c r="H154" i="11" s="1"/>
  <c r="B154" i="11"/>
  <c r="CI153" i="11"/>
  <c r="CA153" i="11" s="1"/>
  <c r="H153" i="11" s="1"/>
  <c r="B153" i="11"/>
  <c r="CI152" i="11"/>
  <c r="CA152" i="11"/>
  <c r="H152" i="11" s="1"/>
  <c r="B152" i="11"/>
  <c r="E148" i="11"/>
  <c r="D148" i="11"/>
  <c r="C148" i="11" s="1"/>
  <c r="CM148" i="11" s="1"/>
  <c r="CA148" i="11" s="1"/>
  <c r="AI148" i="11" s="1"/>
  <c r="AI147" i="11"/>
  <c r="E147" i="11"/>
  <c r="C147" i="11" s="1"/>
  <c r="CM147" i="11" s="1"/>
  <c r="CA147" i="11" s="1"/>
  <c r="D147" i="11"/>
  <c r="CA146" i="11"/>
  <c r="AI146" i="11" s="1"/>
  <c r="E146" i="11"/>
  <c r="D146" i="11"/>
  <c r="C146" i="11" s="1"/>
  <c r="CM146" i="11" s="1"/>
  <c r="E145" i="11"/>
  <c r="C145" i="11" s="1"/>
  <c r="CM145" i="11" s="1"/>
  <c r="CA145" i="11" s="1"/>
  <c r="AI145" i="11" s="1"/>
  <c r="D145" i="11"/>
  <c r="E144" i="11"/>
  <c r="D144" i="11"/>
  <c r="C144" i="11" s="1"/>
  <c r="CM144" i="11" s="1"/>
  <c r="CA144" i="11" s="1"/>
  <c r="AI144" i="11" s="1"/>
  <c r="AI143" i="11"/>
  <c r="E143" i="11"/>
  <c r="C143" i="11" s="1"/>
  <c r="CM143" i="11" s="1"/>
  <c r="CA143" i="11" s="1"/>
  <c r="D143" i="11"/>
  <c r="CA142" i="11"/>
  <c r="AI142" i="11" s="1"/>
  <c r="E142" i="11"/>
  <c r="D142" i="11"/>
  <c r="C142" i="11" s="1"/>
  <c r="CM142" i="11" s="1"/>
  <c r="AI141" i="11"/>
  <c r="E141" i="11"/>
  <c r="C141" i="11" s="1"/>
  <c r="CM141" i="11" s="1"/>
  <c r="CA141" i="11" s="1"/>
  <c r="D141" i="11"/>
  <c r="AR138" i="11"/>
  <c r="AR137" i="11"/>
  <c r="AQ136" i="11"/>
  <c r="AP136" i="11"/>
  <c r="AO136" i="11"/>
  <c r="AN136" i="11"/>
  <c r="AM136" i="11"/>
  <c r="AL136" i="11"/>
  <c r="AK136" i="11"/>
  <c r="AJ136" i="11"/>
  <c r="AI136" i="11"/>
  <c r="AH136" i="11"/>
  <c r="AG136" i="11"/>
  <c r="AF136" i="11"/>
  <c r="AE136" i="11"/>
  <c r="AD136" i="11"/>
  <c r="AC136" i="11"/>
  <c r="AB136" i="11"/>
  <c r="AA136" i="11"/>
  <c r="Z136" i="11"/>
  <c r="Y136" i="11"/>
  <c r="X136" i="11"/>
  <c r="W136" i="11"/>
  <c r="V136" i="11"/>
  <c r="U136" i="11"/>
  <c r="T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CJ136" i="11" s="1"/>
  <c r="CA136" i="11" s="1"/>
  <c r="CM135" i="11"/>
  <c r="CD135" i="11" s="1"/>
  <c r="CL135" i="11"/>
  <c r="CJ135" i="11"/>
  <c r="CC135" i="11"/>
  <c r="CA135" i="11"/>
  <c r="E135" i="11"/>
  <c r="C135" i="11" s="1"/>
  <c r="CK135" i="11" s="1"/>
  <c r="CB135" i="11" s="1"/>
  <c r="D135" i="11"/>
  <c r="CM134" i="11"/>
  <c r="CD134" i="11" s="1"/>
  <c r="CJ134" i="11"/>
  <c r="CA134" i="11"/>
  <c r="E134" i="11"/>
  <c r="C134" i="11" s="1"/>
  <c r="D134" i="11"/>
  <c r="CJ133" i="11"/>
  <c r="CA133" i="11"/>
  <c r="E133" i="11"/>
  <c r="C133" i="11" s="1"/>
  <c r="D133" i="11"/>
  <c r="CL132" i="11"/>
  <c r="CC132" i="11" s="1"/>
  <c r="CJ132" i="11"/>
  <c r="CA132" i="11"/>
  <c r="E132" i="11"/>
  <c r="C132" i="11" s="1"/>
  <c r="CK132" i="11" s="1"/>
  <c r="CB132" i="11" s="1"/>
  <c r="D132" i="11"/>
  <c r="CM131" i="11"/>
  <c r="CD131" i="11" s="1"/>
  <c r="CL131" i="11"/>
  <c r="CC131" i="11" s="1"/>
  <c r="AR131" i="11" s="1"/>
  <c r="CJ131" i="11"/>
  <c r="CA131" i="11"/>
  <c r="E131" i="11"/>
  <c r="C131" i="11" s="1"/>
  <c r="CK131" i="11" s="1"/>
  <c r="CB131" i="11" s="1"/>
  <c r="D131" i="11"/>
  <c r="CJ130" i="11"/>
  <c r="CA130" i="11"/>
  <c r="E130" i="11"/>
  <c r="C130" i="11" s="1"/>
  <c r="CM130" i="11" s="1"/>
  <c r="CD130" i="11" s="1"/>
  <c r="D130" i="11"/>
  <c r="CJ129" i="11"/>
  <c r="CA129" i="11"/>
  <c r="E129" i="11"/>
  <c r="C129" i="11" s="1"/>
  <c r="D129" i="11"/>
  <c r="CJ128" i="11"/>
  <c r="CA128" i="11"/>
  <c r="E128" i="11"/>
  <c r="D128" i="11"/>
  <c r="CM127" i="11"/>
  <c r="CD127" i="11" s="1"/>
  <c r="CJ127" i="11"/>
  <c r="CA127" i="11"/>
  <c r="E127" i="11"/>
  <c r="D127" i="11"/>
  <c r="C127" i="11" s="1"/>
  <c r="CK127" i="11" s="1"/>
  <c r="CB127" i="11" s="1"/>
  <c r="CJ126" i="11"/>
  <c r="CA126" i="11"/>
  <c r="E126" i="11"/>
  <c r="D126" i="11"/>
  <c r="CJ125" i="11"/>
  <c r="CA125" i="11"/>
  <c r="E125" i="11"/>
  <c r="D125" i="11"/>
  <c r="CL124" i="11"/>
  <c r="CC124" i="11" s="1"/>
  <c r="AQ124" i="11"/>
  <c r="AP124" i="11"/>
  <c r="AO124" i="11"/>
  <c r="AN124" i="11"/>
  <c r="AM124" i="11"/>
  <c r="AL124" i="11"/>
  <c r="AK124" i="11"/>
  <c r="AJ124" i="11"/>
  <c r="AI124" i="11"/>
  <c r="AH124" i="11"/>
  <c r="AG124" i="11"/>
  <c r="AF124" i="11"/>
  <c r="AE124" i="11"/>
  <c r="AD124" i="11"/>
  <c r="AC124" i="11"/>
  <c r="AB124" i="11"/>
  <c r="AA124" i="11"/>
  <c r="Z124" i="11"/>
  <c r="Y124" i="11"/>
  <c r="X124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C124" i="11"/>
  <c r="CJ123" i="11"/>
  <c r="CA123" i="11"/>
  <c r="E123" i="11"/>
  <c r="D123" i="11"/>
  <c r="C123" i="11"/>
  <c r="CJ122" i="11"/>
  <c r="CA122" i="11"/>
  <c r="E122" i="11"/>
  <c r="D122" i="11"/>
  <c r="C122" i="11"/>
  <c r="CJ121" i="11"/>
  <c r="CA121" i="11"/>
  <c r="E121" i="11"/>
  <c r="D121" i="11"/>
  <c r="C121" i="11"/>
  <c r="CJ120" i="11"/>
  <c r="CA120" i="11"/>
  <c r="E120" i="11"/>
  <c r="D120" i="11"/>
  <c r="C120" i="11"/>
  <c r="CJ119" i="11"/>
  <c r="CA119" i="11"/>
  <c r="E119" i="11"/>
  <c r="D119" i="11"/>
  <c r="C119" i="11"/>
  <c r="CJ118" i="11"/>
  <c r="CA118" i="11"/>
  <c r="E118" i="11"/>
  <c r="D118" i="11"/>
  <c r="C118" i="11"/>
  <c r="CJ117" i="11"/>
  <c r="CA117" i="11"/>
  <c r="E117" i="11"/>
  <c r="D117" i="11"/>
  <c r="C117" i="11"/>
  <c r="CJ116" i="11"/>
  <c r="CA116" i="11"/>
  <c r="E116" i="11"/>
  <c r="D116" i="11"/>
  <c r="C116" i="11"/>
  <c r="CM115" i="11"/>
  <c r="CJ115" i="11"/>
  <c r="CD115" i="11"/>
  <c r="CA115" i="11"/>
  <c r="E115" i="11"/>
  <c r="D115" i="11"/>
  <c r="C115" i="11"/>
  <c r="CM114" i="11"/>
  <c r="CJ114" i="11"/>
  <c r="CD114" i="11"/>
  <c r="CA114" i="11"/>
  <c r="E114" i="11"/>
  <c r="D114" i="11"/>
  <c r="C114" i="11"/>
  <c r="CJ113" i="11"/>
  <c r="CA113" i="11"/>
  <c r="E113" i="11"/>
  <c r="E124" i="11" s="1"/>
  <c r="D113" i="11"/>
  <c r="D124" i="11" s="1"/>
  <c r="C113" i="11"/>
  <c r="CK113" i="11" s="1"/>
  <c r="CB113" i="11" s="1"/>
  <c r="CJ108" i="11"/>
  <c r="CB108" i="11"/>
  <c r="B108" i="11"/>
  <c r="CI108" i="11" s="1"/>
  <c r="CA108" i="11" s="1"/>
  <c r="CK107" i="11"/>
  <c r="CJ107" i="11"/>
  <c r="CI107" i="11"/>
  <c r="CA107" i="11" s="1"/>
  <c r="CC107" i="11"/>
  <c r="CB107" i="11"/>
  <c r="B107" i="11"/>
  <c r="CL107" i="11" s="1"/>
  <c r="CD107" i="11" s="1"/>
  <c r="CK106" i="11"/>
  <c r="CC106" i="11" s="1"/>
  <c r="CJ106" i="11"/>
  <c r="CB106" i="11" s="1"/>
  <c r="B106" i="11"/>
  <c r="CL106" i="11" s="1"/>
  <c r="CD106" i="11" s="1"/>
  <c r="CL100" i="11"/>
  <c r="CD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CO99" i="11"/>
  <c r="CN99" i="11"/>
  <c r="CL99" i="11"/>
  <c r="CD99" i="11" s="1"/>
  <c r="CJ99" i="11"/>
  <c r="CG99" i="11"/>
  <c r="CF99" i="11"/>
  <c r="CB99" i="11"/>
  <c r="B99" i="11"/>
  <c r="CO98" i="11"/>
  <c r="CN98" i="11"/>
  <c r="CL98" i="11"/>
  <c r="CD98" i="11" s="1"/>
  <c r="CJ98" i="11"/>
  <c r="CG98" i="11"/>
  <c r="CF98" i="11"/>
  <c r="CB98" i="11"/>
  <c r="B98" i="11"/>
  <c r="CO97" i="11"/>
  <c r="CN97" i="11"/>
  <c r="CF97" i="11" s="1"/>
  <c r="CL97" i="11"/>
  <c r="CD97" i="11" s="1"/>
  <c r="CJ97" i="11"/>
  <c r="CG97" i="11"/>
  <c r="CB97" i="11"/>
  <c r="B97" i="11"/>
  <c r="CO96" i="11"/>
  <c r="CN96" i="11"/>
  <c r="CF96" i="11" s="1"/>
  <c r="CL96" i="11"/>
  <c r="CD96" i="11" s="1"/>
  <c r="CJ96" i="11"/>
  <c r="CG96" i="11"/>
  <c r="CB96" i="11"/>
  <c r="B96" i="11"/>
  <c r="CO95" i="11"/>
  <c r="CN95" i="11"/>
  <c r="CL95" i="11"/>
  <c r="CD95" i="11" s="1"/>
  <c r="CJ95" i="11"/>
  <c r="CG95" i="11"/>
  <c r="CF95" i="11"/>
  <c r="CB95" i="11"/>
  <c r="B95" i="11"/>
  <c r="CK90" i="11"/>
  <c r="CC90" i="11" s="1"/>
  <c r="U90" i="11"/>
  <c r="T90" i="11"/>
  <c r="CM90" i="11" s="1"/>
  <c r="CE90" i="11" s="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CN89" i="11"/>
  <c r="CF89" i="11" s="1"/>
  <c r="CM89" i="11"/>
  <c r="CK89" i="11"/>
  <c r="CJ89" i="11"/>
  <c r="CB89" i="11" s="1"/>
  <c r="CI89" i="11"/>
  <c r="CA89" i="11" s="1"/>
  <c r="V89" i="11" s="1"/>
  <c r="CE89" i="11"/>
  <c r="CC89" i="11"/>
  <c r="B89" i="11"/>
  <c r="CL89" i="11" s="1"/>
  <c r="CD89" i="11" s="1"/>
  <c r="CM88" i="11"/>
  <c r="CL88" i="11"/>
  <c r="CD88" i="11" s="1"/>
  <c r="CK88" i="11"/>
  <c r="CC88" i="11" s="1"/>
  <c r="CJ88" i="11"/>
  <c r="CE88" i="11"/>
  <c r="CB88" i="11"/>
  <c r="B88" i="11"/>
  <c r="CM87" i="11"/>
  <c r="CK87" i="11"/>
  <c r="CJ87" i="11"/>
  <c r="CB87" i="11" s="1"/>
  <c r="CE87" i="11"/>
  <c r="CC87" i="11"/>
  <c r="B87" i="11"/>
  <c r="CM86" i="11"/>
  <c r="CE86" i="11" s="1"/>
  <c r="CK86" i="11"/>
  <c r="CJ86" i="11"/>
  <c r="CB86" i="11" s="1"/>
  <c r="CC86" i="11"/>
  <c r="B86" i="11"/>
  <c r="CM85" i="11"/>
  <c r="CL85" i="11"/>
  <c r="CD85" i="11" s="1"/>
  <c r="CK85" i="11"/>
  <c r="CC85" i="11" s="1"/>
  <c r="CJ85" i="11"/>
  <c r="CE85" i="11"/>
  <c r="CB85" i="11"/>
  <c r="B85" i="11"/>
  <c r="CI85" i="11" s="1"/>
  <c r="CA85" i="11" s="1"/>
  <c r="CM84" i="11"/>
  <c r="CE84" i="11" s="1"/>
  <c r="CK84" i="11"/>
  <c r="CJ84" i="11"/>
  <c r="CB84" i="11" s="1"/>
  <c r="CC84" i="11"/>
  <c r="B84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8" i="11"/>
  <c r="D78" i="11"/>
  <c r="C78" i="11"/>
  <c r="E77" i="11"/>
  <c r="D77" i="11"/>
  <c r="C77" i="11"/>
  <c r="E76" i="11"/>
  <c r="D76" i="11"/>
  <c r="C76" i="11"/>
  <c r="CI76" i="11" s="1"/>
  <c r="CA76" i="11" s="1"/>
  <c r="E75" i="11"/>
  <c r="D75" i="11"/>
  <c r="C75" i="11"/>
  <c r="CI75" i="11" s="1"/>
  <c r="CA75" i="11" s="1"/>
  <c r="E74" i="11"/>
  <c r="D74" i="11"/>
  <c r="C74" i="11"/>
  <c r="CI74" i="11" s="1"/>
  <c r="CA74" i="11" s="1"/>
  <c r="E73" i="11"/>
  <c r="D73" i="11"/>
  <c r="C73" i="11"/>
  <c r="CI73" i="11" s="1"/>
  <c r="CA73" i="11" s="1"/>
  <c r="E72" i="11"/>
  <c r="D72" i="11"/>
  <c r="C72" i="11"/>
  <c r="CL71" i="11"/>
  <c r="CI71" i="11"/>
  <c r="CD71" i="11"/>
  <c r="CA71" i="11"/>
  <c r="E71" i="11"/>
  <c r="C71" i="11"/>
  <c r="CJ71" i="11" s="1"/>
  <c r="CB71" i="11" s="1"/>
  <c r="E70" i="11"/>
  <c r="D70" i="11"/>
  <c r="D79" i="11" s="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B65" i="11" s="1"/>
  <c r="CI65" i="11" s="1"/>
  <c r="CA65" i="11" s="1"/>
  <c r="V65" i="11" s="1"/>
  <c r="CI64" i="11"/>
  <c r="CA64" i="11"/>
  <c r="V64" i="11"/>
  <c r="B64" i="11"/>
  <c r="CI63" i="11"/>
  <c r="CA63" i="11"/>
  <c r="V63" i="11"/>
  <c r="B63" i="11"/>
  <c r="CI62" i="11"/>
  <c r="CA62" i="11"/>
  <c r="V62" i="11"/>
  <c r="B62" i="11"/>
  <c r="CI61" i="11"/>
  <c r="CA61" i="11"/>
  <c r="V61" i="11"/>
  <c r="B61" i="11"/>
  <c r="CI60" i="11"/>
  <c r="CA60" i="11"/>
  <c r="V60" i="11"/>
  <c r="B60" i="11"/>
  <c r="CI59" i="11"/>
  <c r="CA59" i="11"/>
  <c r="V59" i="11"/>
  <c r="B59" i="11"/>
  <c r="CI58" i="11"/>
  <c r="CA58" i="11"/>
  <c r="V58" i="11"/>
  <c r="B58" i="11"/>
  <c r="CI57" i="11"/>
  <c r="CA57" i="11"/>
  <c r="V57" i="11"/>
  <c r="B57" i="11"/>
  <c r="CI56" i="11"/>
  <c r="CA56" i="11"/>
  <c r="V56" i="11"/>
  <c r="B56" i="11"/>
  <c r="CI55" i="11"/>
  <c r="CA55" i="11"/>
  <c r="V55" i="11"/>
  <c r="B55" i="11"/>
  <c r="CI54" i="11"/>
  <c r="CA54" i="11"/>
  <c r="V54" i="11"/>
  <c r="B54" i="11"/>
  <c r="CI53" i="11"/>
  <c r="CA53" i="11"/>
  <c r="V53" i="11"/>
  <c r="B53" i="11"/>
  <c r="CI52" i="11"/>
  <c r="CA52" i="11"/>
  <c r="V52" i="11"/>
  <c r="B52" i="11"/>
  <c r="CI51" i="11"/>
  <c r="CA51" i="11"/>
  <c r="V51" i="11"/>
  <c r="B51" i="11"/>
  <c r="CI50" i="11"/>
  <c r="CA50" i="11"/>
  <c r="V50" i="11"/>
  <c r="B50" i="11"/>
  <c r="AK45" i="11"/>
  <c r="AJ45" i="11"/>
  <c r="AI45" i="11"/>
  <c r="AH45" i="11"/>
  <c r="AG45" i="11"/>
  <c r="AF45" i="11"/>
  <c r="AD45" i="11"/>
  <c r="AC45" i="11"/>
  <c r="AB45" i="11"/>
  <c r="AA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CM44" i="11"/>
  <c r="CL44" i="11"/>
  <c r="CD44" i="11" s="1"/>
  <c r="CK44" i="11"/>
  <c r="CC44" i="11" s="1"/>
  <c r="CE44" i="11"/>
  <c r="AE44" i="11"/>
  <c r="Z44" i="11"/>
  <c r="CJ44" i="11" s="1"/>
  <c r="CB44" i="11" s="1"/>
  <c r="B44" i="11"/>
  <c r="CI44" i="11" s="1"/>
  <c r="CA44" i="11" s="1"/>
  <c r="CM43" i="11"/>
  <c r="CE43" i="11" s="1"/>
  <c r="CL43" i="11"/>
  <c r="CI43" i="11"/>
  <c r="CA43" i="11" s="1"/>
  <c r="CD43" i="11"/>
  <c r="AE43" i="11"/>
  <c r="CK43" i="11" s="1"/>
  <c r="CC43" i="11" s="1"/>
  <c r="Z43" i="11"/>
  <c r="CJ43" i="11" s="1"/>
  <c r="CB43" i="11" s="1"/>
  <c r="B43" i="11"/>
  <c r="CM42" i="11"/>
  <c r="CL42" i="11"/>
  <c r="CD42" i="11" s="1"/>
  <c r="CK42" i="11"/>
  <c r="CC42" i="11" s="1"/>
  <c r="CE42" i="11"/>
  <c r="AE42" i="11"/>
  <c r="Z42" i="11"/>
  <c r="CJ42" i="11" s="1"/>
  <c r="CB42" i="11" s="1"/>
  <c r="B42" i="11"/>
  <c r="CI42" i="11" s="1"/>
  <c r="CA42" i="11" s="1"/>
  <c r="AL42" i="11" s="1"/>
  <c r="CM41" i="11"/>
  <c r="CE41" i="11" s="1"/>
  <c r="CL41" i="11"/>
  <c r="CI41" i="11"/>
  <c r="CA41" i="11" s="1"/>
  <c r="CD41" i="11"/>
  <c r="AE41" i="11"/>
  <c r="CK41" i="11" s="1"/>
  <c r="CC41" i="11" s="1"/>
  <c r="Z41" i="11"/>
  <c r="CJ41" i="11" s="1"/>
  <c r="CB41" i="11" s="1"/>
  <c r="B41" i="11"/>
  <c r="CM40" i="11"/>
  <c r="CL40" i="11"/>
  <c r="CD40" i="11" s="1"/>
  <c r="CK40" i="11"/>
  <c r="CC40" i="11" s="1"/>
  <c r="CE40" i="11"/>
  <c r="AE40" i="11"/>
  <c r="Z40" i="11"/>
  <c r="CJ40" i="11" s="1"/>
  <c r="CB40" i="11" s="1"/>
  <c r="B40" i="11"/>
  <c r="CI40" i="11" s="1"/>
  <c r="CA40" i="11" s="1"/>
  <c r="CM39" i="11"/>
  <c r="CE39" i="11" s="1"/>
  <c r="CL39" i="11"/>
  <c r="CI39" i="11"/>
  <c r="CA39" i="11" s="1"/>
  <c r="CD39" i="11"/>
  <c r="AE39" i="11"/>
  <c r="CK39" i="11" s="1"/>
  <c r="CC39" i="11" s="1"/>
  <c r="Z39" i="11"/>
  <c r="CJ39" i="11" s="1"/>
  <c r="CB39" i="11" s="1"/>
  <c r="B39" i="11"/>
  <c r="CM38" i="11"/>
  <c r="CL38" i="11"/>
  <c r="CD38" i="11" s="1"/>
  <c r="CK38" i="11"/>
  <c r="CC38" i="11" s="1"/>
  <c r="CE38" i="11"/>
  <c r="AE38" i="11"/>
  <c r="Z38" i="11"/>
  <c r="CJ38" i="11" s="1"/>
  <c r="CB38" i="11" s="1"/>
  <c r="B38" i="11"/>
  <c r="CI38" i="11" s="1"/>
  <c r="CA38" i="11" s="1"/>
  <c r="AL38" i="11" s="1"/>
  <c r="CM37" i="11"/>
  <c r="CE37" i="11" s="1"/>
  <c r="CL37" i="11"/>
  <c r="CI37" i="11"/>
  <c r="CA37" i="11" s="1"/>
  <c r="CD37" i="11"/>
  <c r="AE37" i="11"/>
  <c r="CK37" i="11" s="1"/>
  <c r="CC37" i="11" s="1"/>
  <c r="Z37" i="11"/>
  <c r="CJ37" i="11" s="1"/>
  <c r="CB37" i="11" s="1"/>
  <c r="B37" i="11"/>
  <c r="CM36" i="11"/>
  <c r="CL36" i="11"/>
  <c r="CD36" i="11" s="1"/>
  <c r="CK36" i="11"/>
  <c r="CC36" i="11" s="1"/>
  <c r="CE36" i="11"/>
  <c r="AE36" i="11"/>
  <c r="Z36" i="11"/>
  <c r="CJ36" i="11" s="1"/>
  <c r="CB36" i="11" s="1"/>
  <c r="B36" i="11"/>
  <c r="CI36" i="11" s="1"/>
  <c r="CA36" i="11" s="1"/>
  <c r="CM35" i="11"/>
  <c r="CE35" i="11" s="1"/>
  <c r="CL35" i="11"/>
  <c r="CK35" i="11"/>
  <c r="CJ35" i="11"/>
  <c r="CI35" i="11"/>
  <c r="CA35" i="11" s="1"/>
  <c r="CD35" i="11"/>
  <c r="CC35" i="11"/>
  <c r="CB35" i="11"/>
  <c r="AL35" i="11" s="1"/>
  <c r="AE35" i="11"/>
  <c r="Z35" i="11"/>
  <c r="B35" i="11"/>
  <c r="CM34" i="11"/>
  <c r="CL34" i="11"/>
  <c r="CK34" i="11"/>
  <c r="CC34" i="11" s="1"/>
  <c r="CE34" i="11"/>
  <c r="CD34" i="11"/>
  <c r="AE34" i="11"/>
  <c r="Z34" i="11"/>
  <c r="CJ34" i="11" s="1"/>
  <c r="CB34" i="11" s="1"/>
  <c r="B34" i="11"/>
  <c r="CI34" i="11" s="1"/>
  <c r="CA34" i="11" s="1"/>
  <c r="CM33" i="11"/>
  <c r="CE33" i="11" s="1"/>
  <c r="CL33" i="11"/>
  <c r="CK33" i="11"/>
  <c r="CJ33" i="11"/>
  <c r="CB33" i="11" s="1"/>
  <c r="AL33" i="11" s="1"/>
  <c r="CI33" i="11"/>
  <c r="CA33" i="11" s="1"/>
  <c r="CD33" i="11"/>
  <c r="CC33" i="11"/>
  <c r="AE33" i="11"/>
  <c r="Z33" i="11"/>
  <c r="B33" i="11"/>
  <c r="CM32" i="11"/>
  <c r="CL32" i="11"/>
  <c r="CK32" i="11"/>
  <c r="CC32" i="11" s="1"/>
  <c r="CE32" i="11"/>
  <c r="CD32" i="11"/>
  <c r="AE32" i="11"/>
  <c r="Z32" i="11"/>
  <c r="CJ32" i="11" s="1"/>
  <c r="CB32" i="11" s="1"/>
  <c r="B32" i="11"/>
  <c r="CI32" i="11" s="1"/>
  <c r="CA32" i="11" s="1"/>
  <c r="AL32" i="11" s="1"/>
  <c r="CM31" i="11"/>
  <c r="CE31" i="11" s="1"/>
  <c r="CL31" i="11"/>
  <c r="CK31" i="11"/>
  <c r="CJ31" i="11"/>
  <c r="CB31" i="11" s="1"/>
  <c r="AL31" i="11" s="1"/>
  <c r="CI31" i="11"/>
  <c r="CA31" i="11" s="1"/>
  <c r="CD31" i="11"/>
  <c r="CC31" i="11"/>
  <c r="AE31" i="11"/>
  <c r="AE45" i="11" s="1"/>
  <c r="Z31" i="11"/>
  <c r="B31" i="11"/>
  <c r="CM30" i="11"/>
  <c r="CL30" i="11"/>
  <c r="CK30" i="11"/>
  <c r="CC30" i="11" s="1"/>
  <c r="CE30" i="11"/>
  <c r="CD30" i="11"/>
  <c r="AE30" i="11"/>
  <c r="Z30" i="11"/>
  <c r="B30" i="11"/>
  <c r="CI30" i="11" s="1"/>
  <c r="CA30" i="11" s="1"/>
  <c r="B24" i="11"/>
  <c r="CI24" i="11" s="1"/>
  <c r="CA24" i="11" s="1"/>
  <c r="W20" i="11"/>
  <c r="CJ20" i="11" s="1"/>
  <c r="CB20" i="11" s="1"/>
  <c r="V20" i="11"/>
  <c r="CI20" i="11" s="1"/>
  <c r="CA20" i="11" s="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CJ19" i="11"/>
  <c r="CB19" i="11"/>
  <c r="C19" i="11"/>
  <c r="CI19" i="11" s="1"/>
  <c r="CA19" i="11" s="1"/>
  <c r="X19" i="11" s="1"/>
  <c r="CJ18" i="11"/>
  <c r="CB18" i="11" s="1"/>
  <c r="C18" i="11"/>
  <c r="CI18" i="11" s="1"/>
  <c r="CA18" i="11" s="1"/>
  <c r="X18" i="11" s="1"/>
  <c r="CJ17" i="11"/>
  <c r="CB17" i="11"/>
  <c r="C17" i="11"/>
  <c r="CI17" i="11" s="1"/>
  <c r="CA17" i="11" s="1"/>
  <c r="X17" i="11" s="1"/>
  <c r="CJ16" i="11"/>
  <c r="CB16" i="11" s="1"/>
  <c r="C16" i="11"/>
  <c r="CI16" i="11" s="1"/>
  <c r="CA16" i="11" s="1"/>
  <c r="CJ15" i="11"/>
  <c r="CB15" i="11"/>
  <c r="C15" i="11"/>
  <c r="CI15" i="11" s="1"/>
  <c r="CA15" i="11" s="1"/>
  <c r="X15" i="11" s="1"/>
  <c r="CJ14" i="11"/>
  <c r="CB14" i="11" s="1"/>
  <c r="C14" i="11"/>
  <c r="CI14" i="11" s="1"/>
  <c r="A5" i="11"/>
  <c r="A4" i="11"/>
  <c r="A3" i="11"/>
  <c r="A2" i="11"/>
  <c r="CA14" i="11" l="1"/>
  <c r="X14" i="11" s="1"/>
  <c r="AL36" i="11"/>
  <c r="AL40" i="11"/>
  <c r="AL44" i="11"/>
  <c r="AT75" i="11"/>
  <c r="X16" i="11"/>
  <c r="AL34" i="11"/>
  <c r="V85" i="11"/>
  <c r="CJ72" i="11"/>
  <c r="CB72" i="11" s="1"/>
  <c r="CK72" i="11"/>
  <c r="CC72" i="11" s="1"/>
  <c r="CJ77" i="11"/>
  <c r="CB77" i="11" s="1"/>
  <c r="CK77" i="11"/>
  <c r="CC77" i="11" s="1"/>
  <c r="CJ78" i="11"/>
  <c r="CB78" i="11" s="1"/>
  <c r="CK78" i="11"/>
  <c r="CC78" i="11" s="1"/>
  <c r="AL37" i="11"/>
  <c r="AL41" i="11"/>
  <c r="B90" i="11"/>
  <c r="CI90" i="11" s="1"/>
  <c r="CA90" i="11" s="1"/>
  <c r="CL84" i="11"/>
  <c r="CD84" i="11" s="1"/>
  <c r="CN84" i="11"/>
  <c r="CF84" i="11" s="1"/>
  <c r="CK124" i="11"/>
  <c r="CB124" i="11" s="1"/>
  <c r="AR135" i="11"/>
  <c r="V24" i="11"/>
  <c r="CI72" i="11"/>
  <c r="CA72" i="11" s="1"/>
  <c r="CI77" i="11"/>
  <c r="CA77" i="11" s="1"/>
  <c r="CI78" i="11"/>
  <c r="CA78" i="11" s="1"/>
  <c r="CN88" i="11"/>
  <c r="CF88" i="11" s="1"/>
  <c r="CI88" i="11"/>
  <c r="CA88" i="11" s="1"/>
  <c r="V88" i="11" s="1"/>
  <c r="CK122" i="11"/>
  <c r="CB122" i="11" s="1"/>
  <c r="CL122" i="11"/>
  <c r="CC122" i="11" s="1"/>
  <c r="CM122" i="11"/>
  <c r="CD122" i="11" s="1"/>
  <c r="CK129" i="11"/>
  <c r="CB129" i="11" s="1"/>
  <c r="AR129" i="11" s="1"/>
  <c r="CM129" i="11"/>
  <c r="CD129" i="11" s="1"/>
  <c r="CL129" i="11"/>
  <c r="CC129" i="11" s="1"/>
  <c r="CK134" i="11"/>
  <c r="CB134" i="11" s="1"/>
  <c r="CL134" i="11"/>
  <c r="CC134" i="11" s="1"/>
  <c r="CJ73" i="11"/>
  <c r="CB73" i="11" s="1"/>
  <c r="AT73" i="11" s="1"/>
  <c r="CK73" i="11"/>
  <c r="CC73" i="11" s="1"/>
  <c r="CJ74" i="11"/>
  <c r="CB74" i="11" s="1"/>
  <c r="AT74" i="11" s="1"/>
  <c r="CK74" i="11"/>
  <c r="CC74" i="11" s="1"/>
  <c r="CJ75" i="11"/>
  <c r="CB75" i="11" s="1"/>
  <c r="CK75" i="11"/>
  <c r="CC75" i="11" s="1"/>
  <c r="CJ76" i="11"/>
  <c r="CB76" i="11" s="1"/>
  <c r="AT76" i="11" s="1"/>
  <c r="CK76" i="11"/>
  <c r="CC76" i="11" s="1"/>
  <c r="CL113" i="11"/>
  <c r="CC113" i="11" s="1"/>
  <c r="AR113" i="11" s="1"/>
  <c r="CM113" i="11"/>
  <c r="CD113" i="11" s="1"/>
  <c r="CK118" i="11"/>
  <c r="CB118" i="11" s="1"/>
  <c r="AR118" i="11" s="1"/>
  <c r="CL118" i="11"/>
  <c r="CC118" i="11" s="1"/>
  <c r="CM118" i="11"/>
  <c r="CD118" i="11" s="1"/>
  <c r="Z45" i="11"/>
  <c r="CJ30" i="11"/>
  <c r="CB30" i="11" s="1"/>
  <c r="AL30" i="11" s="1"/>
  <c r="AL39" i="11"/>
  <c r="AL43" i="11"/>
  <c r="CI84" i="11"/>
  <c r="CA84" i="11" s="1"/>
  <c r="V84" i="11" s="1"/>
  <c r="CL108" i="11"/>
  <c r="CD108" i="11" s="1"/>
  <c r="CK108" i="11"/>
  <c r="CC108" i="11" s="1"/>
  <c r="Z108" i="11" s="1"/>
  <c r="B45" i="11"/>
  <c r="C70" i="11"/>
  <c r="E79" i="11"/>
  <c r="CL72" i="11"/>
  <c r="CD72" i="11" s="1"/>
  <c r="CL73" i="11"/>
  <c r="CD73" i="11" s="1"/>
  <c r="CL74" i="11"/>
  <c r="CD74" i="11" s="1"/>
  <c r="CL75" i="11"/>
  <c r="CD75" i="11" s="1"/>
  <c r="CL76" i="11"/>
  <c r="CD76" i="11" s="1"/>
  <c r="CL77" i="11"/>
  <c r="CD77" i="11" s="1"/>
  <c r="CL78" i="11"/>
  <c r="CD78" i="11" s="1"/>
  <c r="CN86" i="11"/>
  <c r="CF86" i="11" s="1"/>
  <c r="CL86" i="11"/>
  <c r="CD86" i="11" s="1"/>
  <c r="CI86" i="11"/>
  <c r="CA86" i="11" s="1"/>
  <c r="V86" i="11" s="1"/>
  <c r="CL87" i="11"/>
  <c r="CD87" i="11" s="1"/>
  <c r="CN87" i="11"/>
  <c r="CF87" i="11" s="1"/>
  <c r="CI87" i="11"/>
  <c r="CA87" i="11" s="1"/>
  <c r="CJ90" i="11"/>
  <c r="CB90" i="11" s="1"/>
  <c r="CN90" i="11"/>
  <c r="CF90" i="11" s="1"/>
  <c r="CM108" i="11"/>
  <c r="CE108" i="11" s="1"/>
  <c r="CK120" i="11"/>
  <c r="CB120" i="11" s="1"/>
  <c r="CL120" i="11"/>
  <c r="CC120" i="11" s="1"/>
  <c r="CM120" i="11"/>
  <c r="CD120" i="11" s="1"/>
  <c r="AR120" i="11" s="1"/>
  <c r="CK71" i="11"/>
  <c r="CC71" i="11" s="1"/>
  <c r="AT71" i="11" s="1"/>
  <c r="CN85" i="11"/>
  <c r="CF85" i="11" s="1"/>
  <c r="CL90" i="11"/>
  <c r="CD90" i="11" s="1"/>
  <c r="CM95" i="11"/>
  <c r="CE95" i="11" s="1"/>
  <c r="CI95" i="11"/>
  <c r="CA95" i="11" s="1"/>
  <c r="CK95" i="11"/>
  <c r="CC95" i="11" s="1"/>
  <c r="CM96" i="11"/>
  <c r="CE96" i="11" s="1"/>
  <c r="CI96" i="11"/>
  <c r="CA96" i="11" s="1"/>
  <c r="CK96" i="11"/>
  <c r="CC96" i="11" s="1"/>
  <c r="CM97" i="11"/>
  <c r="CE97" i="11" s="1"/>
  <c r="CI97" i="11"/>
  <c r="CA97" i="11" s="1"/>
  <c r="S97" i="11" s="1"/>
  <c r="CK97" i="11"/>
  <c r="CC97" i="11" s="1"/>
  <c r="CM98" i="11"/>
  <c r="CE98" i="11" s="1"/>
  <c r="CI98" i="11"/>
  <c r="CA98" i="11" s="1"/>
  <c r="CK98" i="11"/>
  <c r="CC98" i="11" s="1"/>
  <c r="CM99" i="11"/>
  <c r="CE99" i="11" s="1"/>
  <c r="CI99" i="11"/>
  <c r="CA99" i="11" s="1"/>
  <c r="CK99" i="11"/>
  <c r="CC99" i="11" s="1"/>
  <c r="B100" i="11"/>
  <c r="CI106" i="11"/>
  <c r="CA106" i="11" s="1"/>
  <c r="CM107" i="11"/>
  <c r="CE107" i="11" s="1"/>
  <c r="Z107" i="11" s="1"/>
  <c r="CK114" i="11"/>
  <c r="CB114" i="11" s="1"/>
  <c r="CL114" i="11"/>
  <c r="CC114" i="11" s="1"/>
  <c r="CK115" i="11"/>
  <c r="CB115" i="11" s="1"/>
  <c r="CL115" i="11"/>
  <c r="CC115" i="11" s="1"/>
  <c r="CK116" i="11"/>
  <c r="CB116" i="11" s="1"/>
  <c r="CL116" i="11"/>
  <c r="CC116" i="11" s="1"/>
  <c r="CM116" i="11"/>
  <c r="CD116" i="11" s="1"/>
  <c r="AR122" i="11"/>
  <c r="C126" i="11"/>
  <c r="CL127" i="11"/>
  <c r="CC127" i="11" s="1"/>
  <c r="CJ100" i="11"/>
  <c r="CB100" i="11" s="1"/>
  <c r="CN100" i="11"/>
  <c r="CF100" i="11" s="1"/>
  <c r="CM106" i="11"/>
  <c r="CE106" i="11" s="1"/>
  <c r="CK117" i="11"/>
  <c r="CB117" i="11" s="1"/>
  <c r="CL117" i="11"/>
  <c r="CC117" i="11" s="1"/>
  <c r="CM117" i="11"/>
  <c r="CD117" i="11" s="1"/>
  <c r="AR117" i="11" s="1"/>
  <c r="CK119" i="11"/>
  <c r="CB119" i="11" s="1"/>
  <c r="AR119" i="11" s="1"/>
  <c r="CL119" i="11"/>
  <c r="CC119" i="11" s="1"/>
  <c r="CM119" i="11"/>
  <c r="CD119" i="11" s="1"/>
  <c r="CK121" i="11"/>
  <c r="CB121" i="11" s="1"/>
  <c r="AR121" i="11" s="1"/>
  <c r="CL121" i="11"/>
  <c r="CC121" i="11" s="1"/>
  <c r="CM121" i="11"/>
  <c r="CD121" i="11" s="1"/>
  <c r="CK123" i="11"/>
  <c r="CB123" i="11" s="1"/>
  <c r="AR123" i="11" s="1"/>
  <c r="CL123" i="11"/>
  <c r="CC123" i="11" s="1"/>
  <c r="CM123" i="11"/>
  <c r="CD123" i="11" s="1"/>
  <c r="CM124" i="11"/>
  <c r="CD124" i="11" s="1"/>
  <c r="E136" i="11"/>
  <c r="AR127" i="11"/>
  <c r="CK130" i="11"/>
  <c r="CB130" i="11" s="1"/>
  <c r="CL130" i="11"/>
  <c r="CC130" i="11" s="1"/>
  <c r="CK133" i="11"/>
  <c r="CB133" i="11" s="1"/>
  <c r="CM133" i="11"/>
  <c r="CD133" i="11" s="1"/>
  <c r="CL133" i="11"/>
  <c r="CC133" i="11" s="1"/>
  <c r="C128" i="11"/>
  <c r="CM132" i="11"/>
  <c r="CD132" i="11" s="1"/>
  <c r="AR132" i="11" s="1"/>
  <c r="B187" i="11"/>
  <c r="B188" i="11"/>
  <c r="B189" i="11"/>
  <c r="CJ124" i="11"/>
  <c r="CA124" i="11" s="1"/>
  <c r="C125" i="11"/>
  <c r="D136" i="11"/>
  <c r="C136" i="11" s="1"/>
  <c r="CK136" i="11" s="1"/>
  <c r="CB136" i="11" s="1"/>
  <c r="CI70" i="11" l="1"/>
  <c r="CA70" i="11" s="1"/>
  <c r="CJ70" i="11"/>
  <c r="CB70" i="11" s="1"/>
  <c r="CK70" i="11"/>
  <c r="CC70" i="11" s="1"/>
  <c r="C79" i="11"/>
  <c r="CL70" i="11"/>
  <c r="CD70" i="11" s="1"/>
  <c r="AT78" i="11"/>
  <c r="AR133" i="11"/>
  <c r="AR116" i="11"/>
  <c r="AT77" i="11"/>
  <c r="B248" i="11"/>
  <c r="CL136" i="11"/>
  <c r="CC136" i="11" s="1"/>
  <c r="AR136" i="11" s="1"/>
  <c r="CM188" i="11"/>
  <c r="CA188" i="11" s="1"/>
  <c r="CN188" i="11"/>
  <c r="CB188" i="11" s="1"/>
  <c r="CO188" i="11"/>
  <c r="CC188" i="11" s="1"/>
  <c r="CM136" i="11"/>
  <c r="CD136" i="11" s="1"/>
  <c r="S99" i="11"/>
  <c r="S95" i="11"/>
  <c r="V87" i="11"/>
  <c r="AT72" i="11"/>
  <c r="CK100" i="11"/>
  <c r="CC100" i="11" s="1"/>
  <c r="CO100" i="11"/>
  <c r="CG100" i="11" s="1"/>
  <c r="CI100" i="11"/>
  <c r="CA100" i="11" s="1"/>
  <c r="CM189" i="11"/>
  <c r="CA189" i="11" s="1"/>
  <c r="CN189" i="11"/>
  <c r="CB189" i="11" s="1"/>
  <c r="CO189" i="11"/>
  <c r="CC189" i="11" s="1"/>
  <c r="CK128" i="11"/>
  <c r="CB128" i="11" s="1"/>
  <c r="AR128" i="11" s="1"/>
  <c r="CM128" i="11"/>
  <c r="CD128" i="11" s="1"/>
  <c r="CL128" i="11"/>
  <c r="CC128" i="11" s="1"/>
  <c r="AR114" i="11"/>
  <c r="S98" i="11"/>
  <c r="AR134" i="11"/>
  <c r="CK125" i="11"/>
  <c r="CB125" i="11" s="1"/>
  <c r="CM125" i="11"/>
  <c r="CD125" i="11" s="1"/>
  <c r="CL125" i="11"/>
  <c r="CC125" i="11" s="1"/>
  <c r="CM187" i="11"/>
  <c r="CA187" i="11" s="1"/>
  <c r="CN187" i="11"/>
  <c r="CB187" i="11" s="1"/>
  <c r="CO187" i="11"/>
  <c r="CC187" i="11" s="1"/>
  <c r="AR130" i="11"/>
  <c r="CK126" i="11"/>
  <c r="CB126" i="11" s="1"/>
  <c r="CL126" i="11"/>
  <c r="CC126" i="11" s="1"/>
  <c r="CM126" i="11"/>
  <c r="CD126" i="11" s="1"/>
  <c r="AR115" i="11"/>
  <c r="Z106" i="11"/>
  <c r="S96" i="11"/>
  <c r="CM100" i="11"/>
  <c r="CE100" i="11" s="1"/>
  <c r="AR126" i="11" l="1"/>
  <c r="AS187" i="11"/>
  <c r="AS189" i="11"/>
  <c r="AT70" i="11"/>
  <c r="AR125" i="11"/>
  <c r="AS188" i="11"/>
  <c r="L242" i="1" l="1"/>
  <c r="K242" i="1"/>
  <c r="J242" i="1"/>
  <c r="I242" i="1"/>
  <c r="H242" i="1"/>
  <c r="G242" i="1"/>
  <c r="F242" i="1"/>
  <c r="E242" i="1"/>
  <c r="D242" i="1"/>
  <c r="C242" i="1"/>
  <c r="L241" i="1"/>
  <c r="K241" i="1"/>
  <c r="J241" i="1"/>
  <c r="I241" i="1"/>
  <c r="H241" i="1"/>
  <c r="G241" i="1"/>
  <c r="F241" i="1"/>
  <c r="E241" i="1"/>
  <c r="D241" i="1"/>
  <c r="C241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7" i="1"/>
  <c r="B236" i="1"/>
  <c r="B235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N222" i="1"/>
  <c r="M221" i="1"/>
  <c r="L221" i="1"/>
  <c r="K221" i="1"/>
  <c r="M220" i="1"/>
  <c r="L220" i="1"/>
  <c r="K220" i="1"/>
  <c r="M219" i="1"/>
  <c r="L219" i="1"/>
  <c r="K219" i="1"/>
  <c r="J221" i="1"/>
  <c r="I221" i="1"/>
  <c r="J220" i="1"/>
  <c r="I220" i="1"/>
  <c r="G220" i="1"/>
  <c r="G219" i="1"/>
  <c r="G222" i="1"/>
  <c r="F222" i="1"/>
  <c r="G221" i="1"/>
  <c r="F221" i="1"/>
  <c r="E222" i="1"/>
  <c r="D222" i="1"/>
  <c r="E219" i="1"/>
  <c r="E220" i="1"/>
  <c r="D220" i="1"/>
  <c r="L215" i="1"/>
  <c r="K215" i="1"/>
  <c r="J215" i="1"/>
  <c r="I215" i="1"/>
  <c r="H215" i="1"/>
  <c r="G215" i="1"/>
  <c r="L214" i="1"/>
  <c r="K214" i="1"/>
  <c r="J214" i="1"/>
  <c r="I214" i="1"/>
  <c r="H214" i="1"/>
  <c r="G214" i="1"/>
  <c r="L213" i="1"/>
  <c r="K213" i="1"/>
  <c r="J213" i="1"/>
  <c r="I213" i="1"/>
  <c r="H213" i="1"/>
  <c r="G213" i="1"/>
  <c r="L212" i="1"/>
  <c r="K212" i="1"/>
  <c r="J212" i="1"/>
  <c r="I212" i="1"/>
  <c r="H212" i="1"/>
  <c r="G212" i="1"/>
  <c r="E214" i="1"/>
  <c r="E213" i="1"/>
  <c r="D215" i="1"/>
  <c r="C215" i="1"/>
  <c r="D214" i="1"/>
  <c r="C214" i="1"/>
  <c r="D213" i="1"/>
  <c r="C213" i="1"/>
  <c r="D212" i="1"/>
  <c r="C212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U196" i="1"/>
  <c r="T196" i="1"/>
  <c r="S196" i="1"/>
  <c r="R196" i="1"/>
  <c r="Q196" i="1"/>
  <c r="P196" i="1"/>
  <c r="O196" i="1"/>
  <c r="N196" i="1"/>
  <c r="M196" i="1"/>
  <c r="L196" i="1"/>
  <c r="K196" i="1"/>
  <c r="U195" i="1"/>
  <c r="T195" i="1"/>
  <c r="S195" i="1"/>
  <c r="R195" i="1"/>
  <c r="Q195" i="1"/>
  <c r="P195" i="1"/>
  <c r="O195" i="1"/>
  <c r="N195" i="1"/>
  <c r="M195" i="1"/>
  <c r="L195" i="1"/>
  <c r="K195" i="1"/>
  <c r="U194" i="1"/>
  <c r="T194" i="1"/>
  <c r="S194" i="1"/>
  <c r="R194" i="1"/>
  <c r="Q194" i="1"/>
  <c r="P194" i="1"/>
  <c r="O194" i="1"/>
  <c r="N194" i="1"/>
  <c r="M194" i="1"/>
  <c r="L194" i="1"/>
  <c r="K194" i="1"/>
  <c r="U193" i="1"/>
  <c r="T193" i="1"/>
  <c r="S193" i="1"/>
  <c r="R193" i="1"/>
  <c r="Q193" i="1"/>
  <c r="P193" i="1"/>
  <c r="O193" i="1"/>
  <c r="N193" i="1"/>
  <c r="M193" i="1"/>
  <c r="L193" i="1"/>
  <c r="K193" i="1"/>
  <c r="J195" i="1"/>
  <c r="I196" i="1"/>
  <c r="H196" i="1"/>
  <c r="G196" i="1"/>
  <c r="F196" i="1"/>
  <c r="I195" i="1"/>
  <c r="H195" i="1"/>
  <c r="G195" i="1"/>
  <c r="F195" i="1"/>
  <c r="I194" i="1"/>
  <c r="H194" i="1"/>
  <c r="G194" i="1"/>
  <c r="F194" i="1"/>
  <c r="I193" i="1"/>
  <c r="H193" i="1"/>
  <c r="G193" i="1"/>
  <c r="F193" i="1"/>
  <c r="D196" i="1"/>
  <c r="C196" i="1"/>
  <c r="D195" i="1"/>
  <c r="C195" i="1"/>
  <c r="D194" i="1"/>
  <c r="C194" i="1"/>
  <c r="D193" i="1"/>
  <c r="C193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G176" i="1"/>
  <c r="F176" i="1"/>
  <c r="G175" i="1"/>
  <c r="F175" i="1"/>
  <c r="D176" i="1"/>
  <c r="C176" i="1"/>
  <c r="D175" i="1"/>
  <c r="C175" i="1"/>
  <c r="AG171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B163" i="1"/>
  <c r="B162" i="1"/>
  <c r="B161" i="1"/>
  <c r="G158" i="1"/>
  <c r="F158" i="1"/>
  <c r="E158" i="1"/>
  <c r="D158" i="1"/>
  <c r="C158" i="1"/>
  <c r="G157" i="1"/>
  <c r="F157" i="1"/>
  <c r="E157" i="1"/>
  <c r="D157" i="1"/>
  <c r="C157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F78" i="1"/>
  <c r="F77" i="1"/>
  <c r="F76" i="1"/>
  <c r="F75" i="1"/>
  <c r="F74" i="1"/>
  <c r="F72" i="1"/>
  <c r="M78" i="1"/>
  <c r="L78" i="1"/>
  <c r="K78" i="1"/>
  <c r="J78" i="1"/>
  <c r="I78" i="1"/>
  <c r="H78" i="1"/>
  <c r="G78" i="1"/>
  <c r="M77" i="1"/>
  <c r="L77" i="1"/>
  <c r="K77" i="1"/>
  <c r="J77" i="1"/>
  <c r="I77" i="1"/>
  <c r="H77" i="1"/>
  <c r="G77" i="1"/>
  <c r="M76" i="1"/>
  <c r="L76" i="1"/>
  <c r="K76" i="1"/>
  <c r="J76" i="1"/>
  <c r="I76" i="1"/>
  <c r="H76" i="1"/>
  <c r="G76" i="1"/>
  <c r="M75" i="1"/>
  <c r="L75" i="1"/>
  <c r="K75" i="1"/>
  <c r="J75" i="1"/>
  <c r="I75" i="1"/>
  <c r="H75" i="1"/>
  <c r="G75" i="1"/>
  <c r="M74" i="1"/>
  <c r="L74" i="1"/>
  <c r="K74" i="1"/>
  <c r="J74" i="1"/>
  <c r="I74" i="1"/>
  <c r="H74" i="1"/>
  <c r="G74" i="1"/>
  <c r="M72" i="1"/>
  <c r="L72" i="1"/>
  <c r="K72" i="1"/>
  <c r="J72" i="1"/>
  <c r="I72" i="1"/>
  <c r="H72" i="1"/>
  <c r="G72" i="1"/>
  <c r="S78" i="1"/>
  <c r="R78" i="1"/>
  <c r="Q78" i="1"/>
  <c r="P78" i="1"/>
  <c r="O78" i="1"/>
  <c r="N78" i="1"/>
  <c r="S77" i="1"/>
  <c r="R77" i="1"/>
  <c r="Q77" i="1"/>
  <c r="P77" i="1"/>
  <c r="O77" i="1"/>
  <c r="N77" i="1"/>
  <c r="S76" i="1"/>
  <c r="R76" i="1"/>
  <c r="Q76" i="1"/>
  <c r="P76" i="1"/>
  <c r="O76" i="1"/>
  <c r="N76" i="1"/>
  <c r="S75" i="1"/>
  <c r="R75" i="1"/>
  <c r="Q75" i="1"/>
  <c r="P75" i="1"/>
  <c r="O75" i="1"/>
  <c r="N75" i="1"/>
  <c r="S74" i="1"/>
  <c r="R74" i="1"/>
  <c r="Q74" i="1"/>
  <c r="P74" i="1"/>
  <c r="O74" i="1"/>
  <c r="N74" i="1"/>
  <c r="S73" i="1"/>
  <c r="R73" i="1"/>
  <c r="Q73" i="1"/>
  <c r="P73" i="1"/>
  <c r="O73" i="1"/>
  <c r="N73" i="1"/>
  <c r="S72" i="1"/>
  <c r="R72" i="1"/>
  <c r="Q72" i="1"/>
  <c r="P72" i="1"/>
  <c r="O72" i="1"/>
  <c r="N72" i="1"/>
  <c r="S71" i="1"/>
  <c r="Q71" i="1"/>
  <c r="O71" i="1"/>
  <c r="M71" i="1"/>
  <c r="K71" i="1"/>
  <c r="AC78" i="1"/>
  <c r="AB78" i="1"/>
  <c r="AA78" i="1"/>
  <c r="Z78" i="1"/>
  <c r="Y78" i="1"/>
  <c r="X78" i="1"/>
  <c r="W78" i="1"/>
  <c r="V78" i="1"/>
  <c r="U78" i="1"/>
  <c r="T78" i="1"/>
  <c r="AC77" i="1"/>
  <c r="AB77" i="1"/>
  <c r="AA77" i="1"/>
  <c r="Z77" i="1"/>
  <c r="Y77" i="1"/>
  <c r="X77" i="1"/>
  <c r="W77" i="1"/>
  <c r="V77" i="1"/>
  <c r="U77" i="1"/>
  <c r="T77" i="1"/>
  <c r="AC76" i="1"/>
  <c r="AB76" i="1"/>
  <c r="AA76" i="1"/>
  <c r="Z76" i="1"/>
  <c r="Y76" i="1"/>
  <c r="X76" i="1"/>
  <c r="W76" i="1"/>
  <c r="V76" i="1"/>
  <c r="U76" i="1"/>
  <c r="T76" i="1"/>
  <c r="AC75" i="1"/>
  <c r="AB75" i="1"/>
  <c r="AA75" i="1"/>
  <c r="Z75" i="1"/>
  <c r="Y75" i="1"/>
  <c r="X75" i="1"/>
  <c r="W75" i="1"/>
  <c r="V75" i="1"/>
  <c r="U75" i="1"/>
  <c r="T75" i="1"/>
  <c r="AC74" i="1"/>
  <c r="AB74" i="1"/>
  <c r="AA74" i="1"/>
  <c r="Z74" i="1"/>
  <c r="Y74" i="1"/>
  <c r="X74" i="1"/>
  <c r="W74" i="1"/>
  <c r="V74" i="1"/>
  <c r="U74" i="1"/>
  <c r="T74" i="1"/>
  <c r="AC73" i="1"/>
  <c r="AB73" i="1"/>
  <c r="AA73" i="1"/>
  <c r="Z73" i="1"/>
  <c r="Y73" i="1"/>
  <c r="X73" i="1"/>
  <c r="W73" i="1"/>
  <c r="V73" i="1"/>
  <c r="U73" i="1"/>
  <c r="T73" i="1"/>
  <c r="AC72" i="1"/>
  <c r="AB72" i="1"/>
  <c r="AA72" i="1"/>
  <c r="Z72" i="1"/>
  <c r="Y72" i="1"/>
  <c r="X72" i="1"/>
  <c r="W72" i="1"/>
  <c r="V72" i="1"/>
  <c r="U72" i="1"/>
  <c r="T72" i="1"/>
  <c r="AH78" i="1"/>
  <c r="AG78" i="1"/>
  <c r="AF78" i="1"/>
  <c r="AE78" i="1"/>
  <c r="AD78" i="1"/>
  <c r="AH77" i="1"/>
  <c r="AG77" i="1"/>
  <c r="AF77" i="1"/>
  <c r="AE77" i="1"/>
  <c r="AD77" i="1"/>
  <c r="AH76" i="1"/>
  <c r="AG76" i="1"/>
  <c r="AF76" i="1"/>
  <c r="AE76" i="1"/>
  <c r="AD76" i="1"/>
  <c r="AH75" i="1"/>
  <c r="AG75" i="1"/>
  <c r="AF75" i="1"/>
  <c r="AE75" i="1"/>
  <c r="AD75" i="1"/>
  <c r="AH74" i="1"/>
  <c r="AG74" i="1"/>
  <c r="AF74" i="1"/>
  <c r="AE74" i="1"/>
  <c r="AD74" i="1"/>
  <c r="AH72" i="1"/>
  <c r="AG72" i="1"/>
  <c r="AF72" i="1"/>
  <c r="AE72" i="1"/>
  <c r="AD72" i="1"/>
  <c r="AG71" i="1"/>
  <c r="AE71" i="1"/>
  <c r="AC71" i="1"/>
  <c r="AA71" i="1"/>
  <c r="Y71" i="1"/>
  <c r="W71" i="1"/>
  <c r="U71" i="1"/>
  <c r="AM78" i="1"/>
  <c r="AL78" i="1"/>
  <c r="AK78" i="1"/>
  <c r="AJ78" i="1"/>
  <c r="AI78" i="1"/>
  <c r="AM77" i="1"/>
  <c r="AL77" i="1"/>
  <c r="AK77" i="1"/>
  <c r="AJ77" i="1"/>
  <c r="AI77" i="1"/>
  <c r="AM76" i="1"/>
  <c r="AL76" i="1"/>
  <c r="AK76" i="1"/>
  <c r="AJ76" i="1"/>
  <c r="AI76" i="1"/>
  <c r="AM75" i="1"/>
  <c r="AL75" i="1"/>
  <c r="AK75" i="1"/>
  <c r="AJ75" i="1"/>
  <c r="AI75" i="1"/>
  <c r="AM74" i="1"/>
  <c r="AL74" i="1"/>
  <c r="AK74" i="1"/>
  <c r="AJ74" i="1"/>
  <c r="AI74" i="1"/>
  <c r="AM72" i="1"/>
  <c r="AL72" i="1"/>
  <c r="AK72" i="1"/>
  <c r="AJ72" i="1"/>
  <c r="AI72" i="1"/>
  <c r="AI71" i="1"/>
  <c r="AK71" i="1"/>
  <c r="AM71" i="1"/>
  <c r="AS78" i="1"/>
  <c r="AR78" i="1"/>
  <c r="AQ78" i="1"/>
  <c r="AP78" i="1"/>
  <c r="AO78" i="1"/>
  <c r="AN78" i="1"/>
  <c r="AS77" i="1"/>
  <c r="AR77" i="1"/>
  <c r="AQ77" i="1"/>
  <c r="AP77" i="1"/>
  <c r="AO77" i="1"/>
  <c r="AN77" i="1"/>
  <c r="AS76" i="1"/>
  <c r="AR76" i="1"/>
  <c r="AQ76" i="1"/>
  <c r="AP76" i="1"/>
  <c r="AO76" i="1"/>
  <c r="AN76" i="1"/>
  <c r="AS75" i="1"/>
  <c r="AR75" i="1"/>
  <c r="AQ75" i="1"/>
  <c r="AP75" i="1"/>
  <c r="AO75" i="1"/>
  <c r="AN75" i="1"/>
  <c r="AS74" i="1"/>
  <c r="AR74" i="1"/>
  <c r="AQ74" i="1"/>
  <c r="AP74" i="1"/>
  <c r="AO74" i="1"/>
  <c r="AN74" i="1"/>
  <c r="AS73" i="1"/>
  <c r="AR73" i="1"/>
  <c r="AQ73" i="1"/>
  <c r="AP73" i="1"/>
  <c r="AO73" i="1"/>
  <c r="AN73" i="1"/>
  <c r="AS72" i="1"/>
  <c r="AR72" i="1"/>
  <c r="AQ72" i="1"/>
  <c r="AP72" i="1"/>
  <c r="AO72" i="1"/>
  <c r="AN72" i="1"/>
  <c r="AS71" i="1"/>
  <c r="AR71" i="1"/>
  <c r="AQ71" i="1"/>
  <c r="AP71" i="1"/>
  <c r="AO71" i="1"/>
  <c r="AN71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I44" i="1"/>
  <c r="AH44" i="1"/>
  <c r="AG44" i="1"/>
  <c r="AF44" i="1"/>
  <c r="AI43" i="1"/>
  <c r="AH43" i="1"/>
  <c r="AG43" i="1"/>
  <c r="AF43" i="1"/>
  <c r="AI42" i="1"/>
  <c r="AH42" i="1"/>
  <c r="AG42" i="1"/>
  <c r="AF42" i="1"/>
  <c r="AI41" i="1"/>
  <c r="AH41" i="1"/>
  <c r="AG41" i="1"/>
  <c r="AF41" i="1"/>
  <c r="AI40" i="1"/>
  <c r="AH40" i="1"/>
  <c r="AG40" i="1"/>
  <c r="AF40" i="1"/>
  <c r="AI39" i="1"/>
  <c r="AH39" i="1"/>
  <c r="AG39" i="1"/>
  <c r="AF39" i="1"/>
  <c r="AI38" i="1"/>
  <c r="AH38" i="1"/>
  <c r="AG38" i="1"/>
  <c r="AF38" i="1"/>
  <c r="AI37" i="1"/>
  <c r="AH37" i="1"/>
  <c r="AG37" i="1"/>
  <c r="AF37" i="1"/>
  <c r="AI36" i="1"/>
  <c r="AH36" i="1"/>
  <c r="AG36" i="1"/>
  <c r="AF36" i="1"/>
  <c r="AI35" i="1"/>
  <c r="AH35" i="1"/>
  <c r="AG35" i="1"/>
  <c r="AF35" i="1"/>
  <c r="AI34" i="1"/>
  <c r="AH34" i="1"/>
  <c r="AG34" i="1"/>
  <c r="AF34" i="1"/>
  <c r="AI33" i="1"/>
  <c r="AH33" i="1"/>
  <c r="AG33" i="1"/>
  <c r="AF33" i="1"/>
  <c r="AI32" i="1"/>
  <c r="AH32" i="1"/>
  <c r="AG32" i="1"/>
  <c r="AF32" i="1"/>
  <c r="AI31" i="1"/>
  <c r="AH31" i="1"/>
  <c r="AG31" i="1"/>
  <c r="AF31" i="1"/>
  <c r="AI30" i="1"/>
  <c r="AH30" i="1"/>
  <c r="AG30" i="1"/>
  <c r="AF30" i="1"/>
  <c r="AD44" i="1"/>
  <c r="AC44" i="1"/>
  <c r="AB44" i="1"/>
  <c r="AA44" i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D31" i="1"/>
  <c r="AC31" i="1"/>
  <c r="AB31" i="1"/>
  <c r="AA31" i="1"/>
  <c r="AD30" i="1"/>
  <c r="AC30" i="1"/>
  <c r="AB30" i="1"/>
  <c r="AA30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16" i="1"/>
  <c r="V16" i="1"/>
  <c r="W17" i="1"/>
  <c r="V17" i="1"/>
  <c r="U17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O19" i="1"/>
  <c r="O18" i="1"/>
  <c r="O17" i="1"/>
  <c r="O16" i="1"/>
  <c r="W15" i="1"/>
  <c r="V15" i="1"/>
  <c r="U15" i="1"/>
  <c r="T15" i="1"/>
  <c r="S15" i="1"/>
  <c r="R15" i="1"/>
  <c r="Q15" i="1"/>
  <c r="P15" i="1"/>
  <c r="O15" i="1"/>
  <c r="W14" i="1"/>
  <c r="V14" i="1"/>
  <c r="U14" i="1"/>
  <c r="T14" i="1"/>
  <c r="S14" i="1"/>
  <c r="R14" i="1"/>
  <c r="Q14" i="1"/>
  <c r="P14" i="1"/>
  <c r="O14" i="1"/>
  <c r="E19" i="1"/>
  <c r="D19" i="1"/>
  <c r="E18" i="1"/>
  <c r="D18" i="1"/>
  <c r="N19" i="1"/>
  <c r="M19" i="1"/>
  <c r="L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N17" i="1"/>
  <c r="M17" i="1"/>
  <c r="L17" i="1"/>
  <c r="K17" i="1"/>
  <c r="J17" i="1"/>
  <c r="I17" i="1"/>
  <c r="H17" i="1"/>
  <c r="G17" i="1"/>
  <c r="F17" i="1"/>
  <c r="N16" i="1"/>
  <c r="M16" i="1"/>
  <c r="L16" i="1"/>
  <c r="K16" i="1"/>
  <c r="J16" i="1"/>
  <c r="I16" i="1"/>
  <c r="H16" i="1"/>
  <c r="G16" i="1"/>
  <c r="F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B247" i="1" l="1"/>
  <c r="B242" i="1"/>
  <c r="B241" i="1"/>
  <c r="C237" i="1"/>
  <c r="C236" i="1"/>
  <c r="C235" i="1"/>
  <c r="K231" i="1"/>
  <c r="J231" i="1"/>
  <c r="I231" i="1"/>
  <c r="H231" i="1"/>
  <c r="G231" i="1"/>
  <c r="F231" i="1"/>
  <c r="E231" i="1"/>
  <c r="D231" i="1"/>
  <c r="C231" i="1"/>
  <c r="B231" i="1"/>
  <c r="H222" i="1"/>
  <c r="C222" i="1"/>
  <c r="H221" i="1"/>
  <c r="C221" i="1"/>
  <c r="H220" i="1"/>
  <c r="C220" i="1"/>
  <c r="H219" i="1"/>
  <c r="C219" i="1"/>
  <c r="F215" i="1"/>
  <c r="B215" i="1"/>
  <c r="F214" i="1"/>
  <c r="B214" i="1"/>
  <c r="F213" i="1"/>
  <c r="B213" i="1"/>
  <c r="F212" i="1"/>
  <c r="B212" i="1"/>
  <c r="F207" i="1"/>
  <c r="B207" i="1"/>
  <c r="CI207" i="1" s="1"/>
  <c r="CA207" i="1" s="1"/>
  <c r="S207" i="1" s="1"/>
  <c r="F206" i="1"/>
  <c r="B206" i="1"/>
  <c r="CI206" i="1" s="1"/>
  <c r="CA206" i="1" s="1"/>
  <c r="S206" i="1" s="1"/>
  <c r="F205" i="1"/>
  <c r="B205" i="1"/>
  <c r="CI205" i="1" s="1"/>
  <c r="CA205" i="1" s="1"/>
  <c r="S205" i="1" s="1"/>
  <c r="F204" i="1"/>
  <c r="B204" i="1"/>
  <c r="CI204" i="1" s="1"/>
  <c r="CA204" i="1" s="1"/>
  <c r="S204" i="1" s="1"/>
  <c r="F203" i="1"/>
  <c r="B203" i="1"/>
  <c r="CI203" i="1" s="1"/>
  <c r="CA203" i="1" s="1"/>
  <c r="S203" i="1" s="1"/>
  <c r="F202" i="1"/>
  <c r="B202" i="1"/>
  <c r="CI202" i="1" s="1"/>
  <c r="CA202" i="1" s="1"/>
  <c r="S202" i="1" s="1"/>
  <c r="F201" i="1"/>
  <c r="B201" i="1"/>
  <c r="CI201" i="1" s="1"/>
  <c r="CA201" i="1" s="1"/>
  <c r="S201" i="1" s="1"/>
  <c r="E196" i="1"/>
  <c r="B196" i="1"/>
  <c r="CI196" i="1" s="1"/>
  <c r="CA196" i="1" s="1"/>
  <c r="V196" i="1" s="1"/>
  <c r="E195" i="1"/>
  <c r="B195" i="1"/>
  <c r="CI195" i="1" s="1"/>
  <c r="CA195" i="1" s="1"/>
  <c r="V195" i="1" s="1"/>
  <c r="E194" i="1"/>
  <c r="B194" i="1"/>
  <c r="CI194" i="1" s="1"/>
  <c r="CA194" i="1" s="1"/>
  <c r="V194" i="1" s="1"/>
  <c r="E193" i="1"/>
  <c r="B193" i="1"/>
  <c r="CI193" i="1" s="1"/>
  <c r="CA193" i="1" s="1"/>
  <c r="V193" i="1" s="1"/>
  <c r="CP189" i="1"/>
  <c r="CD189" i="1" s="1"/>
  <c r="D189" i="1"/>
  <c r="C189" i="1"/>
  <c r="CP188" i="1"/>
  <c r="CD188" i="1" s="1"/>
  <c r="D188" i="1"/>
  <c r="C188" i="1"/>
  <c r="CP187" i="1"/>
  <c r="CD187" i="1" s="1"/>
  <c r="D187" i="1"/>
  <c r="C187" i="1"/>
  <c r="B182" i="1"/>
  <c r="B181" i="1"/>
  <c r="B180" i="1"/>
  <c r="E176" i="1"/>
  <c r="B176" i="1"/>
  <c r="E175" i="1"/>
  <c r="B175" i="1"/>
  <c r="D170" i="1"/>
  <c r="C170" i="1"/>
  <c r="D169" i="1"/>
  <c r="C169" i="1"/>
  <c r="D168" i="1"/>
  <c r="C168" i="1"/>
  <c r="B158" i="1"/>
  <c r="CI158" i="1" s="1"/>
  <c r="CA158" i="1" s="1"/>
  <c r="H158" i="1" s="1"/>
  <c r="B157" i="1"/>
  <c r="CI157" i="1" s="1"/>
  <c r="CA157" i="1" s="1"/>
  <c r="H157" i="1" s="1"/>
  <c r="B156" i="1"/>
  <c r="CI156" i="1" s="1"/>
  <c r="CA156" i="1" s="1"/>
  <c r="H156" i="1" s="1"/>
  <c r="B155" i="1"/>
  <c r="CI155" i="1" s="1"/>
  <c r="CA155" i="1" s="1"/>
  <c r="H155" i="1" s="1"/>
  <c r="B154" i="1"/>
  <c r="CI154" i="1" s="1"/>
  <c r="CA154" i="1" s="1"/>
  <c r="H154" i="1" s="1"/>
  <c r="B153" i="1"/>
  <c r="CI153" i="1" s="1"/>
  <c r="CA153" i="1" s="1"/>
  <c r="H153" i="1" s="1"/>
  <c r="B152" i="1"/>
  <c r="CI152" i="1" s="1"/>
  <c r="CA152" i="1" s="1"/>
  <c r="H152" i="1" s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AR138" i="1"/>
  <c r="AR137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CJ135" i="1"/>
  <c r="CA135" i="1" s="1"/>
  <c r="E135" i="1"/>
  <c r="D135" i="1"/>
  <c r="CJ134" i="1"/>
  <c r="CA134" i="1" s="1"/>
  <c r="E134" i="1"/>
  <c r="D134" i="1"/>
  <c r="CJ133" i="1"/>
  <c r="CA133" i="1" s="1"/>
  <c r="E133" i="1"/>
  <c r="D133" i="1"/>
  <c r="CJ132" i="1"/>
  <c r="CA132" i="1" s="1"/>
  <c r="E132" i="1"/>
  <c r="D132" i="1"/>
  <c r="CJ131" i="1"/>
  <c r="CA131" i="1" s="1"/>
  <c r="E131" i="1"/>
  <c r="D131" i="1"/>
  <c r="CJ130" i="1"/>
  <c r="CA130" i="1" s="1"/>
  <c r="E130" i="1"/>
  <c r="D130" i="1"/>
  <c r="CJ129" i="1"/>
  <c r="CA129" i="1" s="1"/>
  <c r="E129" i="1"/>
  <c r="D129" i="1"/>
  <c r="CJ128" i="1"/>
  <c r="CA128" i="1" s="1"/>
  <c r="E128" i="1"/>
  <c r="D128" i="1"/>
  <c r="CJ127" i="1"/>
  <c r="CA127" i="1" s="1"/>
  <c r="E127" i="1"/>
  <c r="D127" i="1"/>
  <c r="CJ126" i="1"/>
  <c r="CA126" i="1" s="1"/>
  <c r="E126" i="1"/>
  <c r="D126" i="1"/>
  <c r="CJ125" i="1"/>
  <c r="CA125" i="1" s="1"/>
  <c r="E125" i="1"/>
  <c r="D125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CJ123" i="1"/>
  <c r="CA123" i="1" s="1"/>
  <c r="E123" i="1"/>
  <c r="D123" i="1"/>
  <c r="CJ122" i="1"/>
  <c r="CA122" i="1" s="1"/>
  <c r="E122" i="1"/>
  <c r="D122" i="1"/>
  <c r="CJ121" i="1"/>
  <c r="CA121" i="1" s="1"/>
  <c r="E121" i="1"/>
  <c r="D121" i="1"/>
  <c r="CJ120" i="1"/>
  <c r="CA120" i="1" s="1"/>
  <c r="E120" i="1"/>
  <c r="D120" i="1"/>
  <c r="CJ119" i="1"/>
  <c r="CA119" i="1" s="1"/>
  <c r="E119" i="1"/>
  <c r="D119" i="1"/>
  <c r="CJ118" i="1"/>
  <c r="CA118" i="1" s="1"/>
  <c r="E118" i="1"/>
  <c r="D118" i="1"/>
  <c r="CJ117" i="1"/>
  <c r="CA117" i="1" s="1"/>
  <c r="E117" i="1"/>
  <c r="D117" i="1"/>
  <c r="CJ116" i="1"/>
  <c r="CA116" i="1" s="1"/>
  <c r="E116" i="1"/>
  <c r="D116" i="1"/>
  <c r="CJ115" i="1"/>
  <c r="CA115" i="1" s="1"/>
  <c r="E115" i="1"/>
  <c r="D115" i="1"/>
  <c r="CJ114" i="1"/>
  <c r="CA114" i="1" s="1"/>
  <c r="E114" i="1"/>
  <c r="D114" i="1"/>
  <c r="CJ113" i="1"/>
  <c r="CA113" i="1" s="1"/>
  <c r="E113" i="1"/>
  <c r="D113" i="1"/>
  <c r="CJ108" i="1"/>
  <c r="CB108" i="1" s="1"/>
  <c r="B108" i="1"/>
  <c r="CM108" i="1" s="1"/>
  <c r="CE108" i="1" s="1"/>
  <c r="CJ107" i="1"/>
  <c r="CB107" i="1" s="1"/>
  <c r="B107" i="1"/>
  <c r="CM107" i="1" s="1"/>
  <c r="CE107" i="1" s="1"/>
  <c r="CJ106" i="1"/>
  <c r="CB106" i="1" s="1"/>
  <c r="B106" i="1"/>
  <c r="CM106" i="1" s="1"/>
  <c r="CE106" i="1" s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CN99" i="1"/>
  <c r="CF99" i="1" s="1"/>
  <c r="CL99" i="1"/>
  <c r="CD99" i="1" s="1"/>
  <c r="CJ99" i="1"/>
  <c r="CB99" i="1" s="1"/>
  <c r="B99" i="1"/>
  <c r="CM99" i="1" s="1"/>
  <c r="CE99" i="1" s="1"/>
  <c r="CN98" i="1"/>
  <c r="CF98" i="1" s="1"/>
  <c r="CL98" i="1"/>
  <c r="CD98" i="1" s="1"/>
  <c r="CJ98" i="1"/>
  <c r="CB98" i="1" s="1"/>
  <c r="B98" i="1"/>
  <c r="CM98" i="1" s="1"/>
  <c r="CE98" i="1" s="1"/>
  <c r="CN97" i="1"/>
  <c r="CF97" i="1" s="1"/>
  <c r="CL97" i="1"/>
  <c r="CD97" i="1" s="1"/>
  <c r="CJ97" i="1"/>
  <c r="CB97" i="1" s="1"/>
  <c r="B97" i="1"/>
  <c r="CI97" i="1" s="1"/>
  <c r="CA97" i="1" s="1"/>
  <c r="CN96" i="1"/>
  <c r="CF96" i="1" s="1"/>
  <c r="CL96" i="1"/>
  <c r="CD96" i="1" s="1"/>
  <c r="CJ96" i="1"/>
  <c r="CB96" i="1" s="1"/>
  <c r="B96" i="1"/>
  <c r="CM96" i="1" s="1"/>
  <c r="CE96" i="1" s="1"/>
  <c r="CN95" i="1"/>
  <c r="CF95" i="1" s="1"/>
  <c r="CL95" i="1"/>
  <c r="CD95" i="1" s="1"/>
  <c r="CJ95" i="1"/>
  <c r="CB95" i="1" s="1"/>
  <c r="B95" i="1"/>
  <c r="CI95" i="1" s="1"/>
  <c r="CA95" i="1" s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CM89" i="1"/>
  <c r="CE89" i="1" s="1"/>
  <c r="CK89" i="1"/>
  <c r="CC89" i="1" s="1"/>
  <c r="CJ89" i="1"/>
  <c r="CB89" i="1" s="1"/>
  <c r="B89" i="1"/>
  <c r="CI89" i="1" s="1"/>
  <c r="CA89" i="1" s="1"/>
  <c r="CM88" i="1"/>
  <c r="CE88" i="1" s="1"/>
  <c r="CK88" i="1"/>
  <c r="CC88" i="1" s="1"/>
  <c r="CJ88" i="1"/>
  <c r="CB88" i="1" s="1"/>
  <c r="B88" i="1"/>
  <c r="CN88" i="1" s="1"/>
  <c r="CF88" i="1" s="1"/>
  <c r="CM87" i="1"/>
  <c r="CE87" i="1" s="1"/>
  <c r="CK87" i="1"/>
  <c r="CC87" i="1" s="1"/>
  <c r="CJ87" i="1"/>
  <c r="CB87" i="1" s="1"/>
  <c r="B87" i="1"/>
  <c r="CI87" i="1" s="1"/>
  <c r="CA87" i="1" s="1"/>
  <c r="CM86" i="1"/>
  <c r="CE86" i="1" s="1"/>
  <c r="CK86" i="1"/>
  <c r="CC86" i="1" s="1"/>
  <c r="CJ86" i="1"/>
  <c r="CB86" i="1" s="1"/>
  <c r="B86" i="1"/>
  <c r="CN86" i="1" s="1"/>
  <c r="CF86" i="1" s="1"/>
  <c r="CM85" i="1"/>
  <c r="CE85" i="1" s="1"/>
  <c r="CK85" i="1"/>
  <c r="CC85" i="1" s="1"/>
  <c r="CJ85" i="1"/>
  <c r="CB85" i="1" s="1"/>
  <c r="B85" i="1"/>
  <c r="CI85" i="1" s="1"/>
  <c r="CA85" i="1" s="1"/>
  <c r="CM84" i="1"/>
  <c r="CE84" i="1" s="1"/>
  <c r="CK84" i="1"/>
  <c r="CC84" i="1" s="1"/>
  <c r="CJ84" i="1"/>
  <c r="CB84" i="1" s="1"/>
  <c r="B84" i="1"/>
  <c r="CN84" i="1" s="1"/>
  <c r="CF84" i="1" s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C71" i="1" s="1"/>
  <c r="E70" i="1"/>
  <c r="D70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4" i="1"/>
  <c r="CI64" i="1" s="1"/>
  <c r="CA64" i="1" s="1"/>
  <c r="V64" i="1" s="1"/>
  <c r="B63" i="1"/>
  <c r="CI63" i="1" s="1"/>
  <c r="CA63" i="1" s="1"/>
  <c r="V63" i="1" s="1"/>
  <c r="B62" i="1"/>
  <c r="CI62" i="1" s="1"/>
  <c r="CA62" i="1" s="1"/>
  <c r="V62" i="1" s="1"/>
  <c r="B61" i="1"/>
  <c r="CI61" i="1" s="1"/>
  <c r="CA61" i="1" s="1"/>
  <c r="V61" i="1" s="1"/>
  <c r="B60" i="1"/>
  <c r="CI60" i="1" s="1"/>
  <c r="CA60" i="1" s="1"/>
  <c r="V60" i="1" s="1"/>
  <c r="B59" i="1"/>
  <c r="CI59" i="1" s="1"/>
  <c r="CA59" i="1" s="1"/>
  <c r="V59" i="1" s="1"/>
  <c r="B58" i="1"/>
  <c r="CI58" i="1" s="1"/>
  <c r="CA58" i="1" s="1"/>
  <c r="V58" i="1" s="1"/>
  <c r="B57" i="1"/>
  <c r="CI57" i="1" s="1"/>
  <c r="CA57" i="1" s="1"/>
  <c r="V57" i="1" s="1"/>
  <c r="B56" i="1"/>
  <c r="CI56" i="1" s="1"/>
  <c r="CA56" i="1" s="1"/>
  <c r="V56" i="1" s="1"/>
  <c r="B55" i="1"/>
  <c r="CI55" i="1" s="1"/>
  <c r="CA55" i="1" s="1"/>
  <c r="V55" i="1" s="1"/>
  <c r="B54" i="1"/>
  <c r="CI54" i="1" s="1"/>
  <c r="CA54" i="1" s="1"/>
  <c r="V54" i="1" s="1"/>
  <c r="B53" i="1"/>
  <c r="CI53" i="1" s="1"/>
  <c r="CA53" i="1" s="1"/>
  <c r="V53" i="1" s="1"/>
  <c r="B52" i="1"/>
  <c r="CI52" i="1" s="1"/>
  <c r="CA52" i="1" s="1"/>
  <c r="V52" i="1" s="1"/>
  <c r="B51" i="1"/>
  <c r="CI51" i="1" s="1"/>
  <c r="CA51" i="1" s="1"/>
  <c r="V51" i="1" s="1"/>
  <c r="B50" i="1"/>
  <c r="CI50" i="1" s="1"/>
  <c r="CA50" i="1" s="1"/>
  <c r="V50" i="1" s="1"/>
  <c r="AK45" i="1"/>
  <c r="AJ45" i="1"/>
  <c r="AI45" i="1"/>
  <c r="AH45" i="1"/>
  <c r="AG45" i="1"/>
  <c r="AF45" i="1"/>
  <c r="AD45" i="1"/>
  <c r="AC45" i="1"/>
  <c r="AB45" i="1"/>
  <c r="AA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CM44" i="1"/>
  <c r="CE44" i="1" s="1"/>
  <c r="CL44" i="1"/>
  <c r="CD44" i="1" s="1"/>
  <c r="AE44" i="1"/>
  <c r="CK44" i="1" s="1"/>
  <c r="CC44" i="1" s="1"/>
  <c r="Z44" i="1"/>
  <c r="CJ44" i="1" s="1"/>
  <c r="CB44" i="1" s="1"/>
  <c r="B44" i="1"/>
  <c r="CI44" i="1" s="1"/>
  <c r="CA44" i="1" s="1"/>
  <c r="CM43" i="1"/>
  <c r="CE43" i="1" s="1"/>
  <c r="CL43" i="1"/>
  <c r="CD43" i="1" s="1"/>
  <c r="AE43" i="1"/>
  <c r="CK43" i="1" s="1"/>
  <c r="CC43" i="1" s="1"/>
  <c r="Z43" i="1"/>
  <c r="CJ43" i="1" s="1"/>
  <c r="CB43" i="1" s="1"/>
  <c r="B43" i="1"/>
  <c r="CI43" i="1" s="1"/>
  <c r="CA43" i="1" s="1"/>
  <c r="CM42" i="1"/>
  <c r="CE42" i="1" s="1"/>
  <c r="CL42" i="1"/>
  <c r="CD42" i="1" s="1"/>
  <c r="AE42" i="1"/>
  <c r="CK42" i="1" s="1"/>
  <c r="CC42" i="1" s="1"/>
  <c r="Z42" i="1"/>
  <c r="CJ42" i="1" s="1"/>
  <c r="CB42" i="1" s="1"/>
  <c r="B42" i="1"/>
  <c r="CI42" i="1" s="1"/>
  <c r="CA42" i="1" s="1"/>
  <c r="CM41" i="1"/>
  <c r="CE41" i="1" s="1"/>
  <c r="CL41" i="1"/>
  <c r="CD41" i="1" s="1"/>
  <c r="AE41" i="1"/>
  <c r="CK41" i="1" s="1"/>
  <c r="CC41" i="1" s="1"/>
  <c r="Z41" i="1"/>
  <c r="CJ41" i="1" s="1"/>
  <c r="CB41" i="1" s="1"/>
  <c r="B41" i="1"/>
  <c r="CI41" i="1" s="1"/>
  <c r="CA41" i="1" s="1"/>
  <c r="CM40" i="1"/>
  <c r="CE40" i="1" s="1"/>
  <c r="CL40" i="1"/>
  <c r="CD40" i="1" s="1"/>
  <c r="AE40" i="1"/>
  <c r="CK40" i="1" s="1"/>
  <c r="CC40" i="1" s="1"/>
  <c r="Z40" i="1"/>
  <c r="CJ40" i="1" s="1"/>
  <c r="CB40" i="1" s="1"/>
  <c r="B40" i="1"/>
  <c r="CI40" i="1" s="1"/>
  <c r="CA40" i="1" s="1"/>
  <c r="CM39" i="1"/>
  <c r="CE39" i="1" s="1"/>
  <c r="CL39" i="1"/>
  <c r="CD39" i="1" s="1"/>
  <c r="AE39" i="1"/>
  <c r="CK39" i="1" s="1"/>
  <c r="CC39" i="1" s="1"/>
  <c r="Z39" i="1"/>
  <c r="CJ39" i="1" s="1"/>
  <c r="CB39" i="1" s="1"/>
  <c r="B39" i="1"/>
  <c r="CI39" i="1" s="1"/>
  <c r="CA39" i="1" s="1"/>
  <c r="CM38" i="1"/>
  <c r="CE38" i="1" s="1"/>
  <c r="CL38" i="1"/>
  <c r="CD38" i="1" s="1"/>
  <c r="AE38" i="1"/>
  <c r="CK38" i="1" s="1"/>
  <c r="CC38" i="1" s="1"/>
  <c r="Z38" i="1"/>
  <c r="CJ38" i="1" s="1"/>
  <c r="CB38" i="1" s="1"/>
  <c r="B38" i="1"/>
  <c r="CI38" i="1" s="1"/>
  <c r="CA38" i="1" s="1"/>
  <c r="CM37" i="1"/>
  <c r="CE37" i="1" s="1"/>
  <c r="CL37" i="1"/>
  <c r="CD37" i="1" s="1"/>
  <c r="AE37" i="1"/>
  <c r="CK37" i="1" s="1"/>
  <c r="CC37" i="1" s="1"/>
  <c r="Z37" i="1"/>
  <c r="CJ37" i="1" s="1"/>
  <c r="CB37" i="1" s="1"/>
  <c r="B37" i="1"/>
  <c r="CI37" i="1" s="1"/>
  <c r="CA37" i="1" s="1"/>
  <c r="CM36" i="1"/>
  <c r="CE36" i="1" s="1"/>
  <c r="CL36" i="1"/>
  <c r="CD36" i="1" s="1"/>
  <c r="AE36" i="1"/>
  <c r="CK36" i="1" s="1"/>
  <c r="CC36" i="1" s="1"/>
  <c r="Z36" i="1"/>
  <c r="CJ36" i="1" s="1"/>
  <c r="CB36" i="1" s="1"/>
  <c r="B36" i="1"/>
  <c r="CI36" i="1" s="1"/>
  <c r="CA36" i="1" s="1"/>
  <c r="CM35" i="1"/>
  <c r="CE35" i="1" s="1"/>
  <c r="CL35" i="1"/>
  <c r="CD35" i="1" s="1"/>
  <c r="AE35" i="1"/>
  <c r="CK35" i="1" s="1"/>
  <c r="CC35" i="1" s="1"/>
  <c r="Z35" i="1"/>
  <c r="CJ35" i="1" s="1"/>
  <c r="CB35" i="1" s="1"/>
  <c r="B35" i="1"/>
  <c r="CI35" i="1" s="1"/>
  <c r="CA35" i="1" s="1"/>
  <c r="CM34" i="1"/>
  <c r="CE34" i="1" s="1"/>
  <c r="CL34" i="1"/>
  <c r="CD34" i="1" s="1"/>
  <c r="AE34" i="1"/>
  <c r="CK34" i="1" s="1"/>
  <c r="CC34" i="1" s="1"/>
  <c r="Z34" i="1"/>
  <c r="CJ34" i="1" s="1"/>
  <c r="CB34" i="1" s="1"/>
  <c r="B34" i="1"/>
  <c r="CI34" i="1" s="1"/>
  <c r="CA34" i="1" s="1"/>
  <c r="CM33" i="1"/>
  <c r="CE33" i="1" s="1"/>
  <c r="CL33" i="1"/>
  <c r="CD33" i="1" s="1"/>
  <c r="AE33" i="1"/>
  <c r="CK33" i="1" s="1"/>
  <c r="CC33" i="1" s="1"/>
  <c r="Z33" i="1"/>
  <c r="CJ33" i="1" s="1"/>
  <c r="CB33" i="1" s="1"/>
  <c r="B33" i="1"/>
  <c r="CI33" i="1" s="1"/>
  <c r="CA33" i="1" s="1"/>
  <c r="CM32" i="1"/>
  <c r="CE32" i="1" s="1"/>
  <c r="CL32" i="1"/>
  <c r="CD32" i="1" s="1"/>
  <c r="AE32" i="1"/>
  <c r="CK32" i="1" s="1"/>
  <c r="CC32" i="1" s="1"/>
  <c r="Z32" i="1"/>
  <c r="CJ32" i="1" s="1"/>
  <c r="CB32" i="1" s="1"/>
  <c r="B32" i="1"/>
  <c r="CI32" i="1" s="1"/>
  <c r="CA32" i="1" s="1"/>
  <c r="CM31" i="1"/>
  <c r="CE31" i="1" s="1"/>
  <c r="CL31" i="1"/>
  <c r="CD31" i="1" s="1"/>
  <c r="AE31" i="1"/>
  <c r="CK31" i="1" s="1"/>
  <c r="CC31" i="1" s="1"/>
  <c r="Z31" i="1"/>
  <c r="CJ31" i="1" s="1"/>
  <c r="CB31" i="1" s="1"/>
  <c r="B31" i="1"/>
  <c r="CI31" i="1" s="1"/>
  <c r="CA31" i="1" s="1"/>
  <c r="CM30" i="1"/>
  <c r="CE30" i="1" s="1"/>
  <c r="CL30" i="1"/>
  <c r="CD30" i="1" s="1"/>
  <c r="AE30" i="1"/>
  <c r="Z30" i="1"/>
  <c r="B30" i="1"/>
  <c r="CI30" i="1" s="1"/>
  <c r="CA30" i="1" s="1"/>
  <c r="B24" i="1"/>
  <c r="V24" i="1" s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J19" i="1"/>
  <c r="CB19" i="1" s="1"/>
  <c r="C19" i="1"/>
  <c r="CI19" i="1" s="1"/>
  <c r="CA19" i="1" s="1"/>
  <c r="CJ18" i="1"/>
  <c r="CB18" i="1" s="1"/>
  <c r="C18" i="1"/>
  <c r="CI18" i="1" s="1"/>
  <c r="CA18" i="1" s="1"/>
  <c r="CJ17" i="1"/>
  <c r="CB17" i="1" s="1"/>
  <c r="C17" i="1"/>
  <c r="CI17" i="1" s="1"/>
  <c r="CA17" i="1" s="1"/>
  <c r="CJ16" i="1"/>
  <c r="CB16" i="1" s="1"/>
  <c r="C16" i="1"/>
  <c r="CI16" i="1" s="1"/>
  <c r="CA16" i="1" s="1"/>
  <c r="CJ15" i="1"/>
  <c r="CB15" i="1" s="1"/>
  <c r="C15" i="1"/>
  <c r="CI15" i="1" s="1"/>
  <c r="CA15" i="1" s="1"/>
  <c r="CJ14" i="1"/>
  <c r="CB14" i="1" s="1"/>
  <c r="C14" i="1"/>
  <c r="CI14" i="1" s="1"/>
  <c r="A5" i="1"/>
  <c r="A4" i="1"/>
  <c r="A3" i="1"/>
  <c r="A2" i="1"/>
  <c r="C120" i="1" l="1"/>
  <c r="CM120" i="1" s="1"/>
  <c r="CD120" i="1" s="1"/>
  <c r="C123" i="1"/>
  <c r="CM123" i="1" s="1"/>
  <c r="CD123" i="1" s="1"/>
  <c r="X15" i="1"/>
  <c r="CO96" i="1"/>
  <c r="CG96" i="1" s="1"/>
  <c r="C143" i="1"/>
  <c r="CM143" i="1" s="1"/>
  <c r="CA143" i="1" s="1"/>
  <c r="AI143" i="1" s="1"/>
  <c r="C145" i="1"/>
  <c r="CM145" i="1" s="1"/>
  <c r="CA145" i="1" s="1"/>
  <c r="AI145" i="1" s="1"/>
  <c r="B187" i="1"/>
  <c r="CN187" i="1" s="1"/>
  <c r="CB187" i="1" s="1"/>
  <c r="B65" i="1"/>
  <c r="CI65" i="1" s="1"/>
  <c r="CA65" i="1" s="1"/>
  <c r="V65" i="1" s="1"/>
  <c r="C117" i="1"/>
  <c r="CM117" i="1" s="1"/>
  <c r="CD117" i="1" s="1"/>
  <c r="C121" i="1"/>
  <c r="CM121" i="1" s="1"/>
  <c r="CD121" i="1" s="1"/>
  <c r="C141" i="1"/>
  <c r="CM141" i="1" s="1"/>
  <c r="CA141" i="1" s="1"/>
  <c r="AI141" i="1" s="1"/>
  <c r="B168" i="1"/>
  <c r="CM168" i="1" s="1"/>
  <c r="CA168" i="1" s="1"/>
  <c r="AI168" i="1" s="1"/>
  <c r="B170" i="1"/>
  <c r="CM170" i="1" s="1"/>
  <c r="CA170" i="1" s="1"/>
  <c r="AI170" i="1" s="1"/>
  <c r="CN87" i="1"/>
  <c r="CF87" i="1" s="1"/>
  <c r="C118" i="1"/>
  <c r="CM118" i="1" s="1"/>
  <c r="CD118" i="1" s="1"/>
  <c r="C146" i="1"/>
  <c r="CM146" i="1" s="1"/>
  <c r="CA146" i="1" s="1"/>
  <c r="AI146" i="1" s="1"/>
  <c r="C148" i="1"/>
  <c r="CM148" i="1" s="1"/>
  <c r="CA148" i="1" s="1"/>
  <c r="AI148" i="1" s="1"/>
  <c r="CL87" i="1"/>
  <c r="CD87" i="1" s="1"/>
  <c r="CI24" i="1"/>
  <c r="CA24" i="1" s="1"/>
  <c r="CL88" i="1"/>
  <c r="CD88" i="1" s="1"/>
  <c r="B189" i="1"/>
  <c r="CN189" i="1" s="1"/>
  <c r="CB189" i="1" s="1"/>
  <c r="CO97" i="1"/>
  <c r="CG97" i="1" s="1"/>
  <c r="C115" i="1"/>
  <c r="CM115" i="1" s="1"/>
  <c r="CD115" i="1" s="1"/>
  <c r="C119" i="1"/>
  <c r="CM119" i="1" s="1"/>
  <c r="CD119" i="1" s="1"/>
  <c r="C130" i="1"/>
  <c r="CK130" i="1" s="1"/>
  <c r="CB130" i="1" s="1"/>
  <c r="C134" i="1"/>
  <c r="CK134" i="1" s="1"/>
  <c r="CB134" i="1" s="1"/>
  <c r="C142" i="1"/>
  <c r="CM142" i="1" s="1"/>
  <c r="CA142" i="1" s="1"/>
  <c r="AI142" i="1" s="1"/>
  <c r="B188" i="1"/>
  <c r="CO188" i="1" s="1"/>
  <c r="CC188" i="1" s="1"/>
  <c r="Z45" i="1"/>
  <c r="CO95" i="1"/>
  <c r="CG95" i="1" s="1"/>
  <c r="CO99" i="1"/>
  <c r="CG99" i="1" s="1"/>
  <c r="E124" i="1"/>
  <c r="CJ90" i="1"/>
  <c r="CB90" i="1" s="1"/>
  <c r="CO98" i="1"/>
  <c r="CG98" i="1" s="1"/>
  <c r="CL100" i="1"/>
  <c r="CD100" i="1" s="1"/>
  <c r="C116" i="1"/>
  <c r="CM116" i="1" s="1"/>
  <c r="CD116" i="1" s="1"/>
  <c r="C129" i="1"/>
  <c r="CM129" i="1" s="1"/>
  <c r="CD129" i="1" s="1"/>
  <c r="C133" i="1"/>
  <c r="CL133" i="1" s="1"/>
  <c r="CC133" i="1" s="1"/>
  <c r="C147" i="1"/>
  <c r="CM147" i="1" s="1"/>
  <c r="CA147" i="1" s="1"/>
  <c r="AI147" i="1" s="1"/>
  <c r="X19" i="1"/>
  <c r="C20" i="1"/>
  <c r="CI20" i="1" s="1"/>
  <c r="CA20" i="1" s="1"/>
  <c r="B45" i="1"/>
  <c r="CL84" i="1"/>
  <c r="CD84" i="1" s="1"/>
  <c r="C114" i="1"/>
  <c r="CM114" i="1" s="1"/>
  <c r="CD114" i="1" s="1"/>
  <c r="C122" i="1"/>
  <c r="CM122" i="1" s="1"/>
  <c r="CD122" i="1" s="1"/>
  <c r="C144" i="1"/>
  <c r="CM144" i="1" s="1"/>
  <c r="CA144" i="1" s="1"/>
  <c r="AI144" i="1" s="1"/>
  <c r="E136" i="1"/>
  <c r="C131" i="1"/>
  <c r="CM131" i="1" s="1"/>
  <c r="CD131" i="1" s="1"/>
  <c r="C135" i="1"/>
  <c r="CM135" i="1" s="1"/>
  <c r="CD135" i="1" s="1"/>
  <c r="D136" i="1"/>
  <c r="C126" i="1"/>
  <c r="CK126" i="1" s="1"/>
  <c r="CB126" i="1" s="1"/>
  <c r="C127" i="1"/>
  <c r="CL127" i="1" s="1"/>
  <c r="CC127" i="1" s="1"/>
  <c r="C128" i="1"/>
  <c r="CK128" i="1" s="1"/>
  <c r="CB128" i="1" s="1"/>
  <c r="C132" i="1"/>
  <c r="CK132" i="1" s="1"/>
  <c r="CB132" i="1" s="1"/>
  <c r="CJ124" i="1"/>
  <c r="CA124" i="1" s="1"/>
  <c r="C113" i="1"/>
  <c r="CM113" i="1" s="1"/>
  <c r="CD113" i="1" s="1"/>
  <c r="D124" i="1"/>
  <c r="CJ100" i="1"/>
  <c r="CB100" i="1" s="1"/>
  <c r="CN100" i="1"/>
  <c r="CF100" i="1" s="1"/>
  <c r="CK95" i="1"/>
  <c r="CC95" i="1" s="1"/>
  <c r="CK96" i="1"/>
  <c r="CC96" i="1" s="1"/>
  <c r="CK97" i="1"/>
  <c r="CC97" i="1" s="1"/>
  <c r="CK98" i="1"/>
  <c r="CC98" i="1" s="1"/>
  <c r="CK99" i="1"/>
  <c r="CC99" i="1" s="1"/>
  <c r="CN85" i="1"/>
  <c r="CF85" i="1" s="1"/>
  <c r="V87" i="1"/>
  <c r="CL89" i="1"/>
  <c r="CD89" i="1" s="1"/>
  <c r="CM90" i="1"/>
  <c r="CE90" i="1" s="1"/>
  <c r="CL85" i="1"/>
  <c r="CD85" i="1" s="1"/>
  <c r="CL86" i="1"/>
  <c r="CD86" i="1" s="1"/>
  <c r="CN89" i="1"/>
  <c r="CF89" i="1" s="1"/>
  <c r="CK90" i="1"/>
  <c r="CC90" i="1" s="1"/>
  <c r="D79" i="1"/>
  <c r="C78" i="1"/>
  <c r="CL78" i="1" s="1"/>
  <c r="CD78" i="1" s="1"/>
  <c r="C72" i="1"/>
  <c r="CL72" i="1" s="1"/>
  <c r="CD72" i="1" s="1"/>
  <c r="C74" i="1"/>
  <c r="CL74" i="1" s="1"/>
  <c r="CD74" i="1" s="1"/>
  <c r="C76" i="1"/>
  <c r="CI76" i="1" s="1"/>
  <c r="CA76" i="1" s="1"/>
  <c r="C73" i="1"/>
  <c r="CL73" i="1" s="1"/>
  <c r="CD73" i="1" s="1"/>
  <c r="C75" i="1"/>
  <c r="CL75" i="1" s="1"/>
  <c r="CD75" i="1" s="1"/>
  <c r="C77" i="1"/>
  <c r="CL77" i="1" s="1"/>
  <c r="CD77" i="1" s="1"/>
  <c r="CJ30" i="1"/>
  <c r="CB30" i="1" s="1"/>
  <c r="AE45" i="1"/>
  <c r="X16" i="1"/>
  <c r="X18" i="1"/>
  <c r="CJ20" i="1"/>
  <c r="CB20" i="1" s="1"/>
  <c r="AL31" i="1"/>
  <c r="AL34" i="1"/>
  <c r="AL35" i="1"/>
  <c r="AL38" i="1"/>
  <c r="AL39" i="1"/>
  <c r="AL42" i="1"/>
  <c r="AL43" i="1"/>
  <c r="CA14" i="1"/>
  <c r="X14" i="1" s="1"/>
  <c r="X17" i="1"/>
  <c r="AL32" i="1"/>
  <c r="AL33" i="1"/>
  <c r="AL36" i="1"/>
  <c r="AL37" i="1"/>
  <c r="AL40" i="1"/>
  <c r="AL41" i="1"/>
  <c r="AL44" i="1"/>
  <c r="CJ71" i="1"/>
  <c r="CB71" i="1" s="1"/>
  <c r="CI71" i="1"/>
  <c r="CA71" i="1" s="1"/>
  <c r="CL71" i="1"/>
  <c r="CD71" i="1" s="1"/>
  <c r="CK71" i="1"/>
  <c r="CC71" i="1" s="1"/>
  <c r="CK30" i="1"/>
  <c r="CC30" i="1" s="1"/>
  <c r="CI84" i="1"/>
  <c r="CA84" i="1" s="1"/>
  <c r="CI86" i="1"/>
  <c r="CA86" i="1" s="1"/>
  <c r="CI88" i="1"/>
  <c r="CA88" i="1" s="1"/>
  <c r="B90" i="1"/>
  <c r="CN90" i="1" s="1"/>
  <c r="CF90" i="1" s="1"/>
  <c r="B100" i="1"/>
  <c r="CO100" i="1" s="1"/>
  <c r="CG100" i="1" s="1"/>
  <c r="CK106" i="1"/>
  <c r="CC106" i="1" s="1"/>
  <c r="CK107" i="1"/>
  <c r="CC107" i="1" s="1"/>
  <c r="CK108" i="1"/>
  <c r="CC108" i="1" s="1"/>
  <c r="C125" i="1"/>
  <c r="CJ136" i="1"/>
  <c r="CA136" i="1" s="1"/>
  <c r="B169" i="1"/>
  <c r="CM169" i="1" s="1"/>
  <c r="CA169" i="1" s="1"/>
  <c r="AI169" i="1" s="1"/>
  <c r="E79" i="1"/>
  <c r="CM95" i="1"/>
  <c r="CE95" i="1" s="1"/>
  <c r="CI96" i="1"/>
  <c r="CA96" i="1" s="1"/>
  <c r="CM97" i="1"/>
  <c r="CE97" i="1" s="1"/>
  <c r="CI98" i="1"/>
  <c r="CA98" i="1" s="1"/>
  <c r="CI99" i="1"/>
  <c r="CA99" i="1" s="1"/>
  <c r="CL106" i="1"/>
  <c r="CD106" i="1" s="1"/>
  <c r="CL107" i="1"/>
  <c r="CD107" i="1" s="1"/>
  <c r="CL108" i="1"/>
  <c r="CD108" i="1" s="1"/>
  <c r="C70" i="1"/>
  <c r="CI106" i="1"/>
  <c r="CA106" i="1" s="1"/>
  <c r="CI107" i="1"/>
  <c r="CA107" i="1" s="1"/>
  <c r="CI108" i="1"/>
  <c r="CA108" i="1" s="1"/>
  <c r="CK115" i="1" l="1"/>
  <c r="CB115" i="1" s="1"/>
  <c r="CM126" i="1"/>
  <c r="CD126" i="1" s="1"/>
  <c r="CK75" i="1"/>
  <c r="CC75" i="1" s="1"/>
  <c r="CK120" i="1"/>
  <c r="CB120" i="1" s="1"/>
  <c r="CL123" i="1"/>
  <c r="CC123" i="1" s="1"/>
  <c r="CM134" i="1"/>
  <c r="CD134" i="1" s="1"/>
  <c r="CL113" i="1"/>
  <c r="CC113" i="1" s="1"/>
  <c r="CL120" i="1"/>
  <c r="CC120" i="1" s="1"/>
  <c r="CO187" i="1"/>
  <c r="CC187" i="1" s="1"/>
  <c r="CK122" i="1"/>
  <c r="CB122" i="1" s="1"/>
  <c r="V85" i="1"/>
  <c r="CM187" i="1"/>
  <c r="CA187" i="1" s="1"/>
  <c r="CK123" i="1"/>
  <c r="CB123" i="1" s="1"/>
  <c r="AR123" i="1" s="1"/>
  <c r="CK77" i="1"/>
  <c r="CC77" i="1" s="1"/>
  <c r="CK114" i="1"/>
  <c r="CB114" i="1" s="1"/>
  <c r="CL128" i="1"/>
  <c r="CC128" i="1" s="1"/>
  <c r="CK129" i="1"/>
  <c r="CB129" i="1" s="1"/>
  <c r="CK119" i="1"/>
  <c r="CB119" i="1" s="1"/>
  <c r="CM127" i="1"/>
  <c r="CD127" i="1" s="1"/>
  <c r="CL117" i="1"/>
  <c r="CC117" i="1" s="1"/>
  <c r="CK117" i="1"/>
  <c r="CB117" i="1" s="1"/>
  <c r="V88" i="1"/>
  <c r="CK127" i="1"/>
  <c r="CB127" i="1" s="1"/>
  <c r="AR127" i="1" s="1"/>
  <c r="CI75" i="1"/>
  <c r="CA75" i="1" s="1"/>
  <c r="CM130" i="1"/>
  <c r="CD130" i="1" s="1"/>
  <c r="CL122" i="1"/>
  <c r="CC122" i="1" s="1"/>
  <c r="AR122" i="1" s="1"/>
  <c r="CJ75" i="1"/>
  <c r="CB75" i="1" s="1"/>
  <c r="CL129" i="1"/>
  <c r="CC129" i="1" s="1"/>
  <c r="CL130" i="1"/>
  <c r="CC130" i="1" s="1"/>
  <c r="AR130" i="1" s="1"/>
  <c r="CM189" i="1"/>
  <c r="CA189" i="1" s="1"/>
  <c r="CL76" i="1"/>
  <c r="CD76" i="1" s="1"/>
  <c r="CL114" i="1"/>
  <c r="CC114" i="1" s="1"/>
  <c r="CO189" i="1"/>
  <c r="CC189" i="1" s="1"/>
  <c r="CN188" i="1"/>
  <c r="CB188" i="1" s="1"/>
  <c r="CK118" i="1"/>
  <c r="CB118" i="1" s="1"/>
  <c r="CK113" i="1"/>
  <c r="CB113" i="1" s="1"/>
  <c r="CM128" i="1"/>
  <c r="CD128" i="1" s="1"/>
  <c r="CJ74" i="1"/>
  <c r="CB74" i="1" s="1"/>
  <c r="C136" i="1"/>
  <c r="CK136" i="1" s="1"/>
  <c r="CB136" i="1" s="1"/>
  <c r="CK121" i="1"/>
  <c r="CB121" i="1" s="1"/>
  <c r="CM133" i="1"/>
  <c r="CD133" i="1" s="1"/>
  <c r="CL134" i="1"/>
  <c r="CC134" i="1" s="1"/>
  <c r="AR134" i="1" s="1"/>
  <c r="CI78" i="1"/>
  <c r="CA78" i="1" s="1"/>
  <c r="CK133" i="1"/>
  <c r="CB133" i="1" s="1"/>
  <c r="CL121" i="1"/>
  <c r="CC121" i="1" s="1"/>
  <c r="CI77" i="1"/>
  <c r="CA77" i="1" s="1"/>
  <c r="CK74" i="1"/>
  <c r="CC74" i="1" s="1"/>
  <c r="CL115" i="1"/>
  <c r="CC115" i="1" s="1"/>
  <c r="CM188" i="1"/>
  <c r="CA188" i="1" s="1"/>
  <c r="CK116" i="1"/>
  <c r="CB116" i="1" s="1"/>
  <c r="CJ76" i="1"/>
  <c r="CB76" i="1" s="1"/>
  <c r="CL135" i="1"/>
  <c r="CC135" i="1" s="1"/>
  <c r="CL119" i="1"/>
  <c r="CC119" i="1" s="1"/>
  <c r="CI73" i="1"/>
  <c r="CA73" i="1" s="1"/>
  <c r="CL118" i="1"/>
  <c r="CC118" i="1" s="1"/>
  <c r="AR118" i="1" s="1"/>
  <c r="CL132" i="1"/>
  <c r="CC132" i="1" s="1"/>
  <c r="CK76" i="1"/>
  <c r="CC76" i="1" s="1"/>
  <c r="CK72" i="1"/>
  <c r="CC72" i="1" s="1"/>
  <c r="CK135" i="1"/>
  <c r="CB135" i="1" s="1"/>
  <c r="CI90" i="1"/>
  <c r="CA90" i="1" s="1"/>
  <c r="CJ77" i="1"/>
  <c r="CB77" i="1" s="1"/>
  <c r="CJ73" i="1"/>
  <c r="CB73" i="1" s="1"/>
  <c r="CJ78" i="1"/>
  <c r="CB78" i="1" s="1"/>
  <c r="C124" i="1"/>
  <c r="V86" i="1"/>
  <c r="CK78" i="1"/>
  <c r="CC78" i="1" s="1"/>
  <c r="S97" i="1"/>
  <c r="CK73" i="1"/>
  <c r="CC73" i="1" s="1"/>
  <c r="CL116" i="1"/>
  <c r="CC116" i="1" s="1"/>
  <c r="V84" i="1"/>
  <c r="CM132" i="1"/>
  <c r="CD132" i="1" s="1"/>
  <c r="CI74" i="1"/>
  <c r="CA74" i="1" s="1"/>
  <c r="V89" i="1"/>
  <c r="CL126" i="1"/>
  <c r="CC126" i="1" s="1"/>
  <c r="CK131" i="1"/>
  <c r="CB131" i="1" s="1"/>
  <c r="CL131" i="1"/>
  <c r="CC131" i="1" s="1"/>
  <c r="S96" i="1"/>
  <c r="S99" i="1"/>
  <c r="S95" i="1"/>
  <c r="CK100" i="1"/>
  <c r="CC100" i="1" s="1"/>
  <c r="S98" i="1"/>
  <c r="CI72" i="1"/>
  <c r="CA72" i="1" s="1"/>
  <c r="CJ72" i="1"/>
  <c r="CB72" i="1" s="1"/>
  <c r="AL30" i="1"/>
  <c r="Z107" i="1"/>
  <c r="CL125" i="1"/>
  <c r="CC125" i="1" s="1"/>
  <c r="CK125" i="1"/>
  <c r="CB125" i="1" s="1"/>
  <c r="CM125" i="1"/>
  <c r="CD125" i="1" s="1"/>
  <c r="CL90" i="1"/>
  <c r="CD90" i="1" s="1"/>
  <c r="CI70" i="1"/>
  <c r="CA70" i="1" s="1"/>
  <c r="C79" i="1"/>
  <c r="CL70" i="1"/>
  <c r="CD70" i="1" s="1"/>
  <c r="CJ70" i="1"/>
  <c r="CB70" i="1" s="1"/>
  <c r="CK70" i="1"/>
  <c r="CC70" i="1" s="1"/>
  <c r="Z106" i="1"/>
  <c r="AT71" i="1"/>
  <c r="Z108" i="1"/>
  <c r="CM100" i="1"/>
  <c r="CE100" i="1" s="1"/>
  <c r="CI100" i="1"/>
  <c r="CA100" i="1" s="1"/>
  <c r="AR115" i="1" l="1"/>
  <c r="AR126" i="1"/>
  <c r="AR117" i="1"/>
  <c r="AR120" i="1"/>
  <c r="AR113" i="1"/>
  <c r="AS187" i="1"/>
  <c r="AS189" i="1"/>
  <c r="AR119" i="1"/>
  <c r="AT74" i="1"/>
  <c r="AR114" i="1"/>
  <c r="AR135" i="1"/>
  <c r="AT75" i="1"/>
  <c r="AT73" i="1"/>
  <c r="AR132" i="1"/>
  <c r="AR121" i="1"/>
  <c r="AR133" i="1"/>
  <c r="AR128" i="1"/>
  <c r="AR129" i="1"/>
  <c r="AS188" i="1"/>
  <c r="AT77" i="1"/>
  <c r="AT78" i="1"/>
  <c r="AR131" i="1"/>
  <c r="CL136" i="1"/>
  <c r="CC136" i="1" s="1"/>
  <c r="CM136" i="1"/>
  <c r="CD136" i="1" s="1"/>
  <c r="AT76" i="1"/>
  <c r="AR116" i="1"/>
  <c r="CK124" i="1"/>
  <c r="CB124" i="1" s="1"/>
  <c r="CL124" i="1"/>
  <c r="CC124" i="1" s="1"/>
  <c r="CM124" i="1"/>
  <c r="CD124" i="1" s="1"/>
  <c r="AR125" i="1"/>
  <c r="AT72" i="1"/>
  <c r="AT70" i="1"/>
  <c r="B248" i="1" l="1"/>
  <c r="AR136" i="1"/>
</calcChain>
</file>

<file path=xl/sharedStrings.xml><?xml version="1.0" encoding="utf-8"?>
<sst xmlns="http://schemas.openxmlformats.org/spreadsheetml/2006/main" count="11944" uniqueCount="349">
  <si>
    <t>SERVICIO DE SALUD</t>
  </si>
  <si>
    <t>REM-32. ACTIVIDADES DE SALUD PRIORIZADAS, CONTEXTO DE EMERGENCIA SANITARIA</t>
  </si>
  <si>
    <t xml:space="preserve">   (NO CONTENIDAS EN LOS REGISTROS HABITUALES REM)</t>
  </si>
  <si>
    <t>SECCIÓN A: SEGUIMIENTO EN ATENCIÓN PRIMARIA DE SALUD POR LLAMADA TELEFÓNICA</t>
  </si>
  <si>
    <t>PROFESIONAL</t>
  </si>
  <si>
    <t>ACTIVIDAD</t>
  </si>
  <si>
    <t>TOTAL</t>
  </si>
  <si>
    <t>GRUPO DE EDAD (en años)</t>
  </si>
  <si>
    <t xml:space="preserve"> SEXO</t>
  </si>
  <si>
    <t>NIÑOS, NIÑAS, ADOLESCENTES Y JÓVENES RED SENAME</t>
  </si>
  <si>
    <t>Hombres y Mujeres Mayor a Total</t>
  </si>
  <si>
    <t>NNA Sename Mayor a Total</t>
  </si>
  <si>
    <t>0 - 4</t>
  </si>
  <si>
    <t>5 - 9</t>
  </si>
  <si>
    <t xml:space="preserve"> 10 - 14</t>
  </si>
  <si>
    <t>15 a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</si>
  <si>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</si>
  <si>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</si>
  <si>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</si>
  <si>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</si>
  <si>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</si>
  <si>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</si>
  <si>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</si>
  <si>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</si>
  <si>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</si>
  <si>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</si>
  <si>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</si>
  <si>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</si>
  <si>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</si>
  <si>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Hombres</t>
  </si>
  <si>
    <t>Mujeres</t>
  </si>
  <si>
    <t>Médico</t>
  </si>
  <si>
    <t>Enfermera</t>
  </si>
  <si>
    <t>Matrona</t>
  </si>
  <si>
    <t>Gestantes</t>
  </si>
  <si>
    <t>Regulación de Fertilidad</t>
  </si>
  <si>
    <t>Otros</t>
  </si>
  <si>
    <t>Otros Profesionales</t>
  </si>
  <si>
    <t xml:space="preserve">TOTAL </t>
  </si>
  <si>
    <t>SECCIÓN B: CONSULTA MÉDICA EN ATENCIÓN PRIMARIA DE SALUD POR LLAMADA TELEFÓNICA</t>
  </si>
  <si>
    <t>SEXO</t>
  </si>
  <si>
    <t>10 - 14</t>
  </si>
  <si>
    <t>15 - 19</t>
  </si>
  <si>
    <t>Medicina General</t>
  </si>
  <si>
    <t>SECCIÓN C: ATENCIONES TELEFONICAS EN CONSULTAS Y CONTROLES</t>
  </si>
  <si>
    <t>SECCIÓN C1: ATENCIONES REMOTAS MEDICAS EN ESPECIALIDAD</t>
  </si>
  <si>
    <t>ACTIVIDADES</t>
  </si>
  <si>
    <t>ATENCIONES REMOTAS DE CONSULTAS TOTALES DE ESPECIALIDAD</t>
  </si>
  <si>
    <t>NO CONTESTA</t>
  </si>
  <si>
    <t>ALTA DE CONSULTA DE ESPECIALIDAD AMBULATORIA</t>
  </si>
  <si>
    <t>ATENCIONES REMOTAS DE CONSULTAS NUEVAS DE ESPECIALIDAD SEGÚN ORIGEN</t>
  </si>
  <si>
    <t>Atención Remota: entrega de los resultados de exámenes o procedimiento (Confección de recetas o lectura de exámenes)</t>
  </si>
  <si>
    <t>Consultorías resueltas vía remota</t>
  </si>
  <si>
    <t>ATENCIONES TELEFÓNICAS DE CONSULTAS NUEVAS DE ESPECIALIDAD SEGÚN ORIGEN</t>
  </si>
  <si>
    <t>NUMERO DE ALTAS</t>
  </si>
  <si>
    <t>Menos 15 años</t>
  </si>
  <si>
    <t>De 15 y más años</t>
  </si>
  <si>
    <t>NUEVAS</t>
  </si>
  <si>
    <t>CONTROLES</t>
  </si>
  <si>
    <t>Menos 
15 años</t>
  </si>
  <si>
    <t>15 y más 
años</t>
  </si>
  <si>
    <t>APS</t>
  </si>
  <si>
    <t>CAE/CDT/CRS</t>
  </si>
  <si>
    <t>URGENCIA</t>
  </si>
  <si>
    <t>HOSPITALIZACIÓN</t>
  </si>
  <si>
    <t>Pediatría (incluye totalidad de producción de subespecialidades de pediatría )</t>
  </si>
  <si>
    <t>Medicina Interna</t>
  </si>
  <si>
    <t>Cirugía</t>
  </si>
  <si>
    <t>Enfermedad respiratoria de adulto (broncopulmonar)</t>
  </si>
  <si>
    <t>Cardiología adulto</t>
  </si>
  <si>
    <t>Endocrinología adulto</t>
  </si>
  <si>
    <t>Reumatología adulto</t>
  </si>
  <si>
    <t>Infectología adulto</t>
  </si>
  <si>
    <t>Diabetología</t>
  </si>
  <si>
    <t>Psiquiatría</t>
  </si>
  <si>
    <t>Oftalmología</t>
  </si>
  <si>
    <t>Otorrinolaringología</t>
  </si>
  <si>
    <t>Obstetricia y Ginecología</t>
  </si>
  <si>
    <t>Traumatología</t>
  </si>
  <si>
    <t>Otras Especialidades Adulto</t>
  </si>
  <si>
    <t>SECCIÓN C2: CONSULTAS Y CONTROLES  DE ESPECIALIDAD RESUELTAS POR VISITAS DOMICILIARIAS</t>
  </si>
  <si>
    <t>CONTROLES DE ESPECIALIDAD RESUELTOS POR VISITAS DOMICILIARIAS</t>
  </si>
  <si>
    <t>Pediatría (incluye totalidad de producción pediatrica de subespecialidades)</t>
  </si>
  <si>
    <t>SECCIÓN C.3: ATENCIONES REMOTAS CONSULTAS Y CONTROLES POR OTROS PROFESIONALES EN ESPECIALIDAD (NIVEL SECUNDARIO)</t>
  </si>
  <si>
    <t>POR EDAD (en años)</t>
  </si>
  <si>
    <t>Beneficiarios</t>
  </si>
  <si>
    <t>Total Controles (incluidos en grupo de edad)</t>
  </si>
  <si>
    <t>Pueblos Originarios</t>
  </si>
  <si>
    <t>Migrantes</t>
  </si>
  <si>
    <t>Atención Remota consulta abreviada PNM : entrega de los resultados de exámenes o procedimiento (Confección de recetas o lectura de exámenes)</t>
  </si>
  <si>
    <t>Ambos Sexos</t>
  </si>
  <si>
    <t>Control</t>
  </si>
  <si>
    <t>Pueblos originarios</t>
  </si>
  <si>
    <t>ENFERMERA</t>
  </si>
  <si>
    <t>MATRONA</t>
  </si>
  <si>
    <t>ARO</t>
  </si>
  <si>
    <t>GINECOLOGÍA Y OTROS</t>
  </si>
  <si>
    <t>INFERTILIDAD</t>
  </si>
  <si>
    <t>NUTRICIONISTA</t>
  </si>
  <si>
    <t>PSICÓLOGO (EXCLUYE SM)</t>
  </si>
  <si>
    <t>FONOAUDIÓLOGO</t>
  </si>
  <si>
    <t>TECNÓLOGO MÉDICO</t>
  </si>
  <si>
    <t>ASISTENTE  SOCIAL</t>
  </si>
  <si>
    <t xml:space="preserve">SECCIÓN D: ATENCIÓN ODONTOLÓGICA </t>
  </si>
  <si>
    <t>SECCIÓN D1: ATENCIÓN ODONTOLÓGICA NIVEL PRIMARIO</t>
  </si>
  <si>
    <t xml:space="preserve">ACTIVIDADES </t>
  </si>
  <si>
    <t>SEGÚN GRUPOS DE EDAD O DE RIESGO</t>
  </si>
  <si>
    <t>EMBARAZADAS</t>
  </si>
  <si>
    <t>60 AÑOS (INCLUÍDO EN GRUPOS DE 20-64 AÑOS)</t>
  </si>
  <si>
    <t xml:space="preserve">USUARIOS EN SITUACIÓN DE DISCAPACIDAD </t>
  </si>
  <si>
    <t>MIGRANTES</t>
  </si>
  <si>
    <t>Embarazadas Mayor a Total</t>
  </si>
  <si>
    <t>60 Años Mayor al Grupo 20-64</t>
  </si>
  <si>
    <t>Discapacitados Mayor al Total</t>
  </si>
  <si>
    <t>Migrantes Mayor a Total</t>
  </si>
  <si>
    <t>menos de 1
año</t>
  </si>
  <si>
    <t>1 
año</t>
  </si>
  <si>
    <t>2 
años</t>
  </si>
  <si>
    <t>3 
años</t>
  </si>
  <si>
    <t>4 
años</t>
  </si>
  <si>
    <t>5 
años</t>
  </si>
  <si>
    <t>6 
años</t>
  </si>
  <si>
    <t>12 
años</t>
  </si>
  <si>
    <t>Resto 
&lt;15 años</t>
  </si>
  <si>
    <t>15-19 
años</t>
  </si>
  <si>
    <t>20-64 
años</t>
  </si>
  <si>
    <t>65 y 
más años</t>
  </si>
  <si>
    <t>Contactabilidad de Pacientes</t>
  </si>
  <si>
    <t>Seguimiento Clínico Remoto de Pacientes</t>
  </si>
  <si>
    <t>Educación, Promoción Remota en Salud Bucal</t>
  </si>
  <si>
    <t>Atención Domiciliaria Odontológica</t>
  </si>
  <si>
    <t xml:space="preserve">Visita Domiciliaria Integral </t>
  </si>
  <si>
    <t>Pauta CERO Remota</t>
  </si>
  <si>
    <t>SECCIÓN D2: ATENCIÓN ODONTOLÓGICA ESTABLECIMIENTOS HOSPITALARIOS DE BAJA, MEDIANA Y ALTA COMPLEJIDAD</t>
  </si>
  <si>
    <t>Embarazadas</t>
  </si>
  <si>
    <t>Niños, niñas, adolescentes y jovenes Red SENAME</t>
  </si>
  <si>
    <t>0-5 
años</t>
  </si>
  <si>
    <t>Beneficiarios Mayor a Total</t>
  </si>
  <si>
    <t>SECCION E: ACCIONES DE SALUD MENTAL REMOTAS EN CONTEXTO DE EMERGENCIA SANITARIA</t>
  </si>
  <si>
    <t>SECCIÓN E1: ACCIONES TELEFÓNICAS DE SALUD MENTAL (APS Y ESPECIALIDAD)</t>
  </si>
  <si>
    <t>GRUPOS</t>
  </si>
  <si>
    <t>TOTAL ACCIONES</t>
  </si>
  <si>
    <t>NÚMERO DE ACCIONES TELEFÓNICAS Y DE SEGUIMIENTO POR RANGOS DE EDAD</t>
  </si>
  <si>
    <t>Niños, Niñas, Adolescentes y Jóvenes Población SENAME</t>
  </si>
  <si>
    <t>Demencia</t>
  </si>
  <si>
    <t>Llamadas Telefónicas</t>
  </si>
  <si>
    <t>Video llamadas</t>
  </si>
  <si>
    <t>Mensajería de Texto</t>
  </si>
  <si>
    <t>SECCIÓN E2: CONTROLES DE SALUD MENTAL REMOTOS (APS Y ESPECIALIDAD)</t>
  </si>
  <si>
    <t>NÚMERO DE CONTROLES DE SALUD MENTAL REMOTOS POR RANGOS DE EDAD</t>
  </si>
  <si>
    <t>CONTROLES DE SALUD MENTAL POR LLAMADAS TELEFONICAS  EN EL CONTEXTO DE PANDEMIA</t>
  </si>
  <si>
    <t>Psicólogo/a</t>
  </si>
  <si>
    <t>Enfermera/o</t>
  </si>
  <si>
    <t>Matrona/on</t>
  </si>
  <si>
    <t>Asistente Social</t>
  </si>
  <si>
    <t>Terapeuta Ocupacional</t>
  </si>
  <si>
    <t>Técnico Paramédico y en Salud Mental</t>
  </si>
  <si>
    <t>Gestor Comunitario</t>
  </si>
  <si>
    <t>Técnico Rehabilitación Alcohol y Drogas</t>
  </si>
  <si>
    <t>Médico Psiquiatra</t>
  </si>
  <si>
    <t>CONTROLES DE SALUD MENTAL POR VIDEO LLAMADAS  EN EL CONTEXTO DE PANDEMIA</t>
  </si>
  <si>
    <t>SECCION F: ACCIONES DE SEGUIMIENTO TELEFÓNICO EN EL PROGRAMA DE SALUD CARDIOVASCULAR EN APS EN EL CONTEXTO DE EMERGENCIA SANITARIA</t>
  </si>
  <si>
    <t>TIPO DE CONTROL</t>
  </si>
  <si>
    <t>NÚMERO DE ACCIONES POR RANGOS DE EDAD</t>
  </si>
  <si>
    <t>Llamadas telefónicas o Video llamadas</t>
  </si>
  <si>
    <t>Nutricionista</t>
  </si>
  <si>
    <t>Técnico Paramédico</t>
  </si>
  <si>
    <t>Mensajes de texto</t>
  </si>
  <si>
    <t xml:space="preserve">SECCIÓN G: HOSPITALIZACIÓN DOMICILIARIA EN APS </t>
  </si>
  <si>
    <t>COMPONENTES</t>
  </si>
  <si>
    <t>EDAD</t>
  </si>
  <si>
    <t>0-19</t>
  </si>
  <si>
    <t>20-64</t>
  </si>
  <si>
    <t>65 Y MAS</t>
  </si>
  <si>
    <t>HOMBRES</t>
  </si>
  <si>
    <t>MUJERES</t>
  </si>
  <si>
    <t>INGRESOS</t>
  </si>
  <si>
    <t>PACIENTES ATENDIDOS</t>
  </si>
  <si>
    <t>ATENCIONES REALIZADAS POR EQUIPO</t>
  </si>
  <si>
    <t>DIAS CAMA EFECTIVAMENTE UTILIZADOS</t>
  </si>
  <si>
    <t>DERIVACION A HOSPITAL POR AGRAVAMIENTO</t>
  </si>
  <si>
    <t>EGRESOS POR ALTA</t>
  </si>
  <si>
    <t>FALLECIMIENTOS</t>
  </si>
  <si>
    <t xml:space="preserve">SECCIÓN H: ATENCIÓN DOMICILIARIA </t>
  </si>
  <si>
    <t>Visita</t>
  </si>
  <si>
    <t>Procedimiento</t>
  </si>
  <si>
    <t>Llamada</t>
  </si>
  <si>
    <t>SECCIÓN I: ACTIVIDADES DE ACOMPAÑAMIENTO REMOTO A PERSONAS MAYORES Y SUS FAMILIAS POR PARTE DEL PROGRAMA MÁS ADULTOS MAYORES AUTOVALENTES</t>
  </si>
  <si>
    <t>TIPO DE ACTIVIDAD</t>
  </si>
  <si>
    <t>GRUPAL</t>
  </si>
  <si>
    <t>BENFICIARIOS</t>
  </si>
  <si>
    <t xml:space="preserve">Llamadas telefónicas </t>
  </si>
  <si>
    <t xml:space="preserve"> Video llamadas</t>
  </si>
  <si>
    <t>Contacto individual  por mensaje en redes sociales</t>
  </si>
  <si>
    <t xml:space="preserve">Contacto grupal por mensaje en redes sociales </t>
  </si>
  <si>
    <t>SECCIÓN J: ATENCIÓN REMOTA ADOLESCENTE</t>
  </si>
  <si>
    <t xml:space="preserve"> CONTROL DE SALUD INTEGRAL</t>
  </si>
  <si>
    <t>10 A 14 AÑOS</t>
  </si>
  <si>
    <t>15 A 19 AÑOS</t>
  </si>
  <si>
    <t>Epuipo de espacio Amigable</t>
  </si>
  <si>
    <t>Otro Equipo de Salud</t>
  </si>
  <si>
    <t xml:space="preserve">SECCION K: ACCIONES REMOTAS DE MEDICINAS COMPLEMENTARIAS Y PRACTICAS DE BIENESTAR EN SALUD </t>
  </si>
  <si>
    <t>GRUPO OBJETIVO</t>
  </si>
  <si>
    <t>Pacientes</t>
  </si>
  <si>
    <t xml:space="preserve">Familiares/Cuidadores de los pacientes </t>
  </si>
  <si>
    <t>Funcionarios</t>
  </si>
  <si>
    <t>SECCIÓN L: ATENCIONES DE SEGUIMIENTO NUTRICIONAL VÍA REMOTA</t>
  </si>
  <si>
    <t>TIPO DE ATENCIÓN</t>
  </si>
  <si>
    <t xml:space="preserve">TOTAL      </t>
  </si>
  <si>
    <t>POR DE EDAD (en años)</t>
  </si>
  <si>
    <t>Menor 
de 1 año</t>
  </si>
  <si>
    <t>1 a 4</t>
  </si>
  <si>
    <t>1 a 4 años</t>
  </si>
  <si>
    <t>5 a 9 años</t>
  </si>
  <si>
    <t>10 a 14 años</t>
  </si>
  <si>
    <t>15 a 19 años</t>
  </si>
  <si>
    <t>20 a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</si>
  <si>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</si>
  <si>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</si>
  <si>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</si>
  <si>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</si>
  <si>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</si>
  <si>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</si>
  <si>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</si>
  <si>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60 - 64 años</t>
  </si>
  <si>
    <t>65 - 69 años</t>
  </si>
  <si>
    <t>70 - 74 años</t>
  </si>
  <si>
    <t>75 - 79 años</t>
  </si>
  <si>
    <t>Otras Consultas</t>
  </si>
  <si>
    <t>Malnutrición por Exceso</t>
  </si>
  <si>
    <t>Malnutrición por Déficit</t>
  </si>
  <si>
    <t xml:space="preserve">SECCIÓN M: SEGUIMIENTO DE SALUD INFANTIL EN CONTEXTO DE EMERGENCIA SANITARIA </t>
  </si>
  <si>
    <t>PROFESIONALES</t>
  </si>
  <si>
    <t>ACCIONES</t>
  </si>
  <si>
    <t>TOTAL USUARIOS</t>
  </si>
  <si>
    <t xml:space="preserve">GRUPOS DE EDAD (en meses - años) </t>
  </si>
  <si>
    <t>NANEAS</t>
  </si>
  <si>
    <t>LLAMADAS TELEFÓNICAS</t>
  </si>
  <si>
    <t>VIDEO
LLAMADAS</t>
  </si>
  <si>
    <t>1 mes</t>
  </si>
  <si>
    <t>2 meses</t>
  </si>
  <si>
    <t>3 meses</t>
  </si>
  <si>
    <t>4 meses</t>
  </si>
  <si>
    <t>5 meses</t>
  </si>
  <si>
    <t>6 meses</t>
  </si>
  <si>
    <t>7 a 11 meses</t>
  </si>
  <si>
    <t>12 a 17 meses</t>
  </si>
  <si>
    <t>18 a 23 meses</t>
  </si>
  <si>
    <t>24 a 35 meses</t>
  </si>
  <si>
    <t>36 a 41 meses</t>
  </si>
  <si>
    <t>42 a 47 meses</t>
  </si>
  <si>
    <t>48 a 59 meses</t>
  </si>
  <si>
    <t>60 a 71 meses</t>
  </si>
  <si>
    <t>6 a 9 años 11 meses</t>
  </si>
  <si>
    <t>Médico/a</t>
  </si>
  <si>
    <t>Otro/a</t>
  </si>
  <si>
    <t>SECCIÓN N: ACCIONES REMOTAS DE SEGUIMIENTO EN RIESGO PSICOSOCIAL PARA GESTANTES, NIÑOS Y NIÑAS  DE 0 A 9 AÑOS EN CONTEXTO DE EMERGENCIA SANITARIA</t>
  </si>
  <si>
    <t>GRUPOS DE EDAD (en meses - años)</t>
  </si>
  <si>
    <t>Menor de 7 meses</t>
  </si>
  <si>
    <t>Video Llamadas</t>
  </si>
  <si>
    <t>Trabajador/a Social</t>
  </si>
  <si>
    <t>Psicologo/a</t>
  </si>
  <si>
    <t>Educadora de Parvulos</t>
  </si>
  <si>
    <t>Otros/a</t>
  </si>
  <si>
    <t>SECCION O: ATENCIONES REMOTAS EN MODALIDADES DE APOYO AL DESARROLLO INFANTIL (MADIS) EN APS</t>
  </si>
  <si>
    <t>Total Acciones</t>
  </si>
  <si>
    <t>TIPO DE ACCION PARA GENERAR ATENCIONES</t>
  </si>
  <si>
    <t>NÚMERO DE ACCIONES DE ATENCIONES POR RANGOS DE EDAD</t>
  </si>
  <si>
    <t>Telefónico</t>
  </si>
  <si>
    <t>Mensajería</t>
  </si>
  <si>
    <t>7-11 MESES</t>
  </si>
  <si>
    <t>12- 17 MESES</t>
  </si>
  <si>
    <t>18-23 MESES</t>
  </si>
  <si>
    <t>24-47 MESES</t>
  </si>
  <si>
    <t>48-59 MESES</t>
  </si>
  <si>
    <t>Intervenciones de seguimiento efectivas</t>
  </si>
  <si>
    <t>Intervenciones de otro tipo</t>
  </si>
  <si>
    <t>Contacto con familia fallidos</t>
  </si>
  <si>
    <t>Última sesión Termino de Tratramiento</t>
  </si>
  <si>
    <t>SECCIÓN P:  EDUCACIÓN GRUPAL REMOTA SEGÚN ÁREAS TEMÁTICAS Y EDAD</t>
  </si>
  <si>
    <t>ÁREAS TEMÁTICAS DE PROMOCIÓN Y PREVENCIÓN</t>
  </si>
  <si>
    <t>MADRE, PADRE O CUIDADOR DE:</t>
  </si>
  <si>
    <t>Video llamada grupal</t>
  </si>
  <si>
    <t>Seminario-Radio</t>
  </si>
  <si>
    <t>Plataforma Digital</t>
  </si>
  <si>
    <t>Total Usuarios</t>
  </si>
  <si>
    <t>Acompañante de gestante</t>
  </si>
  <si>
    <t>Menores de 12 meses</t>
  </si>
  <si>
    <t>Niños de 12 a 23 meses</t>
  </si>
  <si>
    <t>Niños de 2 a 5 años</t>
  </si>
  <si>
    <t>Niños de 5 a 9 años</t>
  </si>
  <si>
    <t>HABILIDADES PARENTALES</t>
  </si>
  <si>
    <t>Nadie es Perfecto Remoto A</t>
  </si>
  <si>
    <t>Nadie es Perfecto Remoto B</t>
  </si>
  <si>
    <t>Nadie es Perfecto Seminario</t>
  </si>
  <si>
    <t>Nadie es perfecto PASMI</t>
  </si>
  <si>
    <t>SECCIÓN Q: DESPACHO DE RECETAS DE SALUD SEXUAL Y REPRODUCTIVA</t>
  </si>
  <si>
    <t>TIPO DE RECETA</t>
  </si>
  <si>
    <t>RECETAS DESPACHADAS</t>
  </si>
  <si>
    <t>Grupos de edad</t>
  </si>
  <si>
    <t>&lt; 19 años</t>
  </si>
  <si>
    <t>20 a 64 años</t>
  </si>
  <si>
    <t>65 y más</t>
  </si>
  <si>
    <t>Despacho total</t>
  </si>
  <si>
    <t>Despacho Extraordianrio</t>
  </si>
  <si>
    <t>En Establecimientos de Salud</t>
  </si>
  <si>
    <t>En Domicilio</t>
  </si>
  <si>
    <t>Hombre</t>
  </si>
  <si>
    <t>Mujer</t>
  </si>
  <si>
    <t>Método de Regulación de fertilidad</t>
  </si>
  <si>
    <t>Terapia Hormonal de la menopausia</t>
  </si>
  <si>
    <t xml:space="preserve">SECCIÓN R: ACTIVIDADES PROGRAMA ELIGE VIDA SANA POR LLAMADA TELEFÓNICA </t>
  </si>
  <si>
    <t>Nº de Mensajes</t>
  </si>
  <si>
    <t>Nº de Participantes</t>
  </si>
  <si>
    <t>Madre, Padre o Cuidador de</t>
  </si>
  <si>
    <t>N° de Participantes de Edad</t>
  </si>
  <si>
    <t>Post Parto</t>
  </si>
  <si>
    <t>Menores de 1 año</t>
  </si>
  <si>
    <t>Niños 12 a 23 meses</t>
  </si>
  <si>
    <t>menor de 2 años</t>
  </si>
  <si>
    <t>2 a 4 años</t>
  </si>
  <si>
    <t>20-24 años</t>
  </si>
  <si>
    <t>Información de actividades físicas enviadas por teléfono</t>
  </si>
  <si>
    <t>Información de Nutrición enviada por teléfono</t>
  </si>
  <si>
    <t>Información por Psicologos enviada por teléfono</t>
  </si>
  <si>
    <t>SECCIÓN S: ACTIVIDADES PROGRAMA ELIGE VIDA SANA POR REDES SOCIALES</t>
  </si>
  <si>
    <t>TALLER</t>
  </si>
  <si>
    <t>N° de Archivos Multimedia</t>
  </si>
  <si>
    <t xml:space="preserve">Madres, Padre o Cuidador de </t>
  </si>
  <si>
    <t>N° de Archivos Multimedia por Edad</t>
  </si>
  <si>
    <t>20-64 años</t>
  </si>
  <si>
    <t>Videos de Actividad Física subido a las Redes Sociales</t>
  </si>
  <si>
    <t>Videos de Vida Sana subido a las Redes Sociales</t>
  </si>
  <si>
    <t>Datos</t>
  </si>
  <si>
    <t>Errores</t>
  </si>
  <si>
    <t>Consulta nueva de especialidad odontológica (Teleconsulta)</t>
  </si>
  <si>
    <t>Control de especialidad odontológica (Teleconsulta)</t>
  </si>
  <si>
    <t>Alta de especialidad odontológica (Teleconsulta)</t>
  </si>
  <si>
    <t>Alta administrativa</t>
  </si>
  <si>
    <t>12 años</t>
  </si>
  <si>
    <t>Resto &lt; 15 años</t>
  </si>
  <si>
    <t>20-64 
 años (excluye 60 años)</t>
  </si>
  <si>
    <t>60 años</t>
  </si>
  <si>
    <t>No Contesta</t>
  </si>
  <si>
    <t xml:space="preserve">Usuarios con Discapacidad </t>
  </si>
  <si>
    <t>Acompañamiento del Padre</t>
  </si>
  <si>
    <t>60 años(incluidos en grupos de 20-64 años)</t>
  </si>
  <si>
    <t xml:space="preserve">Usurios en situación de Discapacidad </t>
  </si>
  <si>
    <t>7 
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</si>
</sst>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Verdana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7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045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0" fillId="9" borderId="83" applyNumberFormat="0" applyFont="0" applyAlignment="0" applyProtection="0"/>
    <xf numFmtId="0" fontId="20" fillId="0" borderId="0"/>
    <xf numFmtId="41" fontId="10" fillId="0" borderId="0" applyFont="0" applyFill="0" applyBorder="0" applyAlignment="0" applyProtection="0"/>
  </cellStyleXfs>
  <cellXfs count="4911">
    <xf numFmtId="0" fontId="0" fillId="0" borderId="0" xfId="0"/>
    <xf numFmtId="1" fontId="1" fillId="2" borderId="0" xfId="0" applyNumberFormat="1" applyFont="1" applyFill="1"/>
    <xf numFmtId="41" fontId="3" fillId="3" borderId="0" xfId="1" applyNumberFormat="1" applyFont="1" applyFill="1" applyProtection="1"/>
    <xf numFmtId="41" fontId="4" fillId="3" borderId="0" xfId="2" applyNumberFormat="1" applyFont="1" applyFill="1" applyAlignment="1" applyProtection="1"/>
    <xf numFmtId="41" fontId="5" fillId="3" borderId="0" xfId="2" applyNumberFormat="1" applyFont="1" applyFill="1" applyAlignment="1" applyProtection="1"/>
    <xf numFmtId="0" fontId="6" fillId="3" borderId="0" xfId="0" applyFont="1" applyFill="1"/>
    <xf numFmtId="0" fontId="6" fillId="0" borderId="0" xfId="0" applyFont="1" applyFill="1" applyBorder="1"/>
    <xf numFmtId="0" fontId="4" fillId="0" borderId="0" xfId="0" applyFont="1" applyFill="1" applyBorder="1"/>
    <xf numFmtId="41" fontId="3" fillId="3" borderId="0" xfId="1" applyNumberFormat="1" applyFont="1" applyFill="1" applyBorder="1" applyProtection="1"/>
    <xf numFmtId="41" fontId="7" fillId="3" borderId="0" xfId="2" applyNumberFormat="1" applyFont="1" applyFill="1" applyAlignment="1" applyProtection="1"/>
    <xf numFmtId="41" fontId="3" fillId="3" borderId="0" xfId="2" applyNumberFormat="1" applyFont="1" applyFill="1" applyAlignment="1" applyProtection="1"/>
    <xf numFmtId="41" fontId="3" fillId="3" borderId="0" xfId="2" applyNumberFormat="1" applyFont="1" applyFill="1" applyAlignment="1" applyProtection="1">
      <alignment horizontal="center"/>
    </xf>
    <xf numFmtId="41" fontId="9" fillId="3" borderId="0" xfId="1" applyNumberFormat="1" applyFont="1" applyFill="1" applyAlignment="1" applyProtection="1"/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0" fontId="10" fillId="3" borderId="0" xfId="3" applyFont="1" applyFill="1"/>
    <xf numFmtId="41" fontId="12" fillId="3" borderId="1" xfId="1" applyNumberFormat="1" applyFont="1" applyFill="1" applyBorder="1" applyAlignment="1" applyProtection="1">
      <alignment horizontal="left"/>
    </xf>
    <xf numFmtId="41" fontId="13" fillId="3" borderId="0" xfId="1" applyNumberFormat="1" applyFont="1" applyFill="1" applyBorder="1" applyProtection="1"/>
    <xf numFmtId="41" fontId="5" fillId="3" borderId="0" xfId="1" applyNumberFormat="1" applyFont="1" applyFill="1" applyProtection="1"/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1" fontId="5" fillId="3" borderId="8" xfId="1" applyNumberFormat="1" applyFont="1" applyFill="1" applyBorder="1" applyAlignment="1" applyProtection="1">
      <alignment horizontal="center" vertical="center" wrapText="1"/>
    </xf>
    <xf numFmtId="41" fontId="5" fillId="3" borderId="8" xfId="1" applyNumberFormat="1" applyFont="1" applyFill="1" applyBorder="1" applyAlignment="1" applyProtection="1">
      <alignment horizontal="center" vertical="center"/>
    </xf>
    <xf numFmtId="41" fontId="5" fillId="3" borderId="14" xfId="1" applyNumberFormat="1" applyFont="1" applyFill="1" applyBorder="1" applyProtection="1"/>
    <xf numFmtId="41" fontId="3" fillId="4" borderId="15" xfId="1" applyNumberFormat="1" applyFont="1" applyFill="1" applyBorder="1" applyProtection="1"/>
    <xf numFmtId="164" fontId="5" fillId="3" borderId="16" xfId="1" applyNumberFormat="1" applyFont="1" applyFill="1" applyBorder="1" applyAlignment="1" applyProtection="1">
      <alignment horizontal="center"/>
    </xf>
    <xf numFmtId="1" fontId="15" fillId="5" borderId="17" xfId="0" applyNumberFormat="1" applyFont="1" applyFill="1" applyBorder="1" applyProtection="1">
      <protection locked="0"/>
    </xf>
    <xf numFmtId="41" fontId="5" fillId="3" borderId="21" xfId="1" applyNumberFormat="1" applyFont="1" applyFill="1" applyBorder="1" applyProtection="1"/>
    <xf numFmtId="41" fontId="3" fillId="4" borderId="22" xfId="1" applyNumberFormat="1" applyFont="1" applyFill="1" applyBorder="1" applyProtection="1"/>
    <xf numFmtId="41" fontId="5" fillId="3" borderId="16" xfId="1" applyNumberFormat="1" applyFont="1" applyFill="1" applyBorder="1" applyAlignment="1" applyProtection="1">
      <alignment horizontal="center"/>
    </xf>
    <xf numFmtId="1" fontId="15" fillId="6" borderId="17" xfId="0" applyNumberFormat="1" applyFont="1" applyFill="1" applyBorder="1" applyProtection="1"/>
    <xf numFmtId="1" fontId="15" fillId="6" borderId="18" xfId="0" applyNumberFormat="1" applyFont="1" applyFill="1" applyBorder="1" applyProtection="1"/>
    <xf numFmtId="1" fontId="15" fillId="6" borderId="23" xfId="0" applyNumberFormat="1" applyFont="1" applyFill="1" applyBorder="1" applyProtection="1"/>
    <xf numFmtId="41" fontId="5" fillId="6" borderId="24" xfId="4" applyNumberFormat="1" applyFont="1" applyFill="1" applyBorder="1" applyProtection="1"/>
    <xf numFmtId="41" fontId="5" fillId="3" borderId="22" xfId="1" applyNumberFormat="1" applyFont="1" applyFill="1" applyBorder="1" applyAlignment="1" applyProtection="1">
      <alignment horizontal="center" wrapText="1"/>
    </xf>
    <xf numFmtId="41" fontId="5" fillId="3" borderId="9" xfId="1" applyNumberFormat="1" applyFont="1" applyFill="1" applyBorder="1" applyAlignment="1" applyProtection="1">
      <alignment horizontal="center"/>
    </xf>
    <xf numFmtId="41" fontId="5" fillId="3" borderId="9" xfId="1" applyNumberFormat="1" applyFont="1" applyFill="1" applyBorder="1" applyAlignment="1" applyProtection="1">
      <alignment horizontal="left"/>
    </xf>
    <xf numFmtId="41" fontId="3" fillId="4" borderId="9" xfId="1" applyNumberFormat="1" applyFont="1" applyFill="1" applyBorder="1" applyAlignment="1" applyProtection="1">
      <alignment horizontal="center"/>
    </xf>
    <xf numFmtId="41" fontId="5" fillId="3" borderId="28" xfId="1" applyNumberFormat="1" applyFont="1" applyFill="1" applyBorder="1" applyProtection="1"/>
    <xf numFmtId="41" fontId="5" fillId="4" borderId="28" xfId="1" applyNumberFormat="1" applyFont="1" applyFill="1" applyBorder="1" applyProtection="1"/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0" xfId="1" applyNumberFormat="1" applyFont="1" applyFill="1" applyBorder="1" applyAlignment="1" applyProtection="1">
      <alignment horizontal="center"/>
    </xf>
    <xf numFmtId="164" fontId="5" fillId="3" borderId="12" xfId="1" applyNumberFormat="1" applyFont="1" applyFill="1" applyBorder="1" applyAlignment="1" applyProtection="1">
      <alignment horizontal="center"/>
    </xf>
    <xf numFmtId="164" fontId="5" fillId="3" borderId="11" xfId="1" applyNumberFormat="1" applyFont="1" applyFill="1" applyBorder="1" applyAlignment="1" applyProtection="1">
      <alignment horizontal="center"/>
    </xf>
    <xf numFmtId="164" fontId="5" fillId="3" borderId="13" xfId="1" applyNumberFormat="1" applyFont="1" applyFill="1" applyBorder="1" applyAlignment="1" applyProtection="1">
      <alignment horizontal="center"/>
    </xf>
    <xf numFmtId="164" fontId="5" fillId="3" borderId="8" xfId="1" applyNumberFormat="1" applyFont="1" applyFill="1" applyBorder="1" applyAlignment="1" applyProtection="1">
      <alignment horizontal="center"/>
    </xf>
    <xf numFmtId="41" fontId="12" fillId="3" borderId="29" xfId="1" applyNumberFormat="1" applyFont="1" applyFill="1" applyBorder="1" applyAlignment="1" applyProtection="1">
      <alignment horizontal="left"/>
    </xf>
    <xf numFmtId="41" fontId="5" fillId="3" borderId="0" xfId="1" applyNumberFormat="1" applyFont="1" applyFill="1" applyBorder="1" applyProtection="1"/>
    <xf numFmtId="41" fontId="5" fillId="3" borderId="0" xfId="1" applyNumberFormat="1" applyFont="1" applyFill="1" applyBorder="1" applyAlignment="1" applyProtection="1">
      <alignment horizontal="center"/>
    </xf>
    <xf numFmtId="0" fontId="6" fillId="3" borderId="0" xfId="0" applyFont="1" applyFill="1" applyBorder="1"/>
    <xf numFmtId="1" fontId="5" fillId="0" borderId="3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/>
    <xf numFmtId="41" fontId="12" fillId="3" borderId="32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Protection="1">
      <protection locked="0"/>
    </xf>
    <xf numFmtId="0" fontId="4" fillId="0" borderId="0" xfId="0" applyFont="1" applyFill="1" applyBorder="1" applyAlignment="1"/>
    <xf numFmtId="0" fontId="16" fillId="0" borderId="0" xfId="0" applyFont="1"/>
    <xf numFmtId="0" fontId="6" fillId="0" borderId="0" xfId="0" applyFont="1" applyFill="1" applyBorder="1" applyAlignment="1"/>
    <xf numFmtId="41" fontId="5" fillId="3" borderId="10" xfId="1" applyNumberFormat="1" applyFont="1" applyFill="1" applyBorder="1" applyAlignment="1" applyProtection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wrapText="1"/>
    </xf>
    <xf numFmtId="41" fontId="5" fillId="3" borderId="14" xfId="1" applyNumberFormat="1" applyFont="1" applyFill="1" applyBorder="1" applyAlignment="1" applyProtection="1">
      <alignment vertical="center" wrapText="1"/>
    </xf>
    <xf numFmtId="1" fontId="15" fillId="0" borderId="40" xfId="0" applyNumberFormat="1" applyFont="1" applyBorder="1"/>
    <xf numFmtId="41" fontId="5" fillId="3" borderId="15" xfId="1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/>
    <xf numFmtId="41" fontId="5" fillId="3" borderId="40" xfId="1" applyNumberFormat="1" applyFont="1" applyFill="1" applyBorder="1" applyAlignment="1" applyProtection="1">
      <alignment vertical="center" wrapText="1"/>
    </xf>
    <xf numFmtId="41" fontId="5" fillId="3" borderId="44" xfId="1" applyNumberFormat="1" applyFont="1" applyFill="1" applyBorder="1" applyAlignment="1" applyProtection="1">
      <alignment vertical="center" wrapText="1"/>
    </xf>
    <xf numFmtId="41" fontId="5" fillId="3" borderId="28" xfId="1" applyNumberFormat="1" applyFont="1" applyFill="1" applyBorder="1" applyAlignment="1" applyProtection="1">
      <alignment vertical="center" wrapText="1"/>
    </xf>
    <xf numFmtId="164" fontId="5" fillId="3" borderId="2" xfId="4" applyNumberFormat="1" applyFont="1" applyFill="1" applyBorder="1" applyAlignment="1" applyProtection="1">
      <alignment horizontal="center"/>
    </xf>
    <xf numFmtId="164" fontId="5" fillId="3" borderId="10" xfId="4" applyNumberFormat="1" applyFont="1" applyFill="1" applyBorder="1" applyProtection="1"/>
    <xf numFmtId="164" fontId="5" fillId="3" borderId="11" xfId="4" applyNumberFormat="1" applyFont="1" applyFill="1" applyBorder="1" applyProtection="1"/>
    <xf numFmtId="164" fontId="5" fillId="3" borderId="12" xfId="4" applyNumberFormat="1" applyFont="1" applyFill="1" applyBorder="1" applyProtection="1"/>
    <xf numFmtId="164" fontId="5" fillId="3" borderId="8" xfId="4" applyNumberFormat="1" applyFont="1" applyFill="1" applyBorder="1" applyProtection="1"/>
    <xf numFmtId="164" fontId="5" fillId="3" borderId="2" xfId="4" applyNumberFormat="1" applyFont="1" applyFill="1" applyBorder="1" applyProtection="1"/>
    <xf numFmtId="164" fontId="5" fillId="3" borderId="47" xfId="4" applyNumberFormat="1" applyFont="1" applyFill="1" applyBorder="1" applyProtection="1"/>
    <xf numFmtId="164" fontId="3" fillId="3" borderId="0" xfId="4" applyNumberFormat="1" applyFont="1" applyFill="1" applyBorder="1" applyProtection="1"/>
    <xf numFmtId="41" fontId="5" fillId="3" borderId="2" xfId="1" applyNumberFormat="1" applyFont="1" applyFill="1" applyBorder="1" applyAlignment="1" applyProtection="1">
      <alignment horizontal="center" vertical="center" wrapText="1"/>
    </xf>
    <xf numFmtId="1" fontId="12" fillId="0" borderId="52" xfId="0" applyNumberFormat="1" applyFont="1" applyBorder="1"/>
    <xf numFmtId="1" fontId="12" fillId="0" borderId="53" xfId="0" applyNumberFormat="1" applyFont="1" applyBorder="1"/>
    <xf numFmtId="1" fontId="15" fillId="2" borderId="0" xfId="0" applyNumberFormat="1" applyFont="1" applyFill="1"/>
    <xf numFmtId="1" fontId="17" fillId="0" borderId="0" xfId="0" applyNumberFormat="1" applyFont="1"/>
    <xf numFmtId="1" fontId="17" fillId="2" borderId="0" xfId="0" applyNumberFormat="1" applyFont="1" applyFill="1"/>
    <xf numFmtId="0" fontId="18" fillId="0" borderId="0" xfId="2" applyFont="1" applyFill="1" applyBorder="1" applyAlignment="1" applyProtection="1"/>
    <xf numFmtId="0" fontId="18" fillId="3" borderId="0" xfId="2" applyFont="1" applyFill="1" applyAlignment="1" applyProtection="1"/>
    <xf numFmtId="1" fontId="15" fillId="0" borderId="10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57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5" fillId="0" borderId="58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right"/>
    </xf>
    <xf numFmtId="1" fontId="15" fillId="0" borderId="60" xfId="0" applyNumberFormat="1" applyFont="1" applyBorder="1" applyAlignment="1">
      <alignment horizontal="right"/>
    </xf>
    <xf numFmtId="1" fontId="15" fillId="0" borderId="6" xfId="0" applyNumberFormat="1" applyFont="1" applyBorder="1" applyAlignment="1">
      <alignment horizontal="right"/>
    </xf>
    <xf numFmtId="1" fontId="15" fillId="5" borderId="57" xfId="0" applyNumberFormat="1" applyFont="1" applyFill="1" applyBorder="1" applyProtection="1">
      <protection locked="0"/>
    </xf>
    <xf numFmtId="1" fontId="15" fillId="5" borderId="6" xfId="0" applyNumberFormat="1" applyFont="1" applyFill="1" applyBorder="1" applyProtection="1">
      <protection locked="0"/>
    </xf>
    <xf numFmtId="1" fontId="15" fillId="5" borderId="58" xfId="0" applyNumberFormat="1" applyFont="1" applyFill="1" applyBorder="1" applyProtection="1">
      <protection locked="0"/>
    </xf>
    <xf numFmtId="1" fontId="15" fillId="0" borderId="48" xfId="0" applyNumberFormat="1" applyFont="1" applyBorder="1"/>
    <xf numFmtId="1" fontId="15" fillId="0" borderId="61" xfId="0" applyNumberFormat="1" applyFont="1" applyBorder="1" applyAlignment="1">
      <alignment horizontal="right" wrapText="1"/>
    </xf>
    <xf numFmtId="1" fontId="15" fillId="7" borderId="19" xfId="0" applyNumberFormat="1" applyFont="1" applyFill="1" applyBorder="1" applyAlignment="1">
      <alignment horizontal="right"/>
    </xf>
    <xf numFmtId="1" fontId="15" fillId="7" borderId="39" xfId="0" applyNumberFormat="1" applyFont="1" applyFill="1" applyBorder="1"/>
    <xf numFmtId="1" fontId="15" fillId="7" borderId="20" xfId="0" applyNumberFormat="1" applyFont="1" applyFill="1" applyBorder="1"/>
    <xf numFmtId="1" fontId="15" fillId="5" borderId="62" xfId="0" applyNumberFormat="1" applyFont="1" applyFill="1" applyBorder="1" applyProtection="1">
      <protection locked="0"/>
    </xf>
    <xf numFmtId="1" fontId="15" fillId="5" borderId="63" xfId="0" applyNumberFormat="1" applyFont="1" applyFill="1" applyBorder="1" applyProtection="1">
      <protection locked="0"/>
    </xf>
    <xf numFmtId="1" fontId="15" fillId="5" borderId="27" xfId="0" applyNumberFormat="1" applyFont="1" applyFill="1" applyBorder="1" applyProtection="1">
      <protection locked="0"/>
    </xf>
    <xf numFmtId="1" fontId="15" fillId="0" borderId="40" xfId="0" applyNumberFormat="1" applyFont="1" applyBorder="1" applyAlignment="1">
      <alignment wrapText="1"/>
    </xf>
    <xf numFmtId="1" fontId="15" fillId="0" borderId="42" xfId="0" applyNumberFormat="1" applyFont="1" applyBorder="1" applyAlignment="1">
      <alignment horizontal="right" wrapText="1"/>
    </xf>
    <xf numFmtId="1" fontId="15" fillId="0" borderId="43" xfId="0" applyNumberFormat="1" applyFont="1" applyBorder="1" applyAlignment="1">
      <alignment horizontal="right"/>
    </xf>
    <xf numFmtId="1" fontId="15" fillId="0" borderId="41" xfId="0" applyNumberFormat="1" applyFont="1" applyBorder="1" applyAlignment="1">
      <alignment horizontal="right"/>
    </xf>
    <xf numFmtId="1" fontId="15" fillId="0" borderId="50" xfId="0" applyNumberFormat="1" applyFont="1" applyBorder="1"/>
    <xf numFmtId="1" fontId="15" fillId="0" borderId="37" xfId="0" applyNumberFormat="1" applyFont="1" applyBorder="1" applyAlignment="1">
      <alignment horizontal="right"/>
    </xf>
    <xf numFmtId="1" fontId="15" fillId="0" borderId="64" xfId="0" applyNumberFormat="1" applyFont="1" applyBorder="1" applyAlignment="1">
      <alignment horizontal="right"/>
    </xf>
    <xf numFmtId="1" fontId="15" fillId="0" borderId="35" xfId="0" applyNumberFormat="1" applyFont="1" applyBorder="1" applyAlignment="1">
      <alignment horizontal="right"/>
    </xf>
    <xf numFmtId="1" fontId="15" fillId="7" borderId="45" xfId="0" applyNumberFormat="1" applyFont="1" applyFill="1" applyBorder="1"/>
    <xf numFmtId="1" fontId="15" fillId="7" borderId="51" xfId="0" applyNumberFormat="1" applyFont="1" applyFill="1" applyBorder="1"/>
    <xf numFmtId="1" fontId="15" fillId="7" borderId="65" xfId="0" applyNumberFormat="1" applyFont="1" applyFill="1" applyBorder="1"/>
    <xf numFmtId="1" fontId="15" fillId="0" borderId="61" xfId="0" applyNumberFormat="1" applyFont="1" applyBorder="1" applyAlignment="1">
      <alignment horizontal="right"/>
    </xf>
    <xf numFmtId="1" fontId="15" fillId="0" borderId="66" xfId="0" applyNumberFormat="1" applyFont="1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1" fontId="15" fillId="5" borderId="61" xfId="0" applyNumberFormat="1" applyFont="1" applyFill="1" applyBorder="1" applyProtection="1">
      <protection locked="0"/>
    </xf>
    <xf numFmtId="1" fontId="15" fillId="5" borderId="15" xfId="0" applyNumberFormat="1" applyFont="1" applyFill="1" applyBorder="1" applyProtection="1">
      <protection locked="0"/>
    </xf>
    <xf numFmtId="1" fontId="15" fillId="5" borderId="67" xfId="0" applyNumberFormat="1" applyFont="1" applyFill="1" applyBorder="1" applyProtection="1">
      <protection locked="0"/>
    </xf>
    <xf numFmtId="1" fontId="15" fillId="0" borderId="42" xfId="0" applyNumberFormat="1" applyFont="1" applyBorder="1" applyAlignment="1">
      <alignment horizontal="right"/>
    </xf>
    <xf numFmtId="1" fontId="15" fillId="0" borderId="42" xfId="0" applyNumberFormat="1" applyFont="1" applyBorder="1" applyAlignment="1">
      <alignment horizontal="right" shrinkToFit="1"/>
    </xf>
    <xf numFmtId="1" fontId="15" fillId="0" borderId="43" xfId="0" applyNumberFormat="1" applyFont="1" applyBorder="1" applyAlignment="1">
      <alignment horizontal="right" shrinkToFit="1"/>
    </xf>
    <xf numFmtId="1" fontId="15" fillId="0" borderId="45" xfId="0" applyNumberFormat="1" applyFont="1" applyBorder="1" applyAlignment="1">
      <alignment horizontal="right"/>
    </xf>
    <xf numFmtId="1" fontId="15" fillId="0" borderId="46" xfId="0" applyNumberFormat="1" applyFont="1" applyBorder="1" applyAlignment="1">
      <alignment horizontal="right"/>
    </xf>
    <xf numFmtId="1" fontId="15" fillId="0" borderId="51" xfId="0" applyNumberFormat="1" applyFont="1" applyBorder="1" applyAlignment="1">
      <alignment horizontal="right"/>
    </xf>
    <xf numFmtId="1" fontId="15" fillId="0" borderId="37" xfId="0" applyNumberFormat="1" applyFont="1" applyBorder="1" applyAlignment="1">
      <alignment horizontal="right" wrapText="1"/>
    </xf>
    <xf numFmtId="1" fontId="15" fillId="0" borderId="64" xfId="0" applyNumberFormat="1" applyFont="1" applyBorder="1" applyAlignment="1">
      <alignment horizontal="right" wrapText="1"/>
    </xf>
    <xf numFmtId="1" fontId="15" fillId="0" borderId="37" xfId="0" applyNumberFormat="1" applyFont="1" applyBorder="1"/>
    <xf numFmtId="1" fontId="15" fillId="0" borderId="35" xfId="0" applyNumberFormat="1" applyFont="1" applyBorder="1"/>
    <xf numFmtId="1" fontId="15" fillId="0" borderId="10" xfId="0" applyNumberFormat="1" applyFont="1" applyBorder="1"/>
    <xf numFmtId="1" fontId="15" fillId="0" borderId="13" xfId="0" applyNumberFormat="1" applyFont="1" applyBorder="1"/>
    <xf numFmtId="1" fontId="15" fillId="0" borderId="28" xfId="0" applyNumberFormat="1" applyFont="1" applyBorder="1"/>
    <xf numFmtId="1" fontId="15" fillId="0" borderId="69" xfId="0" applyNumberFormat="1" applyFont="1" applyBorder="1"/>
    <xf numFmtId="1" fontId="15" fillId="0" borderId="70" xfId="0" applyNumberFormat="1" applyFont="1" applyBorder="1"/>
    <xf numFmtId="1" fontId="15" fillId="0" borderId="59" xfId="0" applyNumberFormat="1" applyFont="1" applyBorder="1"/>
    <xf numFmtId="164" fontId="5" fillId="3" borderId="35" xfId="4" applyNumberFormat="1" applyFont="1" applyFill="1" applyBorder="1" applyProtection="1"/>
    <xf numFmtId="0" fontId="12" fillId="3" borderId="0" xfId="2" applyFont="1" applyFill="1" applyBorder="1" applyAlignment="1" applyProtection="1"/>
    <xf numFmtId="0" fontId="18" fillId="3" borderId="0" xfId="2" applyFont="1" applyFill="1" applyBorder="1" applyAlignment="1" applyProtection="1">
      <alignment horizontal="left"/>
    </xf>
    <xf numFmtId="41" fontId="18" fillId="3" borderId="0" xfId="5" applyFont="1" applyFill="1" applyBorder="1" applyAlignment="1" applyProtection="1"/>
    <xf numFmtId="0" fontId="11" fillId="3" borderId="0" xfId="2" applyFont="1" applyFill="1" applyBorder="1" applyAlignment="1" applyProtection="1"/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41" fontId="5" fillId="3" borderId="15" xfId="1" applyNumberFormat="1" applyFont="1" applyFill="1" applyBorder="1" applyAlignment="1" applyProtection="1">
      <alignment vertical="center" wrapText="1"/>
    </xf>
    <xf numFmtId="1" fontId="1" fillId="0" borderId="31" xfId="0" applyNumberFormat="1" applyFont="1" applyBorder="1"/>
    <xf numFmtId="1" fontId="15" fillId="5" borderId="66" xfId="0" applyNumberFormat="1" applyFont="1" applyFill="1" applyBorder="1" applyProtection="1">
      <protection locked="0"/>
    </xf>
    <xf numFmtId="1" fontId="15" fillId="5" borderId="74" xfId="0" applyNumberFormat="1" applyFont="1" applyFill="1" applyBorder="1" applyProtection="1">
      <protection locked="0"/>
    </xf>
    <xf numFmtId="1" fontId="15" fillId="0" borderId="28" xfId="0" applyNumberFormat="1" applyFont="1" applyBorder="1" applyAlignment="1">
      <alignment vertical="center" wrapText="1"/>
    </xf>
    <xf numFmtId="1" fontId="15" fillId="0" borderId="2" xfId="0" applyNumberFormat="1" applyFont="1" applyBorder="1" applyAlignment="1">
      <alignment horizontal="center" wrapText="1"/>
    </xf>
    <xf numFmtId="1" fontId="15" fillId="0" borderId="8" xfId="0" applyNumberFormat="1" applyFont="1" applyBorder="1" applyAlignment="1">
      <alignment horizontal="right" wrapText="1"/>
    </xf>
    <xf numFmtId="1" fontId="15" fillId="0" borderId="2" xfId="0" applyNumberFormat="1" applyFont="1" applyBorder="1" applyAlignment="1">
      <alignment horizontal="right"/>
    </xf>
    <xf numFmtId="1" fontId="15" fillId="0" borderId="11" xfId="0" applyNumberFormat="1" applyFont="1" applyBorder="1" applyAlignment="1">
      <alignment horizontal="right"/>
    </xf>
    <xf numFmtId="1" fontId="15" fillId="0" borderId="69" xfId="0" applyNumberFormat="1" applyFont="1" applyBorder="1" applyAlignment="1">
      <alignment horizontal="right"/>
    </xf>
    <xf numFmtId="1" fontId="15" fillId="0" borderId="70" xfId="0" applyNumberFormat="1" applyFont="1" applyBorder="1" applyAlignment="1">
      <alignment horizontal="right"/>
    </xf>
    <xf numFmtId="1" fontId="15" fillId="2" borderId="11" xfId="0" applyNumberFormat="1" applyFont="1" applyFill="1" applyBorder="1" applyAlignment="1">
      <alignment horizontal="right"/>
    </xf>
    <xf numFmtId="1" fontId="15" fillId="2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right" wrapText="1"/>
    </xf>
    <xf numFmtId="1" fontId="15" fillId="0" borderId="8" xfId="0" applyNumberFormat="1" applyFont="1" applyBorder="1" applyAlignment="1">
      <alignment horizontal="right"/>
    </xf>
    <xf numFmtId="0" fontId="12" fillId="3" borderId="0" xfId="0" applyFont="1" applyFill="1"/>
    <xf numFmtId="1" fontId="5" fillId="0" borderId="80" xfId="0" applyNumberFormat="1" applyFont="1" applyBorder="1" applyAlignment="1">
      <alignment vertical="center" wrapText="1"/>
    </xf>
    <xf numFmtId="1" fontId="15" fillId="2" borderId="48" xfId="0" applyNumberFormat="1" applyFont="1" applyFill="1" applyBorder="1" applyAlignment="1">
      <alignment horizontal="center" vertical="center"/>
    </xf>
    <xf numFmtId="1" fontId="15" fillId="8" borderId="81" xfId="0" applyNumberFormat="1" applyFont="1" applyFill="1" applyBorder="1" applyProtection="1">
      <protection locked="0"/>
    </xf>
    <xf numFmtId="1" fontId="5" fillId="0" borderId="82" xfId="0" applyNumberFormat="1" applyFont="1" applyBorder="1" applyAlignment="1">
      <alignment vertical="center" wrapText="1"/>
    </xf>
    <xf numFmtId="1" fontId="15" fillId="2" borderId="49" xfId="0" applyNumberFormat="1" applyFont="1" applyFill="1" applyBorder="1" applyAlignment="1">
      <alignment horizontal="center" vertical="center"/>
    </xf>
    <xf numFmtId="1" fontId="5" fillId="0" borderId="53" xfId="0" applyNumberFormat="1" applyFont="1" applyBorder="1" applyAlignment="1">
      <alignment vertical="center" wrapText="1"/>
    </xf>
    <xf numFmtId="1" fontId="15" fillId="2" borderId="9" xfId="0" applyNumberFormat="1" applyFont="1" applyFill="1" applyBorder="1" applyAlignment="1">
      <alignment horizontal="center" vertical="center"/>
    </xf>
    <xf numFmtId="1" fontId="15" fillId="8" borderId="37" xfId="0" applyNumberFormat="1" applyFont="1" applyFill="1" applyBorder="1" applyProtection="1">
      <protection locked="0"/>
    </xf>
    <xf numFmtId="1" fontId="15" fillId="8" borderId="64" xfId="0" applyNumberFormat="1" applyFont="1" applyFill="1" applyBorder="1" applyProtection="1">
      <protection locked="0"/>
    </xf>
    <xf numFmtId="1" fontId="15" fillId="8" borderId="35" xfId="0" applyNumberFormat="1" applyFont="1" applyFill="1" applyBorder="1" applyProtection="1">
      <protection locked="0"/>
    </xf>
    <xf numFmtId="1" fontId="15" fillId="8" borderId="79" xfId="0" applyNumberFormat="1" applyFont="1" applyFill="1" applyBorder="1" applyProtection="1">
      <protection locked="0"/>
    </xf>
    <xf numFmtId="1" fontId="15" fillId="8" borderId="73" xfId="0" applyNumberFormat="1" applyFont="1" applyFill="1" applyBorder="1" applyProtection="1">
      <protection locked="0"/>
    </xf>
    <xf numFmtId="0" fontId="13" fillId="0" borderId="0" xfId="0" applyFont="1" applyFill="1" applyBorder="1"/>
    <xf numFmtId="1" fontId="5" fillId="0" borderId="14" xfId="0" applyNumberFormat="1" applyFont="1" applyBorder="1" applyAlignment="1">
      <alignment vertical="center" wrapText="1"/>
    </xf>
    <xf numFmtId="1" fontId="15" fillId="2" borderId="39" xfId="6" applyNumberFormat="1" applyFont="1" applyFill="1" applyBorder="1" applyAlignment="1">
      <alignment horizontal="right"/>
    </xf>
    <xf numFmtId="1" fontId="15" fillId="2" borderId="19" xfId="6" applyNumberFormat="1" applyFont="1" applyFill="1" applyBorder="1" applyAlignment="1">
      <alignment horizontal="right"/>
    </xf>
    <xf numFmtId="1" fontId="15" fillId="2" borderId="20" xfId="6" applyNumberFormat="1" applyFont="1" applyFill="1" applyBorder="1" applyAlignment="1">
      <alignment horizontal="right"/>
    </xf>
    <xf numFmtId="1" fontId="5" fillId="0" borderId="40" xfId="0" applyNumberFormat="1" applyFont="1" applyBorder="1" applyAlignment="1">
      <alignment vertical="center" wrapText="1"/>
    </xf>
    <xf numFmtId="1" fontId="15" fillId="2" borderId="42" xfId="6" applyNumberFormat="1" applyFont="1" applyFill="1" applyBorder="1" applyAlignment="1">
      <alignment horizontal="right"/>
    </xf>
    <xf numFmtId="1" fontId="15" fillId="2" borderId="43" xfId="6" applyNumberFormat="1" applyFont="1" applyFill="1" applyBorder="1" applyAlignment="1">
      <alignment horizontal="right"/>
    </xf>
    <xf numFmtId="1" fontId="15" fillId="2" borderId="41" xfId="6" applyNumberFormat="1" applyFont="1" applyFill="1" applyBorder="1" applyAlignment="1">
      <alignment horizontal="right"/>
    </xf>
    <xf numFmtId="1" fontId="5" fillId="0" borderId="49" xfId="0" applyNumberFormat="1" applyFont="1" applyBorder="1" applyAlignment="1">
      <alignment vertical="center" wrapText="1"/>
    </xf>
    <xf numFmtId="1" fontId="15" fillId="2" borderId="84" xfId="6" applyNumberFormat="1" applyFont="1" applyFill="1" applyBorder="1" applyAlignment="1">
      <alignment horizontal="right"/>
    </xf>
    <xf numFmtId="1" fontId="15" fillId="2" borderId="85" xfId="6" applyNumberFormat="1" applyFont="1" applyFill="1" applyBorder="1" applyAlignment="1">
      <alignment horizontal="right"/>
    </xf>
    <xf numFmtId="1" fontId="15" fillId="2" borderId="86" xfId="6" applyNumberFormat="1" applyFont="1" applyFill="1" applyBorder="1" applyAlignment="1">
      <alignment horizontal="right"/>
    </xf>
    <xf numFmtId="1" fontId="5" fillId="0" borderId="50" xfId="0" applyNumberFormat="1" applyFont="1" applyBorder="1" applyAlignment="1">
      <alignment vertical="center" wrapText="1"/>
    </xf>
    <xf numFmtId="1" fontId="15" fillId="2" borderId="45" xfId="6" applyNumberFormat="1" applyFont="1" applyFill="1" applyBorder="1" applyAlignment="1">
      <alignment horizontal="right"/>
    </xf>
    <xf numFmtId="1" fontId="15" fillId="2" borderId="46" xfId="6" applyNumberFormat="1" applyFont="1" applyFill="1" applyBorder="1" applyAlignment="1">
      <alignment horizontal="right"/>
    </xf>
    <xf numFmtId="1" fontId="15" fillId="2" borderId="51" xfId="6" applyNumberFormat="1" applyFont="1" applyFill="1" applyBorder="1" applyAlignment="1">
      <alignment horizontal="right"/>
    </xf>
    <xf numFmtId="1" fontId="5" fillId="0" borderId="88" xfId="0" applyNumberFormat="1" applyFont="1" applyBorder="1"/>
    <xf numFmtId="1" fontId="15" fillId="2" borderId="89" xfId="6" applyNumberFormat="1" applyFont="1" applyFill="1" applyBorder="1" applyAlignment="1">
      <alignment horizontal="right"/>
    </xf>
    <xf numFmtId="1" fontId="15" fillId="2" borderId="90" xfId="6" applyNumberFormat="1" applyFont="1" applyFill="1" applyBorder="1" applyAlignment="1">
      <alignment horizontal="right"/>
    </xf>
    <xf numFmtId="1" fontId="15" fillId="2" borderId="91" xfId="6" applyNumberFormat="1" applyFont="1" applyFill="1" applyBorder="1" applyAlignment="1">
      <alignment horizontal="right"/>
    </xf>
    <xf numFmtId="1" fontId="15" fillId="0" borderId="89" xfId="0" applyNumberFormat="1" applyFont="1" applyBorder="1" applyAlignment="1">
      <alignment horizontal="center" vertical="center" wrapText="1"/>
    </xf>
    <xf numFmtId="1" fontId="15" fillId="0" borderId="91" xfId="0" applyNumberFormat="1" applyFont="1" applyBorder="1" applyAlignment="1">
      <alignment horizontal="center" vertical="center" wrapText="1"/>
    </xf>
    <xf numFmtId="1" fontId="15" fillId="0" borderId="92" xfId="0" applyNumberFormat="1" applyFont="1" applyBorder="1" applyAlignment="1">
      <alignment horizontal="center" vertical="center" wrapText="1"/>
    </xf>
    <xf numFmtId="1" fontId="15" fillId="0" borderId="90" xfId="0" applyNumberFormat="1" applyFont="1" applyBorder="1" applyAlignment="1">
      <alignment horizontal="center" vertical="center" wrapText="1"/>
    </xf>
    <xf numFmtId="1" fontId="15" fillId="0" borderId="93" xfId="0" applyNumberFormat="1" applyFont="1" applyBorder="1" applyAlignment="1">
      <alignment horizontal="center" vertical="center" wrapText="1"/>
    </xf>
    <xf numFmtId="1" fontId="15" fillId="0" borderId="94" xfId="0" applyNumberFormat="1" applyFont="1" applyBorder="1" applyAlignment="1">
      <alignment horizontal="center" vertical="center" wrapText="1"/>
    </xf>
    <xf numFmtId="1" fontId="15" fillId="0" borderId="95" xfId="0" applyNumberFormat="1" applyFont="1" applyBorder="1" applyAlignment="1">
      <alignment horizontal="center" vertical="center" wrapText="1"/>
    </xf>
    <xf numFmtId="1" fontId="15" fillId="0" borderId="96" xfId="0" applyNumberFormat="1" applyFont="1" applyBorder="1" applyAlignment="1">
      <alignment horizontal="center" vertical="center" wrapText="1"/>
    </xf>
    <xf numFmtId="1" fontId="15" fillId="0" borderId="97" xfId="0" applyNumberFormat="1" applyFont="1" applyBorder="1" applyAlignment="1">
      <alignment horizontal="center" vertical="center" wrapText="1"/>
    </xf>
    <xf numFmtId="1" fontId="15" fillId="0" borderId="98" xfId="0" applyNumberFormat="1" applyFont="1" applyBorder="1" applyAlignment="1">
      <alignment horizontal="center" vertical="center" wrapText="1"/>
    </xf>
    <xf numFmtId="1" fontId="15" fillId="0" borderId="99" xfId="0" applyNumberFormat="1" applyFont="1" applyBorder="1" applyAlignment="1">
      <alignment horizontal="center" vertical="center" wrapText="1"/>
    </xf>
    <xf numFmtId="1" fontId="15" fillId="2" borderId="61" xfId="6" applyNumberFormat="1" applyFont="1" applyFill="1" applyBorder="1" applyAlignment="1">
      <alignment horizontal="right"/>
    </xf>
    <xf numFmtId="1" fontId="15" fillId="2" borderId="66" xfId="6" applyNumberFormat="1" applyFont="1" applyFill="1" applyBorder="1" applyAlignment="1">
      <alignment horizontal="right"/>
    </xf>
    <xf numFmtId="1" fontId="15" fillId="2" borderId="27" xfId="6" applyNumberFormat="1" applyFont="1" applyFill="1" applyBorder="1" applyAlignment="1">
      <alignment horizontal="right"/>
    </xf>
    <xf numFmtId="1" fontId="15" fillId="8" borderId="61" xfId="0" applyNumberFormat="1" applyFont="1" applyFill="1" applyBorder="1" applyProtection="1">
      <protection locked="0"/>
    </xf>
    <xf numFmtId="1" fontId="15" fillId="8" borderId="27" xfId="0" applyNumberFormat="1" applyFont="1" applyFill="1" applyBorder="1" applyProtection="1">
      <protection locked="0"/>
    </xf>
    <xf numFmtId="1" fontId="15" fillId="8" borderId="62" xfId="0" applyNumberFormat="1" applyFont="1" applyFill="1" applyBorder="1" applyProtection="1">
      <protection locked="0"/>
    </xf>
    <xf numFmtId="1" fontId="15" fillId="8" borderId="66" xfId="0" applyNumberFormat="1" applyFont="1" applyFill="1" applyBorder="1" applyProtection="1">
      <protection locked="0"/>
    </xf>
    <xf numFmtId="1" fontId="15" fillId="8" borderId="63" xfId="0" applyNumberFormat="1" applyFont="1" applyFill="1" applyBorder="1" applyProtection="1">
      <protection locked="0"/>
    </xf>
    <xf numFmtId="1" fontId="5" fillId="0" borderId="9" xfId="0" applyNumberFormat="1" applyFont="1" applyBorder="1" applyAlignment="1">
      <alignment vertical="center" wrapText="1"/>
    </xf>
    <xf numFmtId="1" fontId="15" fillId="2" borderId="37" xfId="6" applyNumberFormat="1" applyFont="1" applyFill="1" applyBorder="1" applyAlignment="1">
      <alignment horizontal="right"/>
    </xf>
    <xf numFmtId="1" fontId="15" fillId="2" borderId="64" xfId="6" applyNumberFormat="1" applyFont="1" applyFill="1" applyBorder="1" applyAlignment="1">
      <alignment horizontal="right"/>
    </xf>
    <xf numFmtId="1" fontId="15" fillId="2" borderId="35" xfId="6" applyNumberFormat="1" applyFont="1" applyFill="1" applyBorder="1" applyAlignment="1">
      <alignment horizontal="right"/>
    </xf>
    <xf numFmtId="1" fontId="15" fillId="8" borderId="59" xfId="0" applyNumberFormat="1" applyFont="1" applyFill="1" applyBorder="1" applyProtection="1">
      <protection locked="0"/>
    </xf>
    <xf numFmtId="1" fontId="15" fillId="8" borderId="100" xfId="0" applyNumberFormat="1" applyFont="1" applyFill="1" applyBorder="1" applyProtection="1">
      <protection locked="0"/>
    </xf>
    <xf numFmtId="1" fontId="15" fillId="8" borderId="53" xfId="0" applyNumberFormat="1" applyFont="1" applyFill="1" applyBorder="1" applyProtection="1">
      <protection locked="0"/>
    </xf>
    <xf numFmtId="1" fontId="5" fillId="0" borderId="34" xfId="0" applyNumberFormat="1" applyFont="1" applyBorder="1"/>
    <xf numFmtId="1" fontId="15" fillId="0" borderId="37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 wrapText="1"/>
    </xf>
    <xf numFmtId="1" fontId="15" fillId="0" borderId="64" xfId="0" applyNumberFormat="1" applyFont="1" applyBorder="1" applyAlignment="1">
      <alignment horizontal="center" vertical="center" wrapText="1"/>
    </xf>
    <xf numFmtId="1" fontId="15" fillId="0" borderId="100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1" fontId="15" fillId="0" borderId="101" xfId="0" applyNumberFormat="1" applyFont="1" applyBorder="1" applyAlignment="1">
      <alignment horizontal="center" vertical="center" wrapText="1"/>
    </xf>
    <xf numFmtId="1" fontId="15" fillId="0" borderId="102" xfId="0" applyNumberFormat="1" applyFont="1" applyBorder="1" applyAlignment="1">
      <alignment horizontal="center" vertical="center" wrapText="1"/>
    </xf>
    <xf numFmtId="1" fontId="15" fillId="0" borderId="103" xfId="0" applyNumberFormat="1" applyFont="1" applyBorder="1" applyAlignment="1">
      <alignment horizontal="center" vertical="center" wrapText="1"/>
    </xf>
    <xf numFmtId="1" fontId="15" fillId="0" borderId="104" xfId="0" applyNumberFormat="1" applyFont="1" applyBorder="1" applyAlignment="1">
      <alignment horizontal="center" vertical="center" wrapText="1"/>
    </xf>
    <xf numFmtId="1" fontId="15" fillId="0" borderId="105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1" fontId="12" fillId="2" borderId="53" xfId="0" applyNumberFormat="1" applyFont="1" applyFill="1" applyBorder="1"/>
    <xf numFmtId="1" fontId="15" fillId="0" borderId="0" xfId="0" applyNumberFormat="1" applyFont="1" applyBorder="1" applyAlignment="1">
      <alignment vertical="center" wrapText="1"/>
    </xf>
    <xf numFmtId="1" fontId="15" fillId="0" borderId="26" xfId="0" applyNumberFormat="1" applyFont="1" applyBorder="1" applyAlignment="1">
      <alignment vertical="center" wrapText="1"/>
    </xf>
    <xf numFmtId="1" fontId="5" fillId="0" borderId="102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103" xfId="0" applyNumberFormat="1" applyFont="1" applyBorder="1" applyAlignment="1">
      <alignment horizontal="center" vertical="center" wrapText="1"/>
    </xf>
    <xf numFmtId="1" fontId="5" fillId="0" borderId="102" xfId="0" applyNumberFormat="1" applyFont="1" applyBorder="1" applyAlignment="1">
      <alignment horizontal="center" vertical="center" wrapText="1"/>
    </xf>
    <xf numFmtId="1" fontId="5" fillId="0" borderId="109" xfId="0" applyNumberFormat="1" applyFont="1" applyBorder="1" applyAlignment="1">
      <alignment horizontal="center" vertical="center" wrapText="1"/>
    </xf>
    <xf numFmtId="1" fontId="15" fillId="0" borderId="0" xfId="0" applyNumberFormat="1" applyFont="1" applyFill="1" applyBorder="1"/>
    <xf numFmtId="1" fontId="5" fillId="0" borderId="48" xfId="0" applyNumberFormat="1" applyFont="1" applyBorder="1"/>
    <xf numFmtId="1" fontId="15" fillId="2" borderId="110" xfId="6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1" fontId="5" fillId="0" borderId="49" xfId="0" applyNumberFormat="1" applyFont="1" applyBorder="1" applyAlignment="1">
      <alignment horizontal="left"/>
    </xf>
    <xf numFmtId="1" fontId="15" fillId="2" borderId="111" xfId="6" applyNumberFormat="1" applyFont="1" applyFill="1" applyBorder="1" applyAlignment="1">
      <alignment horizontal="right"/>
    </xf>
    <xf numFmtId="1" fontId="5" fillId="0" borderId="49" xfId="0" applyNumberFormat="1" applyFont="1" applyBorder="1"/>
    <xf numFmtId="1" fontId="5" fillId="0" borderId="50" xfId="0" applyNumberFormat="1" applyFont="1" applyBorder="1"/>
    <xf numFmtId="1" fontId="15" fillId="2" borderId="112" xfId="6" applyNumberFormat="1" applyFont="1" applyFill="1" applyBorder="1" applyAlignment="1">
      <alignment horizontal="right"/>
    </xf>
    <xf numFmtId="1" fontId="5" fillId="0" borderId="114" xfId="0" applyNumberFormat="1" applyFont="1" applyBorder="1"/>
    <xf numFmtId="1" fontId="15" fillId="2" borderId="115" xfId="6" applyNumberFormat="1" applyFont="1" applyFill="1" applyBorder="1" applyAlignment="1">
      <alignment horizontal="right"/>
    </xf>
    <xf numFmtId="1" fontId="15" fillId="2" borderId="116" xfId="6" applyNumberFormat="1" applyFont="1" applyFill="1" applyBorder="1" applyAlignment="1">
      <alignment horizontal="right"/>
    </xf>
    <xf numFmtId="1" fontId="15" fillId="2" borderId="117" xfId="6" applyNumberFormat="1" applyFont="1" applyFill="1" applyBorder="1" applyAlignment="1">
      <alignment horizontal="right"/>
    </xf>
    <xf numFmtId="1" fontId="15" fillId="2" borderId="118" xfId="6" applyNumberFormat="1" applyFont="1" applyFill="1" applyBorder="1" applyAlignment="1">
      <alignment horizontal="right"/>
    </xf>
    <xf numFmtId="1" fontId="5" fillId="0" borderId="120" xfId="7" applyNumberFormat="1" applyFont="1" applyBorder="1" applyAlignment="1" applyProtection="1">
      <alignment horizontal="center" vertical="center" wrapText="1"/>
    </xf>
    <xf numFmtId="1" fontId="5" fillId="0" borderId="121" xfId="7" applyNumberFormat="1" applyFont="1" applyBorder="1" applyAlignment="1" applyProtection="1">
      <alignment horizontal="center" vertical="center" wrapText="1"/>
    </xf>
    <xf numFmtId="1" fontId="5" fillId="0" borderId="8" xfId="7" applyNumberFormat="1" applyFont="1" applyBorder="1" applyAlignment="1" applyProtection="1">
      <alignment horizontal="center" vertical="center" wrapText="1"/>
    </xf>
    <xf numFmtId="1" fontId="15" fillId="0" borderId="16" xfId="7" applyNumberFormat="1" applyFont="1" applyBorder="1" applyAlignment="1" applyProtection="1">
      <alignment horizontal="center" vertical="center" wrapText="1"/>
    </xf>
    <xf numFmtId="1" fontId="15" fillId="5" borderId="61" xfId="7" applyNumberFormat="1" applyFont="1" applyFill="1" applyBorder="1" applyAlignment="1" applyProtection="1">
      <alignment horizontal="center"/>
      <protection locked="0"/>
    </xf>
    <xf numFmtId="1" fontId="15" fillId="5" borderId="66" xfId="7" applyNumberFormat="1" applyFont="1" applyFill="1" applyBorder="1" applyAlignment="1" applyProtection="1">
      <alignment horizontal="center"/>
      <protection locked="0"/>
    </xf>
    <xf numFmtId="1" fontId="15" fillId="5" borderId="63" xfId="7" applyNumberFormat="1" applyFont="1" applyFill="1" applyBorder="1" applyAlignment="1" applyProtection="1">
      <alignment horizontal="center"/>
      <protection locked="0"/>
    </xf>
    <xf numFmtId="1" fontId="15" fillId="5" borderId="62" xfId="7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1" fontId="5" fillId="0" borderId="50" xfId="0" applyNumberFormat="1" applyFont="1" applyBorder="1" applyAlignment="1">
      <alignment horizontal="left"/>
    </xf>
    <xf numFmtId="1" fontId="15" fillId="0" borderId="9" xfId="7" applyNumberFormat="1" applyFont="1" applyBorder="1" applyAlignment="1" applyProtection="1">
      <alignment horizontal="center" vertical="center" wrapText="1"/>
    </xf>
    <xf numFmtId="0" fontId="12" fillId="0" borderId="0" xfId="0" applyFont="1"/>
    <xf numFmtId="1" fontId="5" fillId="0" borderId="119" xfId="7" applyNumberFormat="1" applyFont="1" applyBorder="1" applyAlignment="1" applyProtection="1">
      <alignment horizontal="center"/>
    </xf>
    <xf numFmtId="1" fontId="5" fillId="0" borderId="119" xfId="7" applyNumberFormat="1" applyFont="1" applyBorder="1" applyAlignment="1" applyProtection="1">
      <alignment horizontal="center" vertical="center" wrapText="1"/>
    </xf>
    <xf numFmtId="1" fontId="15" fillId="5" borderId="16" xfId="7" applyNumberFormat="1" applyFont="1" applyFill="1" applyBorder="1" applyAlignment="1" applyProtection="1">
      <alignment horizontal="center"/>
      <protection locked="0"/>
    </xf>
    <xf numFmtId="0" fontId="6" fillId="3" borderId="52" xfId="0" applyFont="1" applyFill="1" applyBorder="1"/>
    <xf numFmtId="1" fontId="15" fillId="0" borderId="4" xfId="8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1" fontId="15" fillId="0" borderId="119" xfId="0" applyNumberFormat="1" applyFont="1" applyBorder="1" applyAlignment="1">
      <alignment horizontal="center" vertical="center"/>
    </xf>
    <xf numFmtId="1" fontId="15" fillId="0" borderId="119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15" fillId="0" borderId="120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2" borderId="114" xfId="6" applyNumberFormat="1" applyFont="1" applyFill="1" applyBorder="1" applyAlignment="1">
      <alignment horizontal="right"/>
    </xf>
    <xf numFmtId="1" fontId="15" fillId="2" borderId="16" xfId="6" applyNumberFormat="1" applyFont="1" applyFill="1" applyBorder="1" applyAlignment="1">
      <alignment horizontal="right"/>
    </xf>
    <xf numFmtId="1" fontId="15" fillId="5" borderId="123" xfId="0" applyNumberFormat="1" applyFont="1" applyFill="1" applyBorder="1" applyProtection="1">
      <protection locked="0"/>
    </xf>
    <xf numFmtId="1" fontId="15" fillId="5" borderId="16" xfId="0" applyNumberFormat="1" applyFont="1" applyFill="1" applyBorder="1" applyProtection="1">
      <protection locked="0"/>
    </xf>
    <xf numFmtId="1" fontId="15" fillId="6" borderId="50" xfId="6" applyNumberFormat="1" applyFont="1" applyFill="1" applyBorder="1" applyAlignment="1">
      <alignment horizontal="right"/>
    </xf>
    <xf numFmtId="1" fontId="15" fillId="6" borderId="37" xfId="0" applyNumberFormat="1" applyFont="1" applyFill="1" applyBorder="1" applyProtection="1"/>
    <xf numFmtId="1" fontId="15" fillId="6" borderId="100" xfId="0" applyNumberFormat="1" applyFont="1" applyFill="1" applyBorder="1" applyProtection="1"/>
    <xf numFmtId="1" fontId="15" fillId="6" borderId="124" xfId="0" applyNumberFormat="1" applyFont="1" applyFill="1" applyBorder="1" applyProtection="1"/>
    <xf numFmtId="1" fontId="15" fillId="5" borderId="9" xfId="0" applyNumberFormat="1" applyFont="1" applyFill="1" applyBorder="1" applyProtection="1">
      <protection locked="0"/>
    </xf>
    <xf numFmtId="1" fontId="15" fillId="6" borderId="9" xfId="0" applyNumberFormat="1" applyFont="1" applyFill="1" applyBorder="1" applyProtection="1"/>
    <xf numFmtId="0" fontId="10" fillId="0" borderId="7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vertical="center" wrapText="1"/>
    </xf>
    <xf numFmtId="0" fontId="5" fillId="0" borderId="114" xfId="0" applyFont="1" applyBorder="1" applyAlignment="1">
      <alignment horizontal="justify" vertical="center"/>
    </xf>
    <xf numFmtId="1" fontId="5" fillId="0" borderId="50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/>
    </xf>
    <xf numFmtId="0" fontId="5" fillId="8" borderId="37" xfId="0" applyFont="1" applyFill="1" applyBorder="1" applyAlignment="1" applyProtection="1">
      <alignment horizontal="justify" vertical="center"/>
      <protection locked="0"/>
    </xf>
    <xf numFmtId="0" fontId="5" fillId="8" borderId="35" xfId="0" applyFont="1" applyFill="1" applyBorder="1" applyAlignment="1" applyProtection="1">
      <alignment horizontal="justify" vertical="center"/>
      <protection locked="0"/>
    </xf>
    <xf numFmtId="0" fontId="21" fillId="0" borderId="0" xfId="0" applyFont="1"/>
    <xf numFmtId="1" fontId="5" fillId="0" borderId="120" xfId="0" applyNumberFormat="1" applyFont="1" applyBorder="1" applyAlignment="1">
      <alignment horizontal="center" vertical="center" wrapText="1"/>
    </xf>
    <xf numFmtId="1" fontId="5" fillId="0" borderId="121" xfId="0" applyNumberFormat="1" applyFont="1" applyBorder="1" applyAlignment="1">
      <alignment horizontal="center" vertical="center" wrapText="1"/>
    </xf>
    <xf numFmtId="1" fontId="15" fillId="0" borderId="49" xfId="0" applyNumberFormat="1" applyFont="1" applyBorder="1"/>
    <xf numFmtId="1" fontId="15" fillId="0" borderId="9" xfId="0" applyNumberFormat="1" applyFont="1" applyBorder="1"/>
    <xf numFmtId="1" fontId="12" fillId="2" borderId="0" xfId="0" applyNumberFormat="1" applyFont="1" applyFill="1" applyBorder="1"/>
    <xf numFmtId="1" fontId="15" fillId="2" borderId="0" xfId="0" applyNumberFormat="1" applyFont="1" applyFill="1" applyBorder="1"/>
    <xf numFmtId="1" fontId="17" fillId="0" borderId="0" xfId="0" applyNumberFormat="1" applyFont="1" applyFill="1" applyBorder="1"/>
    <xf numFmtId="1" fontId="12" fillId="2" borderId="0" xfId="0" applyNumberFormat="1" applyFont="1" applyFill="1"/>
    <xf numFmtId="1" fontId="15" fillId="0" borderId="3" xfId="0" applyNumberFormat="1" applyFont="1" applyBorder="1" applyAlignment="1">
      <alignment horizontal="center" vertical="center" wrapText="1"/>
    </xf>
    <xf numFmtId="1" fontId="15" fillId="0" borderId="126" xfId="0" applyNumberFormat="1" applyFont="1" applyBorder="1" applyAlignment="1">
      <alignment horizontal="center" vertical="center" wrapText="1"/>
    </xf>
    <xf numFmtId="1" fontId="15" fillId="0" borderId="125" xfId="0" applyNumberFormat="1" applyFont="1" applyBorder="1" applyAlignment="1">
      <alignment horizontal="center" vertical="center" wrapText="1"/>
    </xf>
    <xf numFmtId="1" fontId="15" fillId="0" borderId="114" xfId="0" applyNumberFormat="1" applyFont="1" applyBorder="1" applyAlignment="1">
      <alignment horizontal="right"/>
    </xf>
    <xf numFmtId="1" fontId="15" fillId="2" borderId="114" xfId="0" applyNumberFormat="1" applyFont="1" applyFill="1" applyBorder="1" applyAlignment="1">
      <alignment horizontal="right"/>
    </xf>
    <xf numFmtId="1" fontId="15" fillId="5" borderId="81" xfId="0" applyNumberFormat="1" applyFont="1" applyFill="1" applyBorder="1" applyProtection="1">
      <protection locked="0"/>
    </xf>
    <xf numFmtId="1" fontId="15" fillId="0" borderId="49" xfId="0" applyNumberFormat="1" applyFont="1" applyBorder="1" applyAlignment="1">
      <alignment horizontal="right"/>
    </xf>
    <xf numFmtId="1" fontId="15" fillId="2" borderId="49" xfId="0" applyNumberFormat="1" applyFont="1" applyFill="1" applyBorder="1" applyAlignment="1">
      <alignment horizontal="right"/>
    </xf>
    <xf numFmtId="1" fontId="15" fillId="0" borderId="9" xfId="0" applyNumberFormat="1" applyFont="1" applyBorder="1" applyAlignment="1">
      <alignment horizontal="right"/>
    </xf>
    <xf numFmtId="1" fontId="15" fillId="2" borderId="9" xfId="0" applyNumberFormat="1" applyFont="1" applyFill="1" applyBorder="1" applyAlignment="1">
      <alignment horizontal="right"/>
    </xf>
    <xf numFmtId="0" fontId="12" fillId="0" borderId="7" xfId="0" applyFont="1" applyBorder="1"/>
    <xf numFmtId="0" fontId="6" fillId="3" borderId="7" xfId="0" applyFont="1" applyFill="1" applyBorder="1"/>
    <xf numFmtId="0" fontId="22" fillId="0" borderId="119" xfId="0" applyFont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1" fontId="22" fillId="0" borderId="114" xfId="0" applyNumberFormat="1" applyFont="1" applyBorder="1"/>
    <xf numFmtId="1" fontId="16" fillId="0" borderId="114" xfId="0" applyNumberFormat="1" applyFont="1" applyBorder="1"/>
    <xf numFmtId="0" fontId="22" fillId="6" borderId="114" xfId="0" applyFont="1" applyFill="1" applyBorder="1"/>
    <xf numFmtId="0" fontId="22" fillId="0" borderId="49" xfId="0" applyFont="1" applyBorder="1"/>
    <xf numFmtId="1" fontId="16" fillId="0" borderId="49" xfId="0" applyNumberFormat="1" applyFont="1" applyBorder="1"/>
    <xf numFmtId="0" fontId="22" fillId="6" borderId="49" xfId="0" applyFont="1" applyFill="1" applyBorder="1"/>
    <xf numFmtId="0" fontId="22" fillId="0" borderId="9" xfId="0" applyFont="1" applyBorder="1"/>
    <xf numFmtId="1" fontId="16" fillId="0" borderId="9" xfId="0" applyNumberFormat="1" applyFont="1" applyBorder="1"/>
    <xf numFmtId="0" fontId="22" fillId="6" borderId="9" xfId="0" applyFont="1" applyFill="1" applyBorder="1"/>
    <xf numFmtId="0" fontId="22" fillId="3" borderId="0" xfId="0" applyFont="1" applyFill="1"/>
    <xf numFmtId="0" fontId="22" fillId="0" borderId="0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5" fillId="0" borderId="119" xfId="0" applyFont="1" applyBorder="1" applyAlignment="1">
      <alignment horizontal="center" vertical="center" wrapText="1"/>
    </xf>
    <xf numFmtId="1" fontId="22" fillId="0" borderId="49" xfId="0" applyNumberFormat="1" applyFont="1" applyBorder="1" applyAlignment="1">
      <alignment horizontal="right"/>
    </xf>
    <xf numFmtId="0" fontId="16" fillId="0" borderId="49" xfId="0" applyFont="1" applyBorder="1"/>
    <xf numFmtId="1" fontId="22" fillId="0" borderId="49" xfId="0" applyNumberFormat="1" applyFont="1" applyBorder="1"/>
    <xf numFmtId="1" fontId="22" fillId="0" borderId="50" xfId="0" applyNumberFormat="1" applyFont="1" applyBorder="1"/>
    <xf numFmtId="0" fontId="16" fillId="0" borderId="50" xfId="0" applyFont="1" applyBorder="1"/>
    <xf numFmtId="0" fontId="23" fillId="3" borderId="0" xfId="0" applyFont="1" applyFill="1" applyBorder="1" applyAlignment="1"/>
    <xf numFmtId="1" fontId="5" fillId="3" borderId="122" xfId="0" applyNumberFormat="1" applyFont="1" applyFill="1" applyBorder="1" applyAlignment="1">
      <alignment horizontal="center" vertical="center" wrapText="1"/>
    </xf>
    <xf numFmtId="1" fontId="5" fillId="3" borderId="57" xfId="0" applyNumberFormat="1" applyFont="1" applyFill="1" applyBorder="1" applyAlignment="1">
      <alignment horizontal="center" vertical="top" wrapText="1"/>
    </xf>
    <xf numFmtId="0" fontId="5" fillId="3" borderId="60" xfId="0" applyFont="1" applyFill="1" applyBorder="1" applyAlignment="1">
      <alignment horizontal="center" vertical="center" wrapText="1"/>
    </xf>
    <xf numFmtId="1" fontId="5" fillId="3" borderId="1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6" xfId="0" applyNumberFormat="1" applyFont="1" applyBorder="1" applyAlignment="1">
      <alignment vertical="center"/>
    </xf>
    <xf numFmtId="0" fontId="22" fillId="6" borderId="16" xfId="0" applyFont="1" applyFill="1" applyBorder="1"/>
    <xf numFmtId="1" fontId="22" fillId="0" borderId="49" xfId="0" applyNumberFormat="1" applyFont="1" applyBorder="1" applyAlignment="1">
      <alignment vertical="center"/>
    </xf>
    <xf numFmtId="1" fontId="22" fillId="0" borderId="35" xfId="0" applyNumberFormat="1" applyFont="1" applyBorder="1" applyAlignment="1">
      <alignment vertical="center"/>
    </xf>
    <xf numFmtId="0" fontId="22" fillId="6" borderId="50" xfId="0" applyFont="1" applyFill="1" applyBorder="1"/>
    <xf numFmtId="0" fontId="16" fillId="0" borderId="9" xfId="0" applyFont="1" applyBorder="1"/>
    <xf numFmtId="1" fontId="23" fillId="2" borderId="0" xfId="0" applyNumberFormat="1" applyFont="1" applyFill="1" applyAlignment="1">
      <alignment wrapText="1"/>
    </xf>
    <xf numFmtId="1" fontId="5" fillId="3" borderId="120" xfId="0" applyNumberFormat="1" applyFont="1" applyFill="1" applyBorder="1" applyAlignment="1">
      <alignment horizontal="center" vertical="center" wrapText="1"/>
    </xf>
    <xf numFmtId="1" fontId="5" fillId="3" borderId="121" xfId="0" applyNumberFormat="1" applyFont="1" applyFill="1" applyBorder="1" applyAlignment="1">
      <alignment horizontal="center" vertical="center" wrapText="1"/>
    </xf>
    <xf numFmtId="1" fontId="5" fillId="3" borderId="126" xfId="0" applyNumberFormat="1" applyFont="1" applyFill="1" applyBorder="1" applyAlignment="1">
      <alignment horizontal="center" vertical="center" wrapText="1"/>
    </xf>
    <xf numFmtId="1" fontId="5" fillId="0" borderId="114" xfId="0" applyNumberFormat="1" applyFont="1" applyBorder="1" applyAlignment="1">
      <alignment horizontal="left" vertical="top"/>
    </xf>
    <xf numFmtId="0" fontId="22" fillId="6" borderId="41" xfId="0" applyFont="1" applyFill="1" applyBorder="1"/>
    <xf numFmtId="1" fontId="5" fillId="0" borderId="49" xfId="0" applyNumberFormat="1" applyFont="1" applyBorder="1" applyAlignment="1">
      <alignment horizontal="left" vertical="top"/>
    </xf>
    <xf numFmtId="0" fontId="22" fillId="6" borderId="27" xfId="0" applyFont="1" applyFill="1" applyBorder="1"/>
    <xf numFmtId="0" fontId="5" fillId="0" borderId="50" xfId="0" applyFont="1" applyBorder="1" applyAlignment="1">
      <alignment horizontal="left" vertical="top" wrapText="1"/>
    </xf>
    <xf numFmtId="1" fontId="22" fillId="0" borderId="9" xfId="0" applyNumberFormat="1" applyFont="1" applyBorder="1" applyAlignment="1">
      <alignment wrapText="1"/>
    </xf>
    <xf numFmtId="0" fontId="22" fillId="6" borderId="68" xfId="0" applyFont="1" applyFill="1" applyBorder="1"/>
    <xf numFmtId="0" fontId="22" fillId="6" borderId="46" xfId="0" applyFont="1" applyFill="1" applyBorder="1"/>
    <xf numFmtId="0" fontId="15" fillId="10" borderId="114" xfId="0" applyFont="1" applyFill="1" applyBorder="1" applyAlignment="1">
      <alignment vertical="center" wrapText="1"/>
    </xf>
    <xf numFmtId="0" fontId="15" fillId="10" borderId="49" xfId="0" applyFont="1" applyFill="1" applyBorder="1" applyAlignment="1">
      <alignment vertical="center" wrapText="1"/>
    </xf>
    <xf numFmtId="0" fontId="6" fillId="0" borderId="0" xfId="0" applyFont="1" applyFill="1"/>
    <xf numFmtId="0" fontId="15" fillId="10" borderId="9" xfId="0" applyFont="1" applyFill="1" applyBorder="1" applyAlignment="1">
      <alignment vertical="center" wrapText="1"/>
    </xf>
    <xf numFmtId="0" fontId="15" fillId="10" borderId="119" xfId="0" applyFont="1" applyFill="1" applyBorder="1" applyAlignment="1">
      <alignment horizontal="center" vertical="center" wrapText="1"/>
    </xf>
    <xf numFmtId="1" fontId="15" fillId="10" borderId="120" xfId="0" applyNumberFormat="1" applyFont="1" applyFill="1" applyBorder="1" applyAlignment="1">
      <alignment horizontal="right" vertical="center"/>
    </xf>
    <xf numFmtId="0" fontId="15" fillId="10" borderId="130" xfId="0" applyFont="1" applyFill="1" applyBorder="1" applyAlignment="1">
      <alignment horizontal="right" vertical="center"/>
    </xf>
    <xf numFmtId="0" fontId="15" fillId="10" borderId="121" xfId="0" applyFont="1" applyFill="1" applyBorder="1" applyAlignment="1">
      <alignment horizontal="right" vertical="center"/>
    </xf>
    <xf numFmtId="0" fontId="15" fillId="10" borderId="126" xfId="0" applyFont="1" applyFill="1" applyBorder="1" applyAlignment="1">
      <alignment horizontal="right" vertical="center"/>
    </xf>
    <xf numFmtId="0" fontId="4" fillId="10" borderId="120" xfId="0" applyFont="1" applyFill="1" applyBorder="1" applyAlignment="1">
      <alignment vertical="center" wrapText="1"/>
    </xf>
    <xf numFmtId="0" fontId="4" fillId="10" borderId="126" xfId="0" applyFont="1" applyFill="1" applyBorder="1" applyAlignment="1">
      <alignment vertical="center" wrapText="1"/>
    </xf>
    <xf numFmtId="0" fontId="3" fillId="0" borderId="0" xfId="0" applyFont="1"/>
    <xf numFmtId="0" fontId="5" fillId="3" borderId="0" xfId="0" applyFont="1" applyFill="1"/>
    <xf numFmtId="0" fontId="16" fillId="3" borderId="0" xfId="0" applyFont="1" applyFill="1" applyProtection="1">
      <protection locked="0"/>
    </xf>
    <xf numFmtId="0" fontId="5" fillId="3" borderId="120" xfId="0" applyFont="1" applyFill="1" applyBorder="1" applyAlignment="1" applyProtection="1">
      <alignment horizontal="center" wrapText="1"/>
      <protection locked="0"/>
    </xf>
    <xf numFmtId="0" fontId="5" fillId="3" borderId="126" xfId="0" applyFont="1" applyFill="1" applyBorder="1" applyAlignment="1" applyProtection="1">
      <alignment horizontal="center" wrapText="1"/>
      <protection locked="0"/>
    </xf>
    <xf numFmtId="0" fontId="5" fillId="3" borderId="121" xfId="0" applyFont="1" applyFill="1" applyBorder="1" applyAlignment="1" applyProtection="1">
      <alignment horizontal="center" vertical="center" wrapText="1"/>
      <protection locked="0"/>
    </xf>
    <xf numFmtId="0" fontId="5" fillId="3" borderId="129" xfId="0" applyFont="1" applyFill="1" applyBorder="1" applyAlignment="1" applyProtection="1">
      <alignment horizontal="center" vertical="center" wrapText="1"/>
      <protection locked="0"/>
    </xf>
    <xf numFmtId="0" fontId="5" fillId="3" borderId="114" xfId="0" applyFont="1" applyFill="1" applyBorder="1" applyAlignment="1" applyProtection="1">
      <alignment horizontal="left" wrapText="1"/>
      <protection locked="0"/>
    </xf>
    <xf numFmtId="1" fontId="5" fillId="3" borderId="114" xfId="0" applyNumberFormat="1" applyFont="1" applyFill="1" applyBorder="1" applyAlignment="1" applyProtection="1">
      <alignment horizontal="right" wrapText="1"/>
    </xf>
    <xf numFmtId="1" fontId="5" fillId="5" borderId="62" xfId="0" applyNumberFormat="1" applyFont="1" applyFill="1" applyBorder="1" applyProtection="1">
      <protection locked="0"/>
    </xf>
    <xf numFmtId="1" fontId="5" fillId="5" borderId="16" xfId="0" applyNumberFormat="1" applyFont="1" applyFill="1" applyBorder="1" applyProtection="1">
      <protection locked="0"/>
    </xf>
    <xf numFmtId="0" fontId="5" fillId="3" borderId="49" xfId="0" applyFont="1" applyFill="1" applyBorder="1" applyAlignment="1" applyProtection="1">
      <alignment horizontal="left" wrapText="1"/>
      <protection locked="0"/>
    </xf>
    <xf numFmtId="1" fontId="5" fillId="3" borderId="49" xfId="0" applyNumberFormat="1" applyFont="1" applyFill="1" applyBorder="1" applyAlignment="1" applyProtection="1">
      <alignment horizontal="right" wrapText="1"/>
    </xf>
    <xf numFmtId="0" fontId="5" fillId="3" borderId="9" xfId="0" applyFont="1" applyFill="1" applyBorder="1" applyAlignment="1" applyProtection="1">
      <alignment horizontal="left" wrapText="1"/>
      <protection locked="0"/>
    </xf>
    <xf numFmtId="1" fontId="5" fillId="3" borderId="9" xfId="0" applyNumberFormat="1" applyFont="1" applyFill="1" applyBorder="1" applyAlignment="1" applyProtection="1">
      <alignment horizontal="right" wrapText="1"/>
    </xf>
    <xf numFmtId="0" fontId="5" fillId="3" borderId="120" xfId="0" applyFont="1" applyFill="1" applyBorder="1" applyAlignment="1" applyProtection="1">
      <alignment horizontal="center" vertical="center" wrapText="1"/>
      <protection locked="0"/>
    </xf>
    <xf numFmtId="0" fontId="5" fillId="3" borderId="126" xfId="0" applyFont="1" applyFill="1" applyBorder="1" applyAlignment="1" applyProtection="1">
      <alignment horizontal="center" vertical="center" wrapText="1"/>
      <protection locked="0"/>
    </xf>
    <xf numFmtId="0" fontId="5" fillId="3" borderId="114" xfId="0" applyFont="1" applyFill="1" applyBorder="1" applyAlignment="1" applyProtection="1">
      <alignment horizontal="left" vertical="center" wrapText="1"/>
      <protection locked="0"/>
    </xf>
    <xf numFmtId="1" fontId="5" fillId="0" borderId="114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1" fontId="6" fillId="3" borderId="0" xfId="0" applyNumberFormat="1" applyFont="1" applyFill="1"/>
    <xf numFmtId="1" fontId="15" fillId="2" borderId="131" xfId="6" applyNumberFormat="1" applyFont="1" applyFill="1" applyBorder="1" applyAlignment="1">
      <alignment horizontal="right"/>
    </xf>
    <xf numFmtId="1" fontId="15" fillId="2" borderId="132" xfId="6" applyNumberFormat="1" applyFont="1" applyFill="1" applyBorder="1" applyAlignment="1">
      <alignment horizontal="right"/>
    </xf>
    <xf numFmtId="41" fontId="5" fillId="3" borderId="133" xfId="1" applyNumberFormat="1" applyFont="1" applyFill="1" applyBorder="1" applyAlignment="1" applyProtection="1">
      <alignment vertical="center" wrapText="1"/>
    </xf>
    <xf numFmtId="41" fontId="24" fillId="3" borderId="133" xfId="1" applyNumberFormat="1" applyFont="1" applyFill="1" applyBorder="1" applyAlignment="1" applyProtection="1">
      <alignment vertical="center" wrapText="1"/>
    </xf>
    <xf numFmtId="1" fontId="15" fillId="4" borderId="74" xfId="0" applyNumberFormat="1" applyFont="1" applyFill="1" applyBorder="1" applyProtection="1">
      <protection locked="0"/>
    </xf>
    <xf numFmtId="0" fontId="6" fillId="0" borderId="0" xfId="0" applyFont="1"/>
    <xf numFmtId="0" fontId="4" fillId="0" borderId="0" xfId="0" applyFont="1"/>
    <xf numFmtId="0" fontId="9" fillId="3" borderId="0" xfId="0" applyFont="1" applyFill="1"/>
    <xf numFmtId="0" fontId="10" fillId="3" borderId="0" xfId="3" applyFill="1"/>
    <xf numFmtId="164" fontId="5" fillId="0" borderId="0" xfId="1" applyNumberFormat="1" applyFont="1" applyBorder="1" applyAlignment="1" applyProtection="1">
      <alignment horizontal="center"/>
    </xf>
    <xf numFmtId="1" fontId="15" fillId="0" borderId="0" xfId="0" applyNumberFormat="1" applyFont="1" applyProtection="1">
      <protection locked="0"/>
    </xf>
    <xf numFmtId="3" fontId="4" fillId="0" borderId="0" xfId="0" applyNumberFormat="1" applyFont="1" applyAlignment="1">
      <alignment wrapText="1"/>
    </xf>
    <xf numFmtId="0" fontId="4" fillId="0" borderId="0" xfId="2" applyFont="1" applyBorder="1" applyAlignment="1" applyProtection="1"/>
    <xf numFmtId="0" fontId="18" fillId="0" borderId="0" xfId="2" applyFont="1" applyBorder="1" applyAlignment="1" applyProtection="1"/>
    <xf numFmtId="1" fontId="15" fillId="4" borderId="74" xfId="0" applyNumberFormat="1" applyFont="1" applyFill="1" applyBorder="1"/>
    <xf numFmtId="0" fontId="13" fillId="0" borderId="0" xfId="0" applyFont="1"/>
    <xf numFmtId="1" fontId="12" fillId="0" borderId="0" xfId="0" applyNumberFormat="1" applyFont="1"/>
    <xf numFmtId="1" fontId="15" fillId="0" borderId="0" xfId="0" applyNumberFormat="1" applyFont="1" applyAlignment="1">
      <alignment vertical="center" wrapText="1"/>
    </xf>
    <xf numFmtId="1" fontId="15" fillId="0" borderId="0" xfId="0" applyNumberFormat="1" applyFont="1"/>
    <xf numFmtId="1" fontId="1" fillId="0" borderId="0" xfId="0" applyNumberFormat="1" applyFont="1"/>
    <xf numFmtId="1" fontId="15" fillId="0" borderId="16" xfId="7" applyNumberFormat="1" applyFont="1" applyBorder="1" applyAlignment="1">
      <alignment horizontal="center" vertical="center" wrapText="1"/>
    </xf>
    <xf numFmtId="1" fontId="15" fillId="0" borderId="9" xfId="7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15" fillId="6" borderId="37" xfId="0" applyNumberFormat="1" applyFont="1" applyFill="1" applyBorder="1"/>
    <xf numFmtId="1" fontId="15" fillId="6" borderId="100" xfId="0" applyNumberFormat="1" applyFont="1" applyFill="1" applyBorder="1"/>
    <xf numFmtId="1" fontId="15" fillId="6" borderId="124" xfId="0" applyNumberFormat="1" applyFont="1" applyFill="1" applyBorder="1"/>
    <xf numFmtId="1" fontId="15" fillId="6" borderId="9" xfId="0" applyNumberFormat="1" applyFont="1" applyFill="1" applyBorder="1"/>
    <xf numFmtId="0" fontId="22" fillId="0" borderId="0" xfId="0" applyFont="1" applyAlignment="1">
      <alignment vertical="center"/>
    </xf>
    <xf numFmtId="0" fontId="23" fillId="3" borderId="0" xfId="0" applyFont="1" applyFill="1"/>
    <xf numFmtId="1" fontId="5" fillId="3" borderId="9" xfId="0" applyNumberFormat="1" applyFont="1" applyFill="1" applyBorder="1" applyAlignment="1">
      <alignment horizontal="right" wrapText="1"/>
    </xf>
    <xf numFmtId="41" fontId="5" fillId="3" borderId="140" xfId="1" applyNumberFormat="1" applyFont="1" applyFill="1" applyBorder="1" applyProtection="1"/>
    <xf numFmtId="1" fontId="15" fillId="5" borderId="141" xfId="0" applyNumberFormat="1" applyFont="1" applyFill="1" applyBorder="1" applyProtection="1">
      <protection locked="0"/>
    </xf>
    <xf numFmtId="41" fontId="5" fillId="3" borderId="140" xfId="1" applyNumberFormat="1" applyFont="1" applyFill="1" applyBorder="1" applyAlignment="1" applyProtection="1">
      <alignment vertical="center" wrapText="1"/>
    </xf>
    <xf numFmtId="1" fontId="15" fillId="0" borderId="143" xfId="0" applyNumberFormat="1" applyFont="1" applyBorder="1"/>
    <xf numFmtId="1" fontId="15" fillId="5" borderId="144" xfId="0" applyNumberFormat="1" applyFont="1" applyFill="1" applyBorder="1" applyProtection="1">
      <protection locked="0"/>
    </xf>
    <xf numFmtId="1" fontId="15" fillId="0" borderId="143" xfId="0" applyNumberFormat="1" applyFont="1" applyBorder="1" applyAlignment="1">
      <alignment horizontal="right"/>
    </xf>
    <xf numFmtId="1" fontId="5" fillId="0" borderId="145" xfId="0" applyNumberFormat="1" applyFont="1" applyBorder="1" applyAlignment="1">
      <alignment vertical="center" wrapText="1"/>
    </xf>
    <xf numFmtId="1" fontId="5" fillId="0" borderId="140" xfId="0" applyNumberFormat="1" applyFont="1" applyBorder="1" applyAlignment="1">
      <alignment vertical="center" wrapText="1"/>
    </xf>
    <xf numFmtId="1" fontId="15" fillId="8" borderId="141" xfId="0" applyNumberFormat="1" applyFont="1" applyFill="1" applyBorder="1" applyProtection="1">
      <protection locked="0"/>
    </xf>
    <xf numFmtId="1" fontId="15" fillId="0" borderId="146" xfId="0" applyNumberFormat="1" applyFont="1" applyBorder="1" applyAlignment="1">
      <alignment horizontal="center" vertical="center" wrapText="1"/>
    </xf>
    <xf numFmtId="1" fontId="15" fillId="0" borderId="147" xfId="0" applyNumberFormat="1" applyFont="1" applyBorder="1" applyAlignment="1">
      <alignment horizontal="center" vertical="center" wrapText="1"/>
    </xf>
    <xf numFmtId="1" fontId="15" fillId="0" borderId="148" xfId="0" applyNumberFormat="1" applyFont="1" applyBorder="1" applyAlignment="1">
      <alignment horizontal="center" vertical="center" wrapText="1"/>
    </xf>
    <xf numFmtId="1" fontId="15" fillId="0" borderId="149" xfId="0" applyNumberFormat="1" applyFont="1" applyBorder="1" applyAlignment="1">
      <alignment horizontal="center" vertical="center" wrapText="1"/>
    </xf>
    <xf numFmtId="1" fontId="15" fillId="0" borderId="150" xfId="0" applyNumberFormat="1" applyFont="1" applyBorder="1" applyAlignment="1">
      <alignment horizontal="center" vertical="center" wrapText="1"/>
    </xf>
    <xf numFmtId="1" fontId="15" fillId="5" borderId="151" xfId="0" applyNumberFormat="1" applyFont="1" applyFill="1" applyBorder="1" applyProtection="1">
      <protection locked="0"/>
    </xf>
    <xf numFmtId="1" fontId="5" fillId="0" borderId="154" xfId="7" applyNumberFormat="1" applyFont="1" applyBorder="1" applyAlignment="1">
      <alignment horizontal="center" vertical="center" wrapText="1"/>
    </xf>
    <xf numFmtId="1" fontId="5" fillId="0" borderId="155" xfId="7" applyNumberFormat="1" applyFont="1" applyBorder="1" applyAlignment="1">
      <alignment horizontal="center" vertical="center" wrapText="1"/>
    </xf>
    <xf numFmtId="1" fontId="5" fillId="0" borderId="153" xfId="7" applyNumberFormat="1" applyFont="1" applyBorder="1" applyAlignment="1">
      <alignment horizontal="center"/>
    </xf>
    <xf numFmtId="1" fontId="15" fillId="0" borderId="153" xfId="0" applyNumberFormat="1" applyFont="1" applyBorder="1" applyAlignment="1">
      <alignment horizontal="center" vertical="center" wrapText="1"/>
    </xf>
    <xf numFmtId="1" fontId="15" fillId="0" borderId="154" xfId="0" applyNumberFormat="1" applyFont="1" applyBorder="1" applyAlignment="1">
      <alignment horizontal="center" vertical="center" wrapText="1"/>
    </xf>
    <xf numFmtId="1" fontId="15" fillId="2" borderId="157" xfId="6" applyNumberFormat="1" applyFont="1" applyFill="1" applyBorder="1" applyAlignment="1">
      <alignment horizontal="right"/>
    </xf>
    <xf numFmtId="1" fontId="15" fillId="5" borderId="158" xfId="0" applyNumberFormat="1" applyFont="1" applyFill="1" applyBorder="1" applyProtection="1">
      <protection locked="0"/>
    </xf>
    <xf numFmtId="1" fontId="15" fillId="5" borderId="159" xfId="0" applyNumberFormat="1" applyFont="1" applyFill="1" applyBorder="1" applyProtection="1">
      <protection locked="0"/>
    </xf>
    <xf numFmtId="1" fontId="15" fillId="5" borderId="160" xfId="0" applyNumberFormat="1" applyFont="1" applyFill="1" applyBorder="1" applyProtection="1">
      <protection locked="0"/>
    </xf>
    <xf numFmtId="1" fontId="15" fillId="5" borderId="157" xfId="0" applyNumberFormat="1" applyFont="1" applyFill="1" applyBorder="1" applyProtection="1">
      <protection locked="0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justify" vertical="center"/>
    </xf>
    <xf numFmtId="0" fontId="5" fillId="8" borderId="158" xfId="0" applyFont="1" applyFill="1" applyBorder="1" applyAlignment="1" applyProtection="1">
      <alignment horizontal="justify" vertical="center"/>
      <protection locked="0"/>
    </xf>
    <xf numFmtId="0" fontId="5" fillId="8" borderId="161" xfId="0" applyFont="1" applyFill="1" applyBorder="1" applyAlignment="1" applyProtection="1">
      <alignment horizontal="justify" vertical="center"/>
      <protection locked="0"/>
    </xf>
    <xf numFmtId="1" fontId="5" fillId="0" borderId="154" xfId="0" applyNumberFormat="1" applyFont="1" applyBorder="1" applyAlignment="1">
      <alignment horizontal="center" vertical="center" wrapText="1"/>
    </xf>
    <xf numFmtId="1" fontId="5" fillId="0" borderId="155" xfId="0" applyNumberFormat="1" applyFont="1" applyBorder="1" applyAlignment="1">
      <alignment horizontal="center" vertical="center" wrapText="1"/>
    </xf>
    <xf numFmtId="1" fontId="15" fillId="0" borderId="164" xfId="0" applyNumberFormat="1" applyFont="1" applyBorder="1" applyAlignment="1">
      <alignment horizontal="center" vertical="center" wrapText="1"/>
    </xf>
    <xf numFmtId="1" fontId="15" fillId="0" borderId="162" xfId="0" applyNumberFormat="1" applyFont="1" applyBorder="1" applyAlignment="1">
      <alignment horizontal="center" vertical="center" wrapText="1"/>
    </xf>
    <xf numFmtId="1" fontId="15" fillId="0" borderId="157" xfId="0" applyNumberFormat="1" applyFont="1" applyBorder="1" applyAlignment="1">
      <alignment horizontal="right"/>
    </xf>
    <xf numFmtId="1" fontId="15" fillId="2" borderId="157" xfId="0" applyNumberFormat="1" applyFont="1" applyFill="1" applyBorder="1" applyAlignment="1">
      <alignment horizontal="right"/>
    </xf>
    <xf numFmtId="0" fontId="22" fillId="0" borderId="153" xfId="0" applyFont="1" applyBorder="1" applyAlignment="1">
      <alignment horizontal="center" vertical="center" wrapText="1"/>
    </xf>
    <xf numFmtId="0" fontId="22" fillId="0" borderId="166" xfId="0" applyFont="1" applyBorder="1" applyAlignment="1">
      <alignment horizontal="center" vertical="center" wrapText="1"/>
    </xf>
    <xf numFmtId="1" fontId="22" fillId="0" borderId="157" xfId="0" applyNumberFormat="1" applyFont="1" applyBorder="1"/>
    <xf numFmtId="1" fontId="16" fillId="0" borderId="157" xfId="0" applyNumberFormat="1" applyFont="1" applyBorder="1"/>
    <xf numFmtId="0" fontId="22" fillId="6" borderId="157" xfId="0" applyFont="1" applyFill="1" applyBorder="1"/>
    <xf numFmtId="1" fontId="5" fillId="3" borderId="167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68" xfId="0" applyNumberFormat="1" applyFont="1" applyFill="1" applyBorder="1" applyProtection="1">
      <protection locked="0"/>
    </xf>
    <xf numFmtId="1" fontId="5" fillId="3" borderId="154" xfId="0" applyNumberFormat="1" applyFont="1" applyFill="1" applyBorder="1" applyAlignment="1">
      <alignment horizontal="center" vertical="center" wrapText="1"/>
    </xf>
    <xf numFmtId="1" fontId="5" fillId="3" borderId="155" xfId="0" applyNumberFormat="1" applyFont="1" applyFill="1" applyBorder="1" applyAlignment="1">
      <alignment horizontal="center" vertical="center" wrapText="1"/>
    </xf>
    <xf numFmtId="1" fontId="5" fillId="0" borderId="157" xfId="0" applyNumberFormat="1" applyFont="1" applyBorder="1" applyAlignment="1">
      <alignment horizontal="left" vertical="top"/>
    </xf>
    <xf numFmtId="0" fontId="15" fillId="10" borderId="157" xfId="0" applyFont="1" applyFill="1" applyBorder="1" applyAlignment="1">
      <alignment vertical="center" wrapText="1"/>
    </xf>
    <xf numFmtId="1" fontId="15" fillId="10" borderId="154" xfId="0" applyNumberFormat="1" applyFont="1" applyFill="1" applyBorder="1" applyAlignment="1">
      <alignment horizontal="right" vertical="center"/>
    </xf>
    <xf numFmtId="0" fontId="15" fillId="10" borderId="169" xfId="0" applyFont="1" applyFill="1" applyBorder="1" applyAlignment="1">
      <alignment horizontal="right" vertical="center"/>
    </xf>
    <xf numFmtId="0" fontId="15" fillId="10" borderId="155" xfId="0" applyFont="1" applyFill="1" applyBorder="1" applyAlignment="1">
      <alignment horizontal="right" vertical="center"/>
    </xf>
    <xf numFmtId="0" fontId="4" fillId="10" borderId="154" xfId="0" applyFont="1" applyFill="1" applyBorder="1" applyAlignment="1">
      <alignment vertical="center" wrapText="1"/>
    </xf>
    <xf numFmtId="0" fontId="5" fillId="3" borderId="154" xfId="0" applyFont="1" applyFill="1" applyBorder="1" applyAlignment="1" applyProtection="1">
      <alignment horizontal="center" wrapText="1"/>
      <protection locked="0"/>
    </xf>
    <xf numFmtId="0" fontId="5" fillId="3" borderId="155" xfId="0" applyFont="1" applyFill="1" applyBorder="1" applyAlignment="1" applyProtection="1">
      <alignment horizontal="center" vertical="center" wrapText="1"/>
      <protection locked="0"/>
    </xf>
    <xf numFmtId="0" fontId="5" fillId="3" borderId="167" xfId="0" applyFont="1" applyFill="1" applyBorder="1" applyAlignment="1" applyProtection="1">
      <alignment horizontal="center" vertical="center" wrapText="1"/>
      <protection locked="0"/>
    </xf>
    <xf numFmtId="0" fontId="5" fillId="3" borderId="157" xfId="0" applyFont="1" applyFill="1" applyBorder="1" applyAlignment="1" applyProtection="1">
      <alignment horizontal="left" wrapText="1"/>
      <protection locked="0"/>
    </xf>
    <xf numFmtId="1" fontId="5" fillId="3" borderId="157" xfId="0" applyNumberFormat="1" applyFont="1" applyFill="1" applyBorder="1" applyAlignment="1">
      <alignment horizontal="right" wrapText="1"/>
    </xf>
    <xf numFmtId="0" fontId="5" fillId="3" borderId="154" xfId="0" applyFont="1" applyFill="1" applyBorder="1" applyAlignment="1" applyProtection="1">
      <alignment horizontal="center" vertical="center" wrapText="1"/>
      <protection locked="0"/>
    </xf>
    <xf numFmtId="0" fontId="5" fillId="3" borderId="157" xfId="0" applyFont="1" applyFill="1" applyBorder="1" applyAlignment="1" applyProtection="1">
      <alignment horizontal="left" vertical="center" wrapText="1"/>
      <protection locked="0"/>
    </xf>
    <xf numFmtId="1" fontId="5" fillId="0" borderId="157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142" xfId="0" applyNumberFormat="1" applyFont="1" applyBorder="1" applyAlignment="1">
      <alignment horizontal="center" vertical="center" wrapText="1"/>
    </xf>
    <xf numFmtId="1" fontId="5" fillId="0" borderId="153" xfId="7" applyNumberFormat="1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horizontal="center" vertical="center"/>
    </xf>
    <xf numFmtId="1" fontId="15" fillId="0" borderId="153" xfId="0" applyNumberFormat="1" applyFont="1" applyBorder="1" applyAlignment="1">
      <alignment horizontal="center" vertical="center"/>
    </xf>
    <xf numFmtId="1" fontId="15" fillId="0" borderId="164" xfId="0" applyNumberFormat="1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 wrapText="1"/>
    </xf>
    <xf numFmtId="1" fontId="5" fillId="3" borderId="156" xfId="0" applyNumberFormat="1" applyFont="1" applyFill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0" fontId="15" fillId="10" borderId="153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1" fontId="5" fillId="0" borderId="142" xfId="0" applyNumberFormat="1" applyFont="1" applyBorder="1" applyAlignment="1">
      <alignment horizontal="center" vertical="center" wrapText="1"/>
    </xf>
    <xf numFmtId="41" fontId="12" fillId="3" borderId="170" xfId="1" applyNumberFormat="1" applyFont="1" applyFill="1" applyBorder="1" applyAlignment="1" applyProtection="1">
      <alignment horizontal="left"/>
    </xf>
    <xf numFmtId="1" fontId="5" fillId="0" borderId="169" xfId="0" applyNumberFormat="1" applyFont="1" applyBorder="1" applyAlignment="1">
      <alignment horizontal="center" vertical="center" wrapText="1"/>
    </xf>
    <xf numFmtId="1" fontId="5" fillId="0" borderId="155" xfId="0" applyNumberFormat="1" applyFont="1" applyBorder="1" applyAlignment="1">
      <alignment horizontal="center" vertical="center"/>
    </xf>
    <xf numFmtId="1" fontId="5" fillId="0" borderId="167" xfId="0" applyNumberFormat="1" applyFont="1" applyBorder="1" applyAlignment="1">
      <alignment horizontal="center" vertical="center"/>
    </xf>
    <xf numFmtId="41" fontId="5" fillId="3" borderId="164" xfId="1" applyNumberFormat="1" applyFont="1" applyFill="1" applyBorder="1" applyAlignment="1" applyProtection="1">
      <alignment horizontal="center" vertical="center" wrapText="1"/>
    </xf>
    <xf numFmtId="41" fontId="5" fillId="3" borderId="164" xfId="1" applyNumberFormat="1" applyFont="1" applyFill="1" applyBorder="1" applyAlignment="1" applyProtection="1">
      <alignment horizontal="center" vertical="center"/>
    </xf>
    <xf numFmtId="1" fontId="15" fillId="5" borderId="174" xfId="0" applyNumberFormat="1" applyFont="1" applyFill="1" applyBorder="1" applyProtection="1">
      <protection locked="0"/>
    </xf>
    <xf numFmtId="1" fontId="15" fillId="5" borderId="175" xfId="0" applyNumberFormat="1" applyFont="1" applyFill="1" applyBorder="1" applyProtection="1">
      <protection locked="0"/>
    </xf>
    <xf numFmtId="1" fontId="15" fillId="5" borderId="161" xfId="0" applyNumberFormat="1" applyFont="1" applyFill="1" applyBorder="1" applyProtection="1">
      <protection locked="0"/>
    </xf>
    <xf numFmtId="41" fontId="5" fillId="3" borderId="176" xfId="1" applyNumberFormat="1" applyFont="1" applyFill="1" applyBorder="1" applyProtection="1"/>
    <xf numFmtId="41" fontId="3" fillId="4" borderId="177" xfId="1" applyNumberFormat="1" applyFont="1" applyFill="1" applyBorder="1" applyProtection="1"/>
    <xf numFmtId="1" fontId="15" fillId="5" borderId="178" xfId="0" applyNumberFormat="1" applyFont="1" applyFill="1" applyBorder="1" applyProtection="1">
      <protection locked="0"/>
    </xf>
    <xf numFmtId="1" fontId="15" fillId="5" borderId="179" xfId="0" applyNumberFormat="1" applyFont="1" applyFill="1" applyBorder="1" applyProtection="1">
      <protection locked="0"/>
    </xf>
    <xf numFmtId="1" fontId="15" fillId="5" borderId="180" xfId="0" applyNumberFormat="1" applyFont="1" applyFill="1" applyBorder="1" applyProtection="1">
      <protection locked="0"/>
    </xf>
    <xf numFmtId="1" fontId="15" fillId="6" borderId="174" xfId="0" applyNumberFormat="1" applyFont="1" applyFill="1" applyBorder="1"/>
    <xf numFmtId="1" fontId="15" fillId="6" borderId="175" xfId="0" applyNumberFormat="1" applyFont="1" applyFill="1" applyBorder="1"/>
    <xf numFmtId="1" fontId="15" fillId="6" borderId="179" xfId="0" applyNumberFormat="1" applyFont="1" applyFill="1" applyBorder="1"/>
    <xf numFmtId="41" fontId="5" fillId="6" borderId="180" xfId="4" applyNumberFormat="1" applyFont="1" applyFill="1" applyBorder="1" applyProtection="1"/>
    <xf numFmtId="41" fontId="5" fillId="3" borderId="177" xfId="1" applyNumberFormat="1" applyFont="1" applyFill="1" applyBorder="1" applyAlignment="1" applyProtection="1">
      <alignment horizontal="center" wrapText="1"/>
    </xf>
    <xf numFmtId="1" fontId="15" fillId="5" borderId="182" xfId="0" applyNumberFormat="1" applyFont="1" applyFill="1" applyBorder="1" applyProtection="1">
      <protection locked="0"/>
    </xf>
    <xf numFmtId="1" fontId="15" fillId="5" borderId="183" xfId="0" applyNumberFormat="1" applyFont="1" applyFill="1" applyBorder="1" applyProtection="1">
      <protection locked="0"/>
    </xf>
    <xf numFmtId="1" fontId="15" fillId="5" borderId="184" xfId="0" applyNumberFormat="1" applyFont="1" applyFill="1" applyBorder="1" applyProtection="1">
      <protection locked="0"/>
    </xf>
    <xf numFmtId="1" fontId="15" fillId="5" borderId="185" xfId="0" applyNumberFormat="1" applyFont="1" applyFill="1" applyBorder="1" applyProtection="1">
      <protection locked="0"/>
    </xf>
    <xf numFmtId="41" fontId="5" fillId="3" borderId="156" xfId="1" applyNumberFormat="1" applyFont="1" applyFill="1" applyBorder="1" applyProtection="1"/>
    <xf numFmtId="41" fontId="5" fillId="4" borderId="156" xfId="1" applyNumberFormat="1" applyFont="1" applyFill="1" applyBorder="1" applyProtection="1"/>
    <xf numFmtId="164" fontId="5" fillId="3" borderId="153" xfId="1" applyNumberFormat="1" applyFont="1" applyFill="1" applyBorder="1" applyAlignment="1" applyProtection="1">
      <alignment horizontal="center"/>
    </xf>
    <xf numFmtId="164" fontId="5" fillId="3" borderId="154" xfId="1" applyNumberFormat="1" applyFont="1" applyFill="1" applyBorder="1" applyAlignment="1" applyProtection="1">
      <alignment horizontal="center"/>
    </xf>
    <xf numFmtId="164" fontId="5" fillId="3" borderId="169" xfId="1" applyNumberFormat="1" applyFont="1" applyFill="1" applyBorder="1" applyAlignment="1" applyProtection="1">
      <alignment horizontal="center"/>
    </xf>
    <xf numFmtId="164" fontId="5" fillId="3" borderId="155" xfId="1" applyNumberFormat="1" applyFont="1" applyFill="1" applyBorder="1" applyAlignment="1" applyProtection="1">
      <alignment horizontal="center"/>
    </xf>
    <xf numFmtId="164" fontId="5" fillId="3" borderId="167" xfId="1" applyNumberFormat="1" applyFont="1" applyFill="1" applyBorder="1" applyAlignment="1" applyProtection="1">
      <alignment horizontal="center"/>
    </xf>
    <xf numFmtId="164" fontId="5" fillId="3" borderId="164" xfId="1" applyNumberFormat="1" applyFont="1" applyFill="1" applyBorder="1" applyAlignment="1" applyProtection="1">
      <alignment horizontal="center"/>
    </xf>
    <xf numFmtId="41" fontId="12" fillId="3" borderId="186" xfId="1" applyNumberFormat="1" applyFont="1" applyFill="1" applyBorder="1" applyAlignment="1" applyProtection="1">
      <alignment horizontal="left"/>
    </xf>
    <xf numFmtId="1" fontId="5" fillId="0" borderId="167" xfId="0" applyNumberFormat="1" applyFont="1" applyBorder="1" applyAlignment="1">
      <alignment horizontal="center" vertical="center" wrapText="1"/>
    </xf>
    <xf numFmtId="1" fontId="15" fillId="5" borderId="154" xfId="0" applyNumberFormat="1" applyFont="1" applyFill="1" applyBorder="1" applyProtection="1">
      <protection locked="0"/>
    </xf>
    <xf numFmtId="1" fontId="15" fillId="5" borderId="155" xfId="0" applyNumberFormat="1" applyFont="1" applyFill="1" applyBorder="1" applyProtection="1">
      <protection locked="0"/>
    </xf>
    <xf numFmtId="1" fontId="15" fillId="5" borderId="167" xfId="0" applyNumberFormat="1" applyFont="1" applyFill="1" applyBorder="1" applyProtection="1">
      <protection locked="0"/>
    </xf>
    <xf numFmtId="1" fontId="15" fillId="5" borderId="164" xfId="0" applyNumberFormat="1" applyFont="1" applyFill="1" applyBorder="1" applyProtection="1">
      <protection locked="0"/>
    </xf>
    <xf numFmtId="41" fontId="5" fillId="3" borderId="154" xfId="1" applyNumberFormat="1" applyFont="1" applyFill="1" applyBorder="1" applyAlignment="1" applyProtection="1">
      <alignment horizontal="center" vertical="center" wrapText="1"/>
    </xf>
    <xf numFmtId="1" fontId="14" fillId="0" borderId="154" xfId="0" applyNumberFormat="1" applyFont="1" applyBorder="1" applyAlignment="1">
      <alignment horizontal="center" vertical="center" wrapText="1"/>
    </xf>
    <xf numFmtId="1" fontId="14" fillId="0" borderId="164" xfId="0" applyNumberFormat="1" applyFont="1" applyBorder="1" applyAlignment="1">
      <alignment horizontal="center" vertical="center" wrapText="1"/>
    </xf>
    <xf numFmtId="1" fontId="15" fillId="0" borderId="167" xfId="0" applyNumberFormat="1" applyFont="1" applyBorder="1" applyAlignment="1">
      <alignment horizontal="center" vertical="center" wrapText="1"/>
    </xf>
    <xf numFmtId="1" fontId="5" fillId="0" borderId="154" xfId="0" applyNumberFormat="1" applyFont="1" applyBorder="1" applyAlignment="1">
      <alignment horizontal="center" vertical="center"/>
    </xf>
    <xf numFmtId="1" fontId="15" fillId="0" borderId="189" xfId="0" applyNumberFormat="1" applyFont="1" applyBorder="1"/>
    <xf numFmtId="1" fontId="15" fillId="5" borderId="190" xfId="0" applyNumberFormat="1" applyFont="1" applyFill="1" applyBorder="1" applyProtection="1">
      <protection locked="0"/>
    </xf>
    <xf numFmtId="1" fontId="15" fillId="5" borderId="191" xfId="0" applyNumberFormat="1" applyFont="1" applyFill="1" applyBorder="1" applyProtection="1">
      <protection locked="0"/>
    </xf>
    <xf numFmtId="1" fontId="15" fillId="5" borderId="192" xfId="0" applyNumberFormat="1" applyFont="1" applyFill="1" applyBorder="1" applyProtection="1">
      <protection locked="0"/>
    </xf>
    <xf numFmtId="1" fontId="15" fillId="5" borderId="193" xfId="0" applyNumberFormat="1" applyFont="1" applyFill="1" applyBorder="1" applyProtection="1">
      <protection locked="0"/>
    </xf>
    <xf numFmtId="1" fontId="15" fillId="5" borderId="194" xfId="0" applyNumberFormat="1" applyFont="1" applyFill="1" applyBorder="1" applyProtection="1">
      <protection locked="0"/>
    </xf>
    <xf numFmtId="41" fontId="5" fillId="3" borderId="189" xfId="1" applyNumberFormat="1" applyFont="1" applyFill="1" applyBorder="1" applyAlignment="1" applyProtection="1">
      <alignment vertical="center" wrapText="1"/>
    </xf>
    <xf numFmtId="41" fontId="5" fillId="3" borderId="195" xfId="1" applyNumberFormat="1" applyFont="1" applyFill="1" applyBorder="1" applyAlignment="1" applyProtection="1">
      <alignment vertical="center" wrapText="1"/>
    </xf>
    <xf numFmtId="1" fontId="15" fillId="5" borderId="196" xfId="0" applyNumberFormat="1" applyFont="1" applyFill="1" applyBorder="1" applyProtection="1">
      <protection locked="0"/>
    </xf>
    <xf numFmtId="1" fontId="15" fillId="5" borderId="197" xfId="0" applyNumberFormat="1" applyFont="1" applyFill="1" applyBorder="1" applyProtection="1">
      <protection locked="0"/>
    </xf>
    <xf numFmtId="1" fontId="15" fillId="5" borderId="198" xfId="0" applyNumberFormat="1" applyFont="1" applyFill="1" applyBorder="1" applyProtection="1">
      <protection locked="0"/>
    </xf>
    <xf numFmtId="1" fontId="15" fillId="5" borderId="199" xfId="0" applyNumberFormat="1" applyFont="1" applyFill="1" applyBorder="1" applyProtection="1">
      <protection locked="0"/>
    </xf>
    <xf numFmtId="41" fontId="5" fillId="3" borderId="156" xfId="1" applyNumberFormat="1" applyFont="1" applyFill="1" applyBorder="1" applyAlignment="1" applyProtection="1">
      <alignment vertical="center" wrapText="1"/>
    </xf>
    <xf numFmtId="164" fontId="5" fillId="3" borderId="153" xfId="4" applyNumberFormat="1" applyFont="1" applyFill="1" applyBorder="1" applyAlignment="1" applyProtection="1">
      <alignment horizontal="center"/>
    </xf>
    <xf numFmtId="164" fontId="5" fillId="3" borderId="154" xfId="4" applyNumberFormat="1" applyFont="1" applyFill="1" applyBorder="1" applyProtection="1"/>
    <xf numFmtId="164" fontId="5" fillId="3" borderId="155" xfId="4" applyNumberFormat="1" applyFont="1" applyFill="1" applyBorder="1" applyProtection="1"/>
    <xf numFmtId="164" fontId="5" fillId="3" borderId="169" xfId="4" applyNumberFormat="1" applyFont="1" applyFill="1" applyBorder="1" applyProtection="1"/>
    <xf numFmtId="164" fontId="5" fillId="3" borderId="164" xfId="4" applyNumberFormat="1" applyFont="1" applyFill="1" applyBorder="1" applyProtection="1"/>
    <xf numFmtId="164" fontId="5" fillId="3" borderId="153" xfId="4" applyNumberFormat="1" applyFont="1" applyFill="1" applyBorder="1" applyProtection="1"/>
    <xf numFmtId="164" fontId="5" fillId="3" borderId="162" xfId="4" applyNumberFormat="1" applyFont="1" applyFill="1" applyBorder="1" applyProtection="1"/>
    <xf numFmtId="41" fontId="5" fillId="3" borderId="153" xfId="1" applyNumberFormat="1" applyFont="1" applyFill="1" applyBorder="1" applyAlignment="1" applyProtection="1">
      <alignment horizontal="center" vertical="center" wrapText="1"/>
    </xf>
    <xf numFmtId="1" fontId="15" fillId="5" borderId="200" xfId="0" applyNumberFormat="1" applyFont="1" applyFill="1" applyBorder="1" applyProtection="1">
      <protection locked="0"/>
    </xf>
    <xf numFmtId="1" fontId="15" fillId="5" borderId="201" xfId="0" applyNumberFormat="1" applyFont="1" applyFill="1" applyBorder="1" applyProtection="1">
      <protection locked="0"/>
    </xf>
    <xf numFmtId="1" fontId="15" fillId="5" borderId="202" xfId="0" applyNumberFormat="1" applyFont="1" applyFill="1" applyBorder="1" applyProtection="1">
      <protection locked="0"/>
    </xf>
    <xf numFmtId="1" fontId="15" fillId="0" borderId="154" xfId="0" applyNumberFormat="1" applyFont="1" applyBorder="1" applyAlignment="1">
      <alignment horizontal="center" vertical="center"/>
    </xf>
    <xf numFmtId="1" fontId="15" fillId="0" borderId="155" xfId="0" applyNumberFormat="1" applyFont="1" applyBorder="1" applyAlignment="1">
      <alignment horizontal="center" vertical="center"/>
    </xf>
    <xf numFmtId="1" fontId="15" fillId="0" borderId="204" xfId="0" applyNumberFormat="1" applyFont="1" applyBorder="1" applyAlignment="1">
      <alignment horizontal="center" vertical="center" wrapText="1"/>
    </xf>
    <xf numFmtId="1" fontId="15" fillId="0" borderId="172" xfId="0" applyNumberFormat="1" applyFont="1" applyBorder="1" applyAlignment="1">
      <alignment horizontal="center" vertical="center" wrapText="1"/>
    </xf>
    <xf numFmtId="1" fontId="15" fillId="0" borderId="205" xfId="0" applyNumberFormat="1" applyFont="1" applyBorder="1" applyAlignment="1">
      <alignment horizontal="center" vertical="center" wrapText="1"/>
    </xf>
    <xf numFmtId="1" fontId="15" fillId="0" borderId="154" xfId="0" applyNumberFormat="1" applyFont="1" applyBorder="1" applyAlignment="1">
      <alignment horizontal="right"/>
    </xf>
    <xf numFmtId="1" fontId="15" fillId="0" borderId="206" xfId="0" applyNumberFormat="1" applyFont="1" applyBorder="1" applyAlignment="1">
      <alignment horizontal="right"/>
    </xf>
    <xf numFmtId="1" fontId="15" fillId="0" borderId="172" xfId="0" applyNumberFormat="1" applyFont="1" applyBorder="1" applyAlignment="1">
      <alignment horizontal="right"/>
    </xf>
    <xf numFmtId="1" fontId="15" fillId="5" borderId="204" xfId="0" applyNumberFormat="1" applyFont="1" applyFill="1" applyBorder="1" applyProtection="1">
      <protection locked="0"/>
    </xf>
    <xf numFmtId="1" fontId="15" fillId="5" borderId="172" xfId="0" applyNumberFormat="1" applyFont="1" applyFill="1" applyBorder="1" applyProtection="1">
      <protection locked="0"/>
    </xf>
    <xf numFmtId="1" fontId="15" fillId="5" borderId="205" xfId="0" applyNumberFormat="1" applyFont="1" applyFill="1" applyBorder="1" applyProtection="1">
      <protection locked="0"/>
    </xf>
    <xf numFmtId="1" fontId="15" fillId="5" borderId="169" xfId="0" applyNumberFormat="1" applyFont="1" applyFill="1" applyBorder="1" applyProtection="1">
      <protection locked="0"/>
    </xf>
    <xf numFmtId="1" fontId="15" fillId="0" borderId="157" xfId="0" applyNumberFormat="1" applyFont="1" applyBorder="1"/>
    <xf numFmtId="1" fontId="15" fillId="7" borderId="168" xfId="0" applyNumberFormat="1" applyFont="1" applyFill="1" applyBorder="1" applyAlignment="1">
      <alignment horizontal="right"/>
    </xf>
    <xf numFmtId="1" fontId="15" fillId="7" borderId="158" xfId="0" applyNumberFormat="1" applyFont="1" applyFill="1" applyBorder="1"/>
    <xf numFmtId="1" fontId="15" fillId="7" borderId="161" xfId="0" applyNumberFormat="1" applyFont="1" applyFill="1" applyBorder="1"/>
    <xf numFmtId="1" fontId="15" fillId="0" borderId="189" xfId="0" applyNumberFormat="1" applyFont="1" applyBorder="1" applyAlignment="1">
      <alignment wrapText="1"/>
    </xf>
    <xf numFmtId="1" fontId="15" fillId="0" borderId="191" xfId="0" applyNumberFormat="1" applyFont="1" applyBorder="1" applyAlignment="1">
      <alignment horizontal="right" wrapText="1"/>
    </xf>
    <xf numFmtId="1" fontId="15" fillId="0" borderId="192" xfId="0" applyNumberFormat="1" applyFont="1" applyBorder="1" applyAlignment="1">
      <alignment horizontal="right"/>
    </xf>
    <xf numFmtId="1" fontId="15" fillId="0" borderId="190" xfId="0" applyNumberFormat="1" applyFont="1" applyBorder="1" applyAlignment="1">
      <alignment horizontal="right"/>
    </xf>
    <xf numFmtId="1" fontId="15" fillId="5" borderId="189" xfId="0" applyNumberFormat="1" applyFont="1" applyFill="1" applyBorder="1" applyProtection="1">
      <protection locked="0"/>
    </xf>
    <xf numFmtId="1" fontId="15" fillId="5" borderId="207" xfId="0" applyNumberFormat="1" applyFont="1" applyFill="1" applyBorder="1" applyProtection="1">
      <protection locked="0"/>
    </xf>
    <xf numFmtId="1" fontId="15" fillId="0" borderId="201" xfId="0" applyNumberFormat="1" applyFont="1" applyBorder="1"/>
    <xf numFmtId="1" fontId="15" fillId="7" borderId="196" xfId="0" applyNumberFormat="1" applyFont="1" applyFill="1" applyBorder="1"/>
    <xf numFmtId="1" fontId="15" fillId="7" borderId="202" xfId="0" applyNumberFormat="1" applyFont="1" applyFill="1" applyBorder="1"/>
    <xf numFmtId="1" fontId="15" fillId="7" borderId="208" xfId="0" applyNumberFormat="1" applyFont="1" applyFill="1" applyBorder="1"/>
    <xf numFmtId="1" fontId="15" fillId="0" borderId="191" xfId="0" applyNumberFormat="1" applyFont="1" applyBorder="1" applyAlignment="1">
      <alignment horizontal="right"/>
    </xf>
    <xf numFmtId="1" fontId="15" fillId="0" borderId="191" xfId="0" applyNumberFormat="1" applyFont="1" applyBorder="1" applyAlignment="1">
      <alignment horizontal="right" shrinkToFit="1"/>
    </xf>
    <xf numFmtId="1" fontId="15" fillId="0" borderId="192" xfId="0" applyNumberFormat="1" applyFont="1" applyBorder="1" applyAlignment="1">
      <alignment horizontal="right" shrinkToFit="1"/>
    </xf>
    <xf numFmtId="1" fontId="15" fillId="0" borderId="196" xfId="0" applyNumberFormat="1" applyFont="1" applyBorder="1" applyAlignment="1">
      <alignment horizontal="right"/>
    </xf>
    <xf numFmtId="1" fontId="15" fillId="0" borderId="197" xfId="0" applyNumberFormat="1" applyFont="1" applyBorder="1" applyAlignment="1">
      <alignment horizontal="right"/>
    </xf>
    <xf numFmtId="1" fontId="15" fillId="0" borderId="202" xfId="0" applyNumberFormat="1" applyFont="1" applyBorder="1" applyAlignment="1">
      <alignment horizontal="right"/>
    </xf>
    <xf numFmtId="1" fontId="15" fillId="5" borderId="195" xfId="0" applyNumberFormat="1" applyFont="1" applyFill="1" applyBorder="1" applyProtection="1">
      <protection locked="0"/>
    </xf>
    <xf numFmtId="1" fontId="15" fillId="5" borderId="209" xfId="0" applyNumberFormat="1" applyFont="1" applyFill="1" applyBorder="1" applyProtection="1">
      <protection locked="0"/>
    </xf>
    <xf numFmtId="1" fontId="15" fillId="0" borderId="154" xfId="0" applyNumberFormat="1" applyFont="1" applyBorder="1"/>
    <xf numFmtId="1" fontId="15" fillId="0" borderId="167" xfId="0" applyNumberFormat="1" applyFont="1" applyBorder="1"/>
    <xf numFmtId="1" fontId="15" fillId="0" borderId="156" xfId="0" applyNumberFormat="1" applyFont="1" applyBorder="1"/>
    <xf numFmtId="1" fontId="15" fillId="0" borderId="210" xfId="0" applyNumberFormat="1" applyFont="1" applyBorder="1"/>
    <xf numFmtId="1" fontId="5" fillId="2" borderId="153" xfId="0" applyNumberFormat="1" applyFont="1" applyFill="1" applyBorder="1" applyAlignment="1">
      <alignment horizontal="center" vertical="center" wrapText="1"/>
    </xf>
    <xf numFmtId="1" fontId="5" fillId="2" borderId="164" xfId="0" applyNumberFormat="1" applyFont="1" applyFill="1" applyBorder="1" applyAlignment="1">
      <alignment horizontal="center" vertical="center" wrapText="1"/>
    </xf>
    <xf numFmtId="1" fontId="5" fillId="0" borderId="153" xfId="0" applyNumberFormat="1" applyFont="1" applyBorder="1" applyAlignment="1">
      <alignment horizontal="center" vertical="center" wrapText="1"/>
    </xf>
    <xf numFmtId="1" fontId="5" fillId="0" borderId="204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center" vertical="center" wrapText="1"/>
    </xf>
    <xf numFmtId="1" fontId="5" fillId="0" borderId="212" xfId="0" applyNumberFormat="1" applyFont="1" applyBorder="1" applyAlignment="1">
      <alignment horizontal="center" vertical="center" wrapText="1"/>
    </xf>
    <xf numFmtId="1" fontId="15" fillId="0" borderId="156" xfId="0" applyNumberFormat="1" applyFont="1" applyBorder="1" applyAlignment="1">
      <alignment vertical="center" wrapText="1"/>
    </xf>
    <xf numFmtId="1" fontId="15" fillId="0" borderId="153" xfId="0" applyNumberFormat="1" applyFont="1" applyBorder="1" applyAlignment="1">
      <alignment horizontal="center" wrapText="1"/>
    </xf>
    <xf numFmtId="1" fontId="15" fillId="0" borderId="164" xfId="0" applyNumberFormat="1" applyFont="1" applyBorder="1" applyAlignment="1">
      <alignment horizontal="right" wrapText="1"/>
    </xf>
    <xf numFmtId="1" fontId="15" fillId="0" borderId="153" xfId="0" applyNumberFormat="1" applyFont="1" applyBorder="1" applyAlignment="1">
      <alignment horizontal="right"/>
    </xf>
    <xf numFmtId="1" fontId="15" fillId="0" borderId="155" xfId="0" applyNumberFormat="1" applyFont="1" applyBorder="1" applyAlignment="1">
      <alignment horizontal="right"/>
    </xf>
    <xf numFmtId="1" fontId="15" fillId="0" borderId="210" xfId="0" applyNumberFormat="1" applyFont="1" applyBorder="1" applyAlignment="1">
      <alignment horizontal="right"/>
    </xf>
    <xf numFmtId="1" fontId="15" fillId="2" borderId="155" xfId="0" applyNumberFormat="1" applyFont="1" applyFill="1" applyBorder="1" applyAlignment="1">
      <alignment horizontal="right"/>
    </xf>
    <xf numFmtId="1" fontId="15" fillId="2" borderId="164" xfId="0" applyNumberFormat="1" applyFont="1" applyFill="1" applyBorder="1" applyAlignment="1">
      <alignment horizontal="right"/>
    </xf>
    <xf numFmtId="41" fontId="24" fillId="3" borderId="189" xfId="1" applyNumberFormat="1" applyFont="1" applyFill="1" applyBorder="1" applyAlignment="1" applyProtection="1">
      <alignment vertical="center" wrapText="1"/>
    </xf>
    <xf numFmtId="1" fontId="15" fillId="0" borderId="153" xfId="0" applyNumberFormat="1" applyFont="1" applyBorder="1" applyAlignment="1">
      <alignment horizontal="right" wrapText="1"/>
    </xf>
    <xf numFmtId="1" fontId="15" fillId="0" borderId="164" xfId="0" applyNumberFormat="1" applyFont="1" applyBorder="1" applyAlignment="1">
      <alignment horizontal="right"/>
    </xf>
    <xf numFmtId="1" fontId="5" fillId="0" borderId="155" xfId="0" applyNumberFormat="1" applyFont="1" applyBorder="1" applyAlignment="1">
      <alignment horizontal="center" vertical="center" wrapText="1"/>
    </xf>
    <xf numFmtId="1" fontId="15" fillId="2" borderId="157" xfId="0" applyNumberFormat="1" applyFont="1" applyFill="1" applyBorder="1" applyAlignment="1">
      <alignment horizontal="center" vertical="center"/>
    </xf>
    <xf numFmtId="1" fontId="15" fillId="8" borderId="191" xfId="0" applyNumberFormat="1" applyFont="1" applyFill="1" applyBorder="1" applyProtection="1">
      <protection locked="0"/>
    </xf>
    <xf numFmtId="1" fontId="15" fillId="8" borderId="192" xfId="0" applyNumberFormat="1" applyFont="1" applyFill="1" applyBorder="1" applyProtection="1">
      <protection locked="0"/>
    </xf>
    <xf numFmtId="1" fontId="15" fillId="8" borderId="190" xfId="0" applyNumberFormat="1" applyFont="1" applyFill="1" applyBorder="1" applyProtection="1">
      <protection locked="0"/>
    </xf>
    <xf numFmtId="1" fontId="15" fillId="8" borderId="213" xfId="0" applyNumberFormat="1" applyFont="1" applyFill="1" applyBorder="1" applyProtection="1">
      <protection locked="0"/>
    </xf>
    <xf numFmtId="1" fontId="5" fillId="0" borderId="214" xfId="0" applyNumberFormat="1" applyFont="1" applyBorder="1" applyAlignment="1">
      <alignment vertical="center" wrapText="1"/>
    </xf>
    <xf numFmtId="1" fontId="15" fillId="2" borderId="200" xfId="0" applyNumberFormat="1" applyFont="1" applyFill="1" applyBorder="1" applyAlignment="1">
      <alignment horizontal="center" vertical="center"/>
    </xf>
    <xf numFmtId="1" fontId="15" fillId="8" borderId="215" xfId="0" applyNumberFormat="1" applyFont="1" applyFill="1" applyBorder="1" applyProtection="1">
      <protection locked="0"/>
    </xf>
    <xf numFmtId="1" fontId="5" fillId="0" borderId="167" xfId="0" applyNumberFormat="1" applyFont="1" applyBorder="1" applyAlignment="1">
      <alignment horizontal="center" vertical="center" wrapText="1"/>
    </xf>
    <xf numFmtId="1" fontId="15" fillId="2" borderId="158" xfId="6" applyNumberFormat="1" applyFont="1" applyFill="1" applyBorder="1" applyAlignment="1">
      <alignment horizontal="right"/>
    </xf>
    <xf numFmtId="1" fontId="15" fillId="2" borderId="168" xfId="6" applyNumberFormat="1" applyFont="1" applyFill="1" applyBorder="1" applyAlignment="1">
      <alignment horizontal="right"/>
    </xf>
    <xf numFmtId="1" fontId="15" fillId="2" borderId="161" xfId="6" applyNumberFormat="1" applyFont="1" applyFill="1" applyBorder="1" applyAlignment="1">
      <alignment horizontal="right"/>
    </xf>
    <xf numFmtId="1" fontId="15" fillId="8" borderId="158" xfId="0" applyNumberFormat="1" applyFont="1" applyFill="1" applyBorder="1" applyProtection="1">
      <protection locked="0"/>
    </xf>
    <xf numFmtId="1" fontId="15" fillId="8" borderId="161" xfId="0" applyNumberFormat="1" applyFont="1" applyFill="1" applyBorder="1" applyProtection="1">
      <protection locked="0"/>
    </xf>
    <xf numFmtId="1" fontId="15" fillId="8" borderId="168" xfId="0" applyNumberFormat="1" applyFont="1" applyFill="1" applyBorder="1" applyProtection="1">
      <protection locked="0"/>
    </xf>
    <xf numFmtId="1" fontId="15" fillId="8" borderId="159" xfId="0" applyNumberFormat="1" applyFont="1" applyFill="1" applyBorder="1" applyProtection="1">
      <protection locked="0"/>
    </xf>
    <xf numFmtId="1" fontId="5" fillId="0" borderId="189" xfId="0" applyNumberFormat="1" applyFont="1" applyBorder="1" applyAlignment="1">
      <alignment vertical="center" wrapText="1"/>
    </xf>
    <xf numFmtId="1" fontId="15" fillId="2" borderId="191" xfId="6" applyNumberFormat="1" applyFont="1" applyFill="1" applyBorder="1" applyAlignment="1">
      <alignment horizontal="right"/>
    </xf>
    <xf numFmtId="1" fontId="15" fillId="2" borderId="192" xfId="6" applyNumberFormat="1" applyFont="1" applyFill="1" applyBorder="1" applyAlignment="1">
      <alignment horizontal="right"/>
    </xf>
    <xf numFmtId="1" fontId="15" fillId="2" borderId="190" xfId="6" applyNumberFormat="1" applyFont="1" applyFill="1" applyBorder="1" applyAlignment="1">
      <alignment horizontal="right"/>
    </xf>
    <xf numFmtId="1" fontId="15" fillId="8" borderId="207" xfId="0" applyNumberFormat="1" applyFont="1" applyFill="1" applyBorder="1" applyProtection="1">
      <protection locked="0"/>
    </xf>
    <xf numFmtId="1" fontId="15" fillId="8" borderId="193" xfId="0" applyNumberFormat="1" applyFont="1" applyFill="1" applyBorder="1" applyProtection="1">
      <protection locked="0"/>
    </xf>
    <xf numFmtId="1" fontId="5" fillId="0" borderId="200" xfId="0" applyNumberFormat="1" applyFont="1" applyBorder="1" applyAlignment="1">
      <alignment vertical="center" wrapText="1"/>
    </xf>
    <xf numFmtId="1" fontId="15" fillId="2" borderId="216" xfId="6" applyNumberFormat="1" applyFont="1" applyFill="1" applyBorder="1" applyAlignment="1">
      <alignment horizontal="right"/>
    </xf>
    <xf numFmtId="1" fontId="15" fillId="2" borderId="217" xfId="6" applyNumberFormat="1" applyFont="1" applyFill="1" applyBorder="1" applyAlignment="1">
      <alignment horizontal="right"/>
    </xf>
    <xf numFmtId="1" fontId="15" fillId="2" borderId="218" xfId="6" applyNumberFormat="1" applyFont="1" applyFill="1" applyBorder="1" applyAlignment="1">
      <alignment horizontal="right"/>
    </xf>
    <xf numFmtId="1" fontId="15" fillId="8" borderId="216" xfId="0" applyNumberFormat="1" applyFont="1" applyFill="1" applyBorder="1" applyProtection="1">
      <protection locked="0"/>
    </xf>
    <xf numFmtId="1" fontId="15" fillId="8" borderId="218" xfId="0" applyNumberFormat="1" applyFont="1" applyFill="1" applyBorder="1" applyProtection="1">
      <protection locked="0"/>
    </xf>
    <xf numFmtId="1" fontId="15" fillId="8" borderId="219" xfId="0" applyNumberFormat="1" applyFont="1" applyFill="1" applyBorder="1" applyProtection="1">
      <protection locked="0"/>
    </xf>
    <xf numFmtId="1" fontId="15" fillId="8" borderId="217" xfId="0" applyNumberFormat="1" applyFont="1" applyFill="1" applyBorder="1" applyProtection="1">
      <protection locked="0"/>
    </xf>
    <xf numFmtId="1" fontId="15" fillId="8" borderId="220" xfId="0" applyNumberFormat="1" applyFont="1" applyFill="1" applyBorder="1" applyProtection="1">
      <protection locked="0"/>
    </xf>
    <xf numFmtId="1" fontId="5" fillId="0" borderId="201" xfId="0" applyNumberFormat="1" applyFont="1" applyBorder="1" applyAlignment="1">
      <alignment vertical="center" wrapText="1"/>
    </xf>
    <xf numFmtId="1" fontId="15" fillId="2" borderId="196" xfId="6" applyNumberFormat="1" applyFont="1" applyFill="1" applyBorder="1" applyAlignment="1">
      <alignment horizontal="right"/>
    </xf>
    <xf numFmtId="1" fontId="15" fillId="2" borderId="197" xfId="6" applyNumberFormat="1" applyFont="1" applyFill="1" applyBorder="1" applyAlignment="1">
      <alignment horizontal="right"/>
    </xf>
    <xf numFmtId="1" fontId="15" fillId="2" borderId="202" xfId="6" applyNumberFormat="1" applyFont="1" applyFill="1" applyBorder="1" applyAlignment="1">
      <alignment horizontal="right"/>
    </xf>
    <xf numFmtId="1" fontId="15" fillId="8" borderId="196" xfId="0" applyNumberFormat="1" applyFont="1" applyFill="1" applyBorder="1" applyProtection="1">
      <protection locked="0"/>
    </xf>
    <xf numFmtId="1" fontId="15" fillId="8" borderId="202" xfId="0" applyNumberFormat="1" applyFont="1" applyFill="1" applyBorder="1" applyProtection="1">
      <protection locked="0"/>
    </xf>
    <xf numFmtId="1" fontId="15" fillId="8" borderId="209" xfId="0" applyNumberFormat="1" applyFont="1" applyFill="1" applyBorder="1" applyProtection="1">
      <protection locked="0"/>
    </xf>
    <xf numFmtId="1" fontId="15" fillId="8" borderId="197" xfId="0" applyNumberFormat="1" applyFont="1" applyFill="1" applyBorder="1" applyProtection="1">
      <protection locked="0"/>
    </xf>
    <xf numFmtId="1" fontId="15" fillId="8" borderId="198" xfId="0" applyNumberFormat="1" applyFont="1" applyFill="1" applyBorder="1" applyProtection="1">
      <protection locked="0"/>
    </xf>
    <xf numFmtId="1" fontId="15" fillId="0" borderId="169" xfId="0" applyNumberFormat="1" applyFont="1" applyBorder="1" applyAlignment="1">
      <alignment horizontal="center" vertical="center" wrapText="1"/>
    </xf>
    <xf numFmtId="1" fontId="15" fillId="0" borderId="155" xfId="0" applyNumberFormat="1" applyFont="1" applyBorder="1" applyAlignment="1">
      <alignment horizontal="center" vertical="center" wrapText="1"/>
    </xf>
    <xf numFmtId="1" fontId="5" fillId="0" borderId="162" xfId="0" applyNumberFormat="1" applyFont="1" applyBorder="1" applyAlignment="1">
      <alignment horizontal="center" vertical="center" wrapText="1"/>
    </xf>
    <xf numFmtId="1" fontId="5" fillId="0" borderId="157" xfId="0" applyNumberFormat="1" applyFont="1" applyBorder="1"/>
    <xf numFmtId="1" fontId="15" fillId="2" borderId="221" xfId="6" applyNumberFormat="1" applyFont="1" applyFill="1" applyBorder="1" applyAlignment="1">
      <alignment horizontal="right"/>
    </xf>
    <xf numFmtId="1" fontId="5" fillId="0" borderId="200" xfId="0" applyNumberFormat="1" applyFont="1" applyBorder="1" applyAlignment="1">
      <alignment horizontal="left"/>
    </xf>
    <xf numFmtId="1" fontId="15" fillId="2" borderId="222" xfId="6" applyNumberFormat="1" applyFont="1" applyFill="1" applyBorder="1" applyAlignment="1">
      <alignment horizontal="right"/>
    </xf>
    <xf numFmtId="1" fontId="5" fillId="0" borderId="200" xfId="0" applyNumberFormat="1" applyFont="1" applyBorder="1"/>
    <xf numFmtId="1" fontId="5" fillId="0" borderId="201" xfId="0" applyNumberFormat="1" applyFont="1" applyBorder="1"/>
    <xf numFmtId="1" fontId="15" fillId="2" borderId="223" xfId="6" applyNumberFormat="1" applyFont="1" applyFill="1" applyBorder="1" applyAlignment="1">
      <alignment horizontal="right"/>
    </xf>
    <xf numFmtId="1" fontId="5" fillId="0" borderId="224" xfId="7" applyNumberFormat="1" applyFont="1" applyBorder="1" applyAlignment="1">
      <alignment horizontal="center" vertical="center" wrapText="1"/>
    </xf>
    <xf numFmtId="1" fontId="15" fillId="5" borderId="191" xfId="7" applyNumberFormat="1" applyFont="1" applyFill="1" applyBorder="1" applyAlignment="1" applyProtection="1">
      <alignment horizontal="center"/>
      <protection locked="0"/>
    </xf>
    <xf numFmtId="1" fontId="15" fillId="5" borderId="192" xfId="7" applyNumberFormat="1" applyFont="1" applyFill="1" applyBorder="1" applyAlignment="1" applyProtection="1">
      <alignment horizontal="center"/>
      <protection locked="0"/>
    </xf>
    <xf numFmtId="1" fontId="15" fillId="5" borderId="193" xfId="7" applyNumberFormat="1" applyFont="1" applyFill="1" applyBorder="1" applyAlignment="1" applyProtection="1">
      <alignment horizontal="center"/>
      <protection locked="0"/>
    </xf>
    <xf numFmtId="1" fontId="15" fillId="5" borderId="207" xfId="7" applyNumberFormat="1" applyFont="1" applyFill="1" applyBorder="1" applyAlignment="1" applyProtection="1">
      <alignment horizontal="center"/>
      <protection locked="0"/>
    </xf>
    <xf numFmtId="1" fontId="5" fillId="0" borderId="201" xfId="0" applyNumberFormat="1" applyFont="1" applyBorder="1" applyAlignment="1">
      <alignment horizontal="left"/>
    </xf>
    <xf numFmtId="1" fontId="15" fillId="5" borderId="196" xfId="7" applyNumberFormat="1" applyFont="1" applyFill="1" applyBorder="1" applyAlignment="1" applyProtection="1">
      <alignment horizontal="center"/>
      <protection locked="0"/>
    </xf>
    <xf numFmtId="1" fontId="15" fillId="5" borderId="197" xfId="7" applyNumberFormat="1" applyFont="1" applyFill="1" applyBorder="1" applyAlignment="1" applyProtection="1">
      <alignment horizontal="center"/>
      <protection locked="0"/>
    </xf>
    <xf numFmtId="1" fontId="15" fillId="5" borderId="198" xfId="7" applyNumberFormat="1" applyFont="1" applyFill="1" applyBorder="1" applyAlignment="1" applyProtection="1">
      <alignment horizontal="center"/>
      <protection locked="0"/>
    </xf>
    <xf numFmtId="1" fontId="15" fillId="5" borderId="209" xfId="7" applyNumberFormat="1" applyFont="1" applyFill="1" applyBorder="1" applyAlignment="1" applyProtection="1">
      <alignment horizontal="center"/>
      <protection locked="0"/>
    </xf>
    <xf numFmtId="1" fontId="15" fillId="5" borderId="201" xfId="7" applyNumberFormat="1" applyFont="1" applyFill="1" applyBorder="1" applyAlignment="1" applyProtection="1">
      <alignment horizontal="center"/>
      <protection locked="0"/>
    </xf>
    <xf numFmtId="1" fontId="15" fillId="0" borderId="152" xfId="8" applyNumberFormat="1" applyFont="1" applyBorder="1" applyAlignment="1">
      <alignment horizontal="right"/>
    </xf>
    <xf numFmtId="1" fontId="15" fillId="0" borderId="224" xfId="0" applyNumberFormat="1" applyFont="1" applyBorder="1" applyAlignment="1">
      <alignment horizontal="center" vertical="center" wrapText="1"/>
    </xf>
    <xf numFmtId="1" fontId="15" fillId="0" borderId="226" xfId="0" applyNumberFormat="1" applyFont="1" applyBorder="1" applyAlignment="1">
      <alignment horizontal="center" vertical="center" wrapText="1"/>
    </xf>
    <xf numFmtId="1" fontId="15" fillId="5" borderId="227" xfId="0" applyNumberFormat="1" applyFont="1" applyFill="1" applyBorder="1" applyProtection="1">
      <protection locked="0"/>
    </xf>
    <xf numFmtId="1" fontId="15" fillId="6" borderId="201" xfId="6" applyNumberFormat="1" applyFont="1" applyFill="1" applyBorder="1" applyAlignment="1">
      <alignment horizontal="right"/>
    </xf>
    <xf numFmtId="0" fontId="10" fillId="0" borderId="226" xfId="0" applyFont="1" applyBorder="1" applyAlignment="1">
      <alignment horizontal="center" vertical="center" wrapText="1"/>
    </xf>
    <xf numFmtId="0" fontId="5" fillId="0" borderId="224" xfId="0" applyFont="1" applyBorder="1" applyAlignment="1">
      <alignment horizontal="center" vertical="center" wrapText="1"/>
    </xf>
    <xf numFmtId="1" fontId="5" fillId="0" borderId="201" xfId="0" applyNumberFormat="1" applyFont="1" applyBorder="1" applyAlignment="1">
      <alignment horizontal="left" vertical="center" wrapText="1"/>
    </xf>
    <xf numFmtId="1" fontId="5" fillId="0" borderId="224" xfId="0" applyNumberFormat="1" applyFont="1" applyBorder="1" applyAlignment="1">
      <alignment horizontal="center" vertical="center" wrapText="1"/>
    </xf>
    <xf numFmtId="1" fontId="15" fillId="0" borderId="200" xfId="0" applyNumberFormat="1" applyFont="1" applyBorder="1"/>
    <xf numFmtId="1" fontId="15" fillId="0" borderId="225" xfId="0" applyNumberFormat="1" applyFont="1" applyBorder="1" applyAlignment="1">
      <alignment horizontal="center" vertical="center" wrapText="1"/>
    </xf>
    <xf numFmtId="1" fontId="15" fillId="0" borderId="200" xfId="0" applyNumberFormat="1" applyFont="1" applyBorder="1" applyAlignment="1">
      <alignment horizontal="right"/>
    </xf>
    <xf numFmtId="1" fontId="15" fillId="2" borderId="200" xfId="0" applyNumberFormat="1" applyFont="1" applyFill="1" applyBorder="1" applyAlignment="1">
      <alignment horizontal="right"/>
    </xf>
    <xf numFmtId="1" fontId="15" fillId="5" borderId="215" xfId="0" applyNumberFormat="1" applyFont="1" applyFill="1" applyBorder="1" applyProtection="1">
      <protection locked="0"/>
    </xf>
    <xf numFmtId="1" fontId="15" fillId="5" borderId="208" xfId="0" applyNumberFormat="1" applyFont="1" applyFill="1" applyBorder="1" applyProtection="1">
      <protection locked="0"/>
    </xf>
    <xf numFmtId="0" fontId="12" fillId="0" borderId="226" xfId="0" applyFont="1" applyBorder="1"/>
    <xf numFmtId="0" fontId="6" fillId="3" borderId="226" xfId="0" applyFont="1" applyFill="1" applyBorder="1"/>
    <xf numFmtId="1" fontId="15" fillId="5" borderId="228" xfId="0" applyNumberFormat="1" applyFont="1" applyFill="1" applyBorder="1" applyProtection="1">
      <protection locked="0"/>
    </xf>
    <xf numFmtId="0" fontId="22" fillId="0" borderId="200" xfId="0" applyFont="1" applyBorder="1"/>
    <xf numFmtId="1" fontId="16" fillId="0" borderId="200" xfId="0" applyNumberFormat="1" applyFont="1" applyBorder="1"/>
    <xf numFmtId="0" fontId="22" fillId="6" borderId="200" xfId="0" applyFont="1" applyFill="1" applyBorder="1"/>
    <xf numFmtId="1" fontId="15" fillId="5" borderId="229" xfId="0" applyNumberFormat="1" applyFont="1" applyFill="1" applyBorder="1" applyProtection="1">
      <protection locked="0"/>
    </xf>
    <xf numFmtId="1" fontId="22" fillId="0" borderId="200" xfId="0" applyNumberFormat="1" applyFont="1" applyBorder="1" applyAlignment="1">
      <alignment horizontal="right"/>
    </xf>
    <xf numFmtId="0" fontId="16" fillId="0" borderId="200" xfId="0" applyFont="1" applyBorder="1"/>
    <xf numFmtId="1" fontId="22" fillId="0" borderId="200" xfId="0" applyNumberFormat="1" applyFont="1" applyBorder="1"/>
    <xf numFmtId="1" fontId="22" fillId="0" borderId="201" xfId="0" applyNumberFormat="1" applyFont="1" applyBorder="1"/>
    <xf numFmtId="0" fontId="16" fillId="0" borderId="201" xfId="0" applyFont="1" applyBorder="1"/>
    <xf numFmtId="1" fontId="5" fillId="3" borderId="230" xfId="0" applyNumberFormat="1" applyFont="1" applyFill="1" applyBorder="1" applyAlignment="1">
      <alignment horizontal="center" vertical="top" wrapText="1"/>
    </xf>
    <xf numFmtId="0" fontId="5" fillId="3" borderId="231" xfId="0" applyFont="1" applyFill="1" applyBorder="1" applyAlignment="1">
      <alignment horizontal="center" vertical="center" wrapText="1"/>
    </xf>
    <xf numFmtId="1" fontId="22" fillId="0" borderId="200" xfId="0" applyNumberFormat="1" applyFont="1" applyBorder="1" applyAlignment="1">
      <alignment vertical="center"/>
    </xf>
    <xf numFmtId="0" fontId="22" fillId="6" borderId="201" xfId="0" applyFont="1" applyFill="1" applyBorder="1"/>
    <xf numFmtId="1" fontId="5" fillId="3" borderId="224" xfId="0" applyNumberFormat="1" applyFont="1" applyFill="1" applyBorder="1" applyAlignment="1">
      <alignment horizontal="center" vertical="center" wrapText="1"/>
    </xf>
    <xf numFmtId="0" fontId="22" fillId="6" borderId="190" xfId="0" applyFont="1" applyFill="1" applyBorder="1"/>
    <xf numFmtId="1" fontId="5" fillId="0" borderId="200" xfId="0" applyNumberFormat="1" applyFont="1" applyBorder="1" applyAlignment="1">
      <alignment horizontal="left" vertical="top"/>
    </xf>
    <xf numFmtId="0" fontId="5" fillId="0" borderId="201" xfId="0" applyFont="1" applyBorder="1" applyAlignment="1">
      <alignment horizontal="left" vertical="top" wrapText="1"/>
    </xf>
    <xf numFmtId="0" fontId="22" fillId="6" borderId="209" xfId="0" applyFont="1" applyFill="1" applyBorder="1"/>
    <xf numFmtId="0" fontId="22" fillId="6" borderId="197" xfId="0" applyFont="1" applyFill="1" applyBorder="1"/>
    <xf numFmtId="0" fontId="15" fillId="10" borderId="200" xfId="0" applyFont="1" applyFill="1" applyBorder="1" applyAlignment="1">
      <alignment vertical="center" wrapText="1"/>
    </xf>
    <xf numFmtId="0" fontId="15" fillId="10" borderId="224" xfId="0" applyFont="1" applyFill="1" applyBorder="1" applyAlignment="1">
      <alignment horizontal="right" vertical="center"/>
    </xf>
    <xf numFmtId="0" fontId="4" fillId="10" borderId="224" xfId="0" applyFont="1" applyFill="1" applyBorder="1" applyAlignment="1">
      <alignment vertical="center" wrapText="1"/>
    </xf>
    <xf numFmtId="0" fontId="5" fillId="3" borderId="224" xfId="0" applyFont="1" applyFill="1" applyBorder="1" applyAlignment="1" applyProtection="1">
      <alignment horizontal="center" wrapText="1"/>
      <protection locked="0"/>
    </xf>
    <xf numFmtId="1" fontId="5" fillId="5" borderId="191" xfId="0" applyNumberFormat="1" applyFont="1" applyFill="1" applyBorder="1" applyProtection="1">
      <protection locked="0"/>
    </xf>
    <xf numFmtId="1" fontId="5" fillId="5" borderId="207" xfId="0" applyNumberFormat="1" applyFont="1" applyFill="1" applyBorder="1" applyProtection="1">
      <protection locked="0"/>
    </xf>
    <xf numFmtId="1" fontId="5" fillId="5" borderId="192" xfId="0" applyNumberFormat="1" applyFont="1" applyFill="1" applyBorder="1" applyProtection="1">
      <protection locked="0"/>
    </xf>
    <xf numFmtId="1" fontId="5" fillId="5" borderId="193" xfId="0" applyNumberFormat="1" applyFont="1" applyFill="1" applyBorder="1" applyProtection="1">
      <protection locked="0"/>
    </xf>
    <xf numFmtId="0" fontId="5" fillId="3" borderId="200" xfId="0" applyFont="1" applyFill="1" applyBorder="1" applyAlignment="1" applyProtection="1">
      <alignment horizontal="left" wrapText="1"/>
      <protection locked="0"/>
    </xf>
    <xf numFmtId="1" fontId="5" fillId="3" borderId="200" xfId="0" applyNumberFormat="1" applyFont="1" applyFill="1" applyBorder="1" applyAlignment="1">
      <alignment horizontal="right" wrapText="1"/>
    </xf>
    <xf numFmtId="1" fontId="5" fillId="5" borderId="200" xfId="0" applyNumberFormat="1" applyFont="1" applyFill="1" applyBorder="1" applyProtection="1">
      <protection locked="0"/>
    </xf>
    <xf numFmtId="1" fontId="5" fillId="5" borderId="201" xfId="0" applyNumberFormat="1" applyFont="1" applyFill="1" applyBorder="1" applyProtection="1">
      <protection locked="0"/>
    </xf>
    <xf numFmtId="1" fontId="5" fillId="5" borderId="196" xfId="0" applyNumberFormat="1" applyFont="1" applyFill="1" applyBorder="1" applyProtection="1">
      <protection locked="0"/>
    </xf>
    <xf numFmtId="1" fontId="5" fillId="5" borderId="209" xfId="0" applyNumberFormat="1" applyFont="1" applyFill="1" applyBorder="1" applyProtection="1">
      <protection locked="0"/>
    </xf>
    <xf numFmtId="1" fontId="5" fillId="5" borderId="197" xfId="0" applyNumberFormat="1" applyFont="1" applyFill="1" applyBorder="1" applyProtection="1">
      <protection locked="0"/>
    </xf>
    <xf numFmtId="1" fontId="5" fillId="5" borderId="198" xfId="0" applyNumberFormat="1" applyFont="1" applyFill="1" applyBorder="1" applyProtection="1">
      <protection locked="0"/>
    </xf>
    <xf numFmtId="0" fontId="5" fillId="3" borderId="224" xfId="0" applyFont="1" applyFill="1" applyBorder="1" applyAlignment="1" applyProtection="1">
      <alignment horizontal="center" vertical="center" wrapText="1"/>
      <protection locked="0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12" fillId="3" borderId="232" xfId="1" applyNumberFormat="1" applyFont="1" applyFill="1" applyBorder="1" applyAlignment="1" applyProtection="1">
      <alignment horizontal="left"/>
    </xf>
    <xf numFmtId="1" fontId="5" fillId="0" borderId="237" xfId="0" applyNumberFormat="1" applyFont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 wrapText="1"/>
    </xf>
    <xf numFmtId="41" fontId="5" fillId="3" borderId="236" xfId="1" applyNumberFormat="1" applyFont="1" applyFill="1" applyBorder="1" applyAlignment="1" applyProtection="1">
      <alignment horizontal="center" vertical="center" wrapText="1"/>
    </xf>
    <xf numFmtId="41" fontId="5" fillId="3" borderId="236" xfId="1" applyNumberFormat="1" applyFont="1" applyFill="1" applyBorder="1" applyAlignment="1" applyProtection="1">
      <alignment horizontal="center" vertical="center"/>
    </xf>
    <xf numFmtId="1" fontId="15" fillId="5" borderId="239" xfId="0" applyNumberFormat="1" applyFont="1" applyFill="1" applyBorder="1" applyProtection="1">
      <protection locked="0"/>
    </xf>
    <xf numFmtId="1" fontId="15" fillId="5" borderId="240" xfId="0" applyNumberFormat="1" applyFont="1" applyFill="1" applyBorder="1" applyProtection="1">
      <protection locked="0"/>
    </xf>
    <xf numFmtId="41" fontId="5" fillId="3" borderId="241" xfId="1" applyNumberFormat="1" applyFont="1" applyFill="1" applyBorder="1" applyProtection="1"/>
    <xf numFmtId="41" fontId="3" fillId="4" borderId="242" xfId="1" applyNumberFormat="1" applyFont="1" applyFill="1" applyBorder="1" applyProtection="1"/>
    <xf numFmtId="1" fontId="15" fillId="5" borderId="243" xfId="0" applyNumberFormat="1" applyFont="1" applyFill="1" applyBorder="1" applyProtection="1">
      <protection locked="0"/>
    </xf>
    <xf numFmtId="1" fontId="15" fillId="5" borderId="244" xfId="0" applyNumberFormat="1" applyFont="1" applyFill="1" applyBorder="1" applyProtection="1">
      <protection locked="0"/>
    </xf>
    <xf numFmtId="1" fontId="15" fillId="5" borderId="245" xfId="0" applyNumberFormat="1" applyFont="1" applyFill="1" applyBorder="1" applyProtection="1">
      <protection locked="0"/>
    </xf>
    <xf numFmtId="1" fontId="15" fillId="6" borderId="239" xfId="0" applyNumberFormat="1" applyFont="1" applyFill="1" applyBorder="1"/>
    <xf numFmtId="1" fontId="15" fillId="6" borderId="240" xfId="0" applyNumberFormat="1" applyFont="1" applyFill="1" applyBorder="1"/>
    <xf numFmtId="1" fontId="15" fillId="6" borderId="244" xfId="0" applyNumberFormat="1" applyFont="1" applyFill="1" applyBorder="1"/>
    <xf numFmtId="41" fontId="5" fillId="6" borderId="245" xfId="4" applyNumberFormat="1" applyFont="1" applyFill="1" applyBorder="1" applyProtection="1"/>
    <xf numFmtId="41" fontId="5" fillId="3" borderId="242" xfId="1" applyNumberFormat="1" applyFont="1" applyFill="1" applyBorder="1" applyAlignment="1" applyProtection="1">
      <alignment horizontal="center" wrapText="1"/>
    </xf>
    <xf numFmtId="1" fontId="15" fillId="5" borderId="247" xfId="0" applyNumberFormat="1" applyFont="1" applyFill="1" applyBorder="1" applyProtection="1">
      <protection locked="0"/>
    </xf>
    <xf numFmtId="1" fontId="15" fillId="5" borderId="248" xfId="0" applyNumberFormat="1" applyFont="1" applyFill="1" applyBorder="1" applyProtection="1">
      <protection locked="0"/>
    </xf>
    <xf numFmtId="1" fontId="15" fillId="5" borderId="249" xfId="0" applyNumberFormat="1" applyFont="1" applyFill="1" applyBorder="1" applyProtection="1">
      <protection locked="0"/>
    </xf>
    <xf numFmtId="1" fontId="15" fillId="5" borderId="250" xfId="0" applyNumberFormat="1" applyFont="1" applyFill="1" applyBorder="1" applyProtection="1">
      <protection locked="0"/>
    </xf>
    <xf numFmtId="41" fontId="5" fillId="3" borderId="251" xfId="1" applyNumberFormat="1" applyFont="1" applyFill="1" applyBorder="1" applyProtection="1"/>
    <xf numFmtId="41" fontId="5" fillId="4" borderId="251" xfId="1" applyNumberFormat="1" applyFont="1" applyFill="1" applyBorder="1" applyProtection="1"/>
    <xf numFmtId="164" fontId="5" fillId="3" borderId="233" xfId="1" applyNumberFormat="1" applyFont="1" applyFill="1" applyBorder="1" applyAlignment="1" applyProtection="1">
      <alignment horizontal="center"/>
    </xf>
    <xf numFmtId="164" fontId="5" fillId="3" borderId="237" xfId="1" applyNumberFormat="1" applyFont="1" applyFill="1" applyBorder="1" applyAlignment="1" applyProtection="1">
      <alignment horizontal="center"/>
    </xf>
    <xf numFmtId="164" fontId="5" fillId="3" borderId="238" xfId="1" applyNumberFormat="1" applyFont="1" applyFill="1" applyBorder="1" applyAlignment="1" applyProtection="1">
      <alignment horizontal="center"/>
    </xf>
    <xf numFmtId="164" fontId="5" fillId="3" borderId="236" xfId="1" applyNumberFormat="1" applyFont="1" applyFill="1" applyBorder="1" applyAlignment="1" applyProtection="1">
      <alignment horizontal="center"/>
    </xf>
    <xf numFmtId="41" fontId="12" fillId="3" borderId="252" xfId="1" applyNumberFormat="1" applyFont="1" applyFill="1" applyBorder="1" applyAlignment="1" applyProtection="1">
      <alignment horizontal="left"/>
    </xf>
    <xf numFmtId="1" fontId="15" fillId="5" borderId="237" xfId="0" applyNumberFormat="1" applyFont="1" applyFill="1" applyBorder="1" applyProtection="1">
      <protection locked="0"/>
    </xf>
    <xf numFmtId="1" fontId="15" fillId="5" borderId="236" xfId="0" applyNumberFormat="1" applyFont="1" applyFill="1" applyBorder="1" applyProtection="1">
      <protection locked="0"/>
    </xf>
    <xf numFmtId="41" fontId="5" fillId="3" borderId="237" xfId="1" applyNumberFormat="1" applyFont="1" applyFill="1" applyBorder="1" applyAlignment="1" applyProtection="1">
      <alignment horizontal="center" vertical="center" wrapText="1"/>
    </xf>
    <xf numFmtId="1" fontId="14" fillId="0" borderId="237" xfId="0" applyNumberFormat="1" applyFont="1" applyBorder="1" applyAlignment="1">
      <alignment horizontal="center" vertical="center" wrapText="1"/>
    </xf>
    <xf numFmtId="1" fontId="14" fillId="0" borderId="236" xfId="0" applyNumberFormat="1" applyFont="1" applyBorder="1" applyAlignment="1">
      <alignment horizontal="center" vertical="center" wrapText="1"/>
    </xf>
    <xf numFmtId="1" fontId="15" fillId="0" borderId="237" xfId="0" applyNumberFormat="1" applyFont="1" applyBorder="1" applyAlignment="1">
      <alignment horizontal="center" vertical="center" wrapText="1"/>
    </xf>
    <xf numFmtId="1" fontId="5" fillId="0" borderId="251" xfId="0" applyNumberFormat="1" applyFont="1" applyBorder="1" applyAlignment="1">
      <alignment horizontal="center" vertical="center"/>
    </xf>
    <xf numFmtId="1" fontId="5" fillId="0" borderId="237" xfId="0" applyNumberFormat="1" applyFont="1" applyBorder="1" applyAlignment="1">
      <alignment horizontal="center" vertical="center"/>
    </xf>
    <xf numFmtId="1" fontId="5" fillId="0" borderId="236" xfId="0" applyNumberFormat="1" applyFont="1" applyBorder="1" applyAlignment="1">
      <alignment horizontal="center" vertical="center" wrapText="1"/>
    </xf>
    <xf numFmtId="1" fontId="15" fillId="0" borderId="253" xfId="0" applyNumberFormat="1" applyFont="1" applyBorder="1"/>
    <xf numFmtId="1" fontId="15" fillId="5" borderId="254" xfId="0" applyNumberFormat="1" applyFont="1" applyFill="1" applyBorder="1" applyProtection="1">
      <protection locked="0"/>
    </xf>
    <xf numFmtId="1" fontId="15" fillId="5" borderId="255" xfId="0" applyNumberFormat="1" applyFont="1" applyFill="1" applyBorder="1" applyProtection="1">
      <protection locked="0"/>
    </xf>
    <xf numFmtId="1" fontId="15" fillId="5" borderId="256" xfId="0" applyNumberFormat="1" applyFont="1" applyFill="1" applyBorder="1" applyProtection="1">
      <protection locked="0"/>
    </xf>
    <xf numFmtId="1" fontId="15" fillId="5" borderId="257" xfId="0" applyNumberFormat="1" applyFont="1" applyFill="1" applyBorder="1" applyProtection="1">
      <protection locked="0"/>
    </xf>
    <xf numFmtId="1" fontId="15" fillId="5" borderId="258" xfId="0" applyNumberFormat="1" applyFont="1" applyFill="1" applyBorder="1" applyProtection="1">
      <protection locked="0"/>
    </xf>
    <xf numFmtId="41" fontId="5" fillId="3" borderId="253" xfId="1" applyNumberFormat="1" applyFont="1" applyFill="1" applyBorder="1" applyAlignment="1" applyProtection="1">
      <alignment vertical="center" wrapText="1"/>
    </xf>
    <xf numFmtId="41" fontId="5" fillId="3" borderId="259" xfId="1" applyNumberFormat="1" applyFont="1" applyFill="1" applyBorder="1" applyAlignment="1" applyProtection="1">
      <alignment vertical="center" wrapText="1"/>
    </xf>
    <xf numFmtId="1" fontId="15" fillId="5" borderId="260" xfId="0" applyNumberFormat="1" applyFont="1" applyFill="1" applyBorder="1" applyProtection="1">
      <protection locked="0"/>
    </xf>
    <xf numFmtId="1" fontId="15" fillId="5" borderId="261" xfId="0" applyNumberFormat="1" applyFont="1" applyFill="1" applyBorder="1" applyProtection="1">
      <protection locked="0"/>
    </xf>
    <xf numFmtId="1" fontId="15" fillId="5" borderId="262" xfId="0" applyNumberFormat="1" applyFont="1" applyFill="1" applyBorder="1" applyProtection="1">
      <protection locked="0"/>
    </xf>
    <xf numFmtId="1" fontId="15" fillId="5" borderId="263" xfId="0" applyNumberFormat="1" applyFont="1" applyFill="1" applyBorder="1" applyProtection="1">
      <protection locked="0"/>
    </xf>
    <xf numFmtId="41" fontId="5" fillId="3" borderId="251" xfId="1" applyNumberFormat="1" applyFont="1" applyFill="1" applyBorder="1" applyAlignment="1" applyProtection="1">
      <alignment vertical="center" wrapText="1"/>
    </xf>
    <xf numFmtId="164" fontId="5" fillId="3" borderId="233" xfId="4" applyNumberFormat="1" applyFont="1" applyFill="1" applyBorder="1" applyAlignment="1" applyProtection="1">
      <alignment horizontal="center"/>
    </xf>
    <xf numFmtId="164" fontId="5" fillId="3" borderId="237" xfId="4" applyNumberFormat="1" applyFont="1" applyFill="1" applyBorder="1" applyProtection="1"/>
    <xf numFmtId="164" fontId="5" fillId="3" borderId="238" xfId="4" applyNumberFormat="1" applyFont="1" applyFill="1" applyBorder="1" applyProtection="1"/>
    <xf numFmtId="164" fontId="5" fillId="3" borderId="236" xfId="4" applyNumberFormat="1" applyFont="1" applyFill="1" applyBorder="1" applyProtection="1"/>
    <xf numFmtId="164" fontId="5" fillId="3" borderId="233" xfId="4" applyNumberFormat="1" applyFont="1" applyFill="1" applyBorder="1" applyProtection="1"/>
    <xf numFmtId="164" fontId="5" fillId="3" borderId="264" xfId="4" applyNumberFormat="1" applyFont="1" applyFill="1" applyBorder="1" applyProtection="1"/>
    <xf numFmtId="41" fontId="5" fillId="3" borderId="233" xfId="1" applyNumberFormat="1" applyFont="1" applyFill="1" applyBorder="1" applyAlignment="1" applyProtection="1">
      <alignment horizontal="center" vertical="center" wrapText="1"/>
    </xf>
    <xf numFmtId="1" fontId="15" fillId="5" borderId="265" xfId="0" applyNumberFormat="1" applyFont="1" applyFill="1" applyBorder="1" applyProtection="1">
      <protection locked="0"/>
    </xf>
    <xf numFmtId="1" fontId="15" fillId="5" borderId="266" xfId="0" applyNumberFormat="1" applyFont="1" applyFill="1" applyBorder="1" applyProtection="1">
      <protection locked="0"/>
    </xf>
    <xf numFmtId="1" fontId="15" fillId="5" borderId="267" xfId="0" applyNumberFormat="1" applyFont="1" applyFill="1" applyBorder="1" applyProtection="1">
      <protection locked="0"/>
    </xf>
    <xf numFmtId="1" fontId="15" fillId="0" borderId="237" xfId="0" applyNumberFormat="1" applyFont="1" applyBorder="1" applyAlignment="1">
      <alignment horizontal="center" vertical="center"/>
    </xf>
    <xf numFmtId="1" fontId="15" fillId="0" borderId="236" xfId="0" applyNumberFormat="1" applyFont="1" applyBorder="1" applyAlignment="1">
      <alignment horizontal="center" vertical="center"/>
    </xf>
    <xf numFmtId="1" fontId="15" fillId="0" borderId="230" xfId="0" applyNumberFormat="1" applyFont="1" applyBorder="1" applyAlignment="1">
      <alignment horizontal="center" vertical="center" wrapText="1"/>
    </xf>
    <xf numFmtId="1" fontId="15" fillId="0" borderId="237" xfId="0" applyNumberFormat="1" applyFont="1" applyBorder="1" applyAlignment="1">
      <alignment horizontal="right"/>
    </xf>
    <xf numFmtId="1" fontId="15" fillId="0" borderId="231" xfId="0" applyNumberFormat="1" applyFont="1" applyBorder="1" applyAlignment="1">
      <alignment horizontal="right"/>
    </xf>
    <xf numFmtId="1" fontId="15" fillId="5" borderId="230" xfId="0" applyNumberFormat="1" applyFont="1" applyFill="1" applyBorder="1" applyProtection="1">
      <protection locked="0"/>
    </xf>
    <xf numFmtId="1" fontId="15" fillId="5" borderId="238" xfId="0" applyNumberFormat="1" applyFont="1" applyFill="1" applyBorder="1" applyProtection="1">
      <protection locked="0"/>
    </xf>
    <xf numFmtId="1" fontId="15" fillId="0" borderId="253" xfId="0" applyNumberFormat="1" applyFont="1" applyBorder="1" applyAlignment="1">
      <alignment wrapText="1"/>
    </xf>
    <xf numFmtId="1" fontId="15" fillId="0" borderId="255" xfId="0" applyNumberFormat="1" applyFont="1" applyBorder="1" applyAlignment="1">
      <alignment horizontal="right" wrapText="1"/>
    </xf>
    <xf numFmtId="1" fontId="15" fillId="0" borderId="256" xfId="0" applyNumberFormat="1" applyFont="1" applyBorder="1" applyAlignment="1">
      <alignment horizontal="right"/>
    </xf>
    <xf numFmtId="1" fontId="15" fillId="0" borderId="254" xfId="0" applyNumberFormat="1" applyFont="1" applyBorder="1" applyAlignment="1">
      <alignment horizontal="right"/>
    </xf>
    <xf numFmtId="1" fontId="15" fillId="5" borderId="253" xfId="0" applyNumberFormat="1" applyFont="1" applyFill="1" applyBorder="1" applyProtection="1">
      <protection locked="0"/>
    </xf>
    <xf numFmtId="1" fontId="15" fillId="5" borderId="268" xfId="0" applyNumberFormat="1" applyFont="1" applyFill="1" applyBorder="1" applyProtection="1">
      <protection locked="0"/>
    </xf>
    <xf numFmtId="1" fontId="15" fillId="0" borderId="266" xfId="0" applyNumberFormat="1" applyFont="1" applyBorder="1"/>
    <xf numFmtId="1" fontId="15" fillId="7" borderId="260" xfId="0" applyNumberFormat="1" applyFont="1" applyFill="1" applyBorder="1"/>
    <xf numFmtId="1" fontId="15" fillId="7" borderId="267" xfId="0" applyNumberFormat="1" applyFont="1" applyFill="1" applyBorder="1"/>
    <xf numFmtId="1" fontId="15" fillId="7" borderId="269" xfId="0" applyNumberFormat="1" applyFont="1" applyFill="1" applyBorder="1"/>
    <xf numFmtId="1" fontId="15" fillId="0" borderId="255" xfId="0" applyNumberFormat="1" applyFont="1" applyBorder="1" applyAlignment="1">
      <alignment horizontal="right"/>
    </xf>
    <xf numFmtId="1" fontId="15" fillId="0" borderId="255" xfId="0" applyNumberFormat="1" applyFont="1" applyBorder="1" applyAlignment="1">
      <alignment horizontal="right" shrinkToFit="1"/>
    </xf>
    <xf numFmtId="1" fontId="15" fillId="0" borderId="256" xfId="0" applyNumberFormat="1" applyFont="1" applyBorder="1" applyAlignment="1">
      <alignment horizontal="right" shrinkToFit="1"/>
    </xf>
    <xf numFmtId="1" fontId="15" fillId="0" borderId="260" xfId="0" applyNumberFormat="1" applyFont="1" applyBorder="1" applyAlignment="1">
      <alignment horizontal="right"/>
    </xf>
    <xf numFmtId="1" fontId="15" fillId="0" borderId="261" xfId="0" applyNumberFormat="1" applyFont="1" applyBorder="1" applyAlignment="1">
      <alignment horizontal="right"/>
    </xf>
    <xf numFmtId="1" fontId="15" fillId="0" borderId="267" xfId="0" applyNumberFormat="1" applyFont="1" applyBorder="1" applyAlignment="1">
      <alignment horizontal="right"/>
    </xf>
    <xf numFmtId="1" fontId="15" fillId="5" borderId="259" xfId="0" applyNumberFormat="1" applyFont="1" applyFill="1" applyBorder="1" applyProtection="1">
      <protection locked="0"/>
    </xf>
    <xf numFmtId="1" fontId="15" fillId="5" borderId="270" xfId="0" applyNumberFormat="1" applyFont="1" applyFill="1" applyBorder="1" applyProtection="1">
      <protection locked="0"/>
    </xf>
    <xf numFmtId="1" fontId="15" fillId="0" borderId="237" xfId="0" applyNumberFormat="1" applyFont="1" applyBorder="1"/>
    <xf numFmtId="1" fontId="15" fillId="0" borderId="251" xfId="0" applyNumberFormat="1" applyFont="1" applyBorder="1"/>
    <xf numFmtId="1" fontId="15" fillId="0" borderId="271" xfId="0" applyNumberFormat="1" applyFont="1" applyBorder="1"/>
    <xf numFmtId="1" fontId="5" fillId="2" borderId="233" xfId="0" applyNumberFormat="1" applyFont="1" applyFill="1" applyBorder="1" applyAlignment="1">
      <alignment horizontal="center" vertical="center" wrapText="1"/>
    </xf>
    <xf numFmtId="1" fontId="5" fillId="2" borderId="236" xfId="0" applyNumberFormat="1" applyFont="1" applyFill="1" applyBorder="1" applyAlignment="1">
      <alignment horizontal="center" vertical="center" wrapText="1"/>
    </xf>
    <xf numFmtId="1" fontId="5" fillId="0" borderId="233" xfId="0" applyNumberFormat="1" applyFont="1" applyBorder="1" applyAlignment="1">
      <alignment horizontal="center" vertical="center" wrapText="1"/>
    </xf>
    <xf numFmtId="1" fontId="5" fillId="0" borderId="230" xfId="0" applyNumberFormat="1" applyFont="1" applyBorder="1" applyAlignment="1">
      <alignment horizontal="center" vertical="center" wrapText="1"/>
    </xf>
    <xf numFmtId="1" fontId="5" fillId="0" borderId="231" xfId="0" applyNumberFormat="1" applyFont="1" applyBorder="1" applyAlignment="1">
      <alignment horizontal="center" vertical="center" wrapText="1"/>
    </xf>
    <xf numFmtId="1" fontId="5" fillId="0" borderId="272" xfId="0" applyNumberFormat="1" applyFont="1" applyBorder="1" applyAlignment="1">
      <alignment horizontal="center" vertical="center" wrapText="1"/>
    </xf>
    <xf numFmtId="1" fontId="15" fillId="0" borderId="251" xfId="0" applyNumberFormat="1" applyFont="1" applyBorder="1" applyAlignment="1">
      <alignment vertical="center" wrapText="1"/>
    </xf>
    <xf numFmtId="1" fontId="15" fillId="0" borderId="233" xfId="0" applyNumberFormat="1" applyFont="1" applyBorder="1" applyAlignment="1">
      <alignment horizontal="center" wrapText="1"/>
    </xf>
    <xf numFmtId="1" fontId="15" fillId="0" borderId="236" xfId="0" applyNumberFormat="1" applyFont="1" applyBorder="1" applyAlignment="1">
      <alignment horizontal="right" wrapText="1"/>
    </xf>
    <xf numFmtId="1" fontId="15" fillId="0" borderId="233" xfId="0" applyNumberFormat="1" applyFont="1" applyBorder="1" applyAlignment="1">
      <alignment horizontal="right"/>
    </xf>
    <xf numFmtId="1" fontId="15" fillId="0" borderId="271" xfId="0" applyNumberFormat="1" applyFont="1" applyBorder="1" applyAlignment="1">
      <alignment horizontal="right"/>
    </xf>
    <xf numFmtId="1" fontId="15" fillId="2" borderId="236" xfId="0" applyNumberFormat="1" applyFont="1" applyFill="1" applyBorder="1" applyAlignment="1">
      <alignment horizontal="right"/>
    </xf>
    <xf numFmtId="1" fontId="5" fillId="0" borderId="230" xfId="0" applyNumberFormat="1" applyFont="1" applyBorder="1" applyAlignment="1">
      <alignment horizontal="center" vertical="center" wrapText="1"/>
    </xf>
    <xf numFmtId="1" fontId="5" fillId="0" borderId="272" xfId="0" applyNumberFormat="1" applyFont="1" applyBorder="1" applyAlignment="1">
      <alignment horizontal="center" vertical="center" wrapText="1"/>
    </xf>
    <xf numFmtId="1" fontId="15" fillId="0" borderId="233" xfId="0" applyNumberFormat="1" applyFont="1" applyBorder="1" applyAlignment="1">
      <alignment horizontal="right" wrapText="1"/>
    </xf>
    <xf numFmtId="1" fontId="15" fillId="0" borderId="236" xfId="0" applyNumberFormat="1" applyFont="1" applyBorder="1" applyAlignment="1">
      <alignment horizontal="right"/>
    </xf>
    <xf numFmtId="1" fontId="15" fillId="8" borderId="255" xfId="0" applyNumberFormat="1" applyFont="1" applyFill="1" applyBorder="1" applyProtection="1">
      <protection locked="0"/>
    </xf>
    <xf numFmtId="1" fontId="15" fillId="8" borderId="256" xfId="0" applyNumberFormat="1" applyFont="1" applyFill="1" applyBorder="1" applyProtection="1">
      <protection locked="0"/>
    </xf>
    <xf numFmtId="1" fontId="15" fillId="8" borderId="254" xfId="0" applyNumberFormat="1" applyFont="1" applyFill="1" applyBorder="1" applyProtection="1">
      <protection locked="0"/>
    </xf>
    <xf numFmtId="1" fontId="15" fillId="8" borderId="274" xfId="0" applyNumberFormat="1" applyFont="1" applyFill="1" applyBorder="1" applyProtection="1">
      <protection locked="0"/>
    </xf>
    <xf numFmtId="1" fontId="5" fillId="0" borderId="275" xfId="0" applyNumberFormat="1" applyFont="1" applyBorder="1" applyAlignment="1">
      <alignment vertical="center" wrapText="1"/>
    </xf>
    <xf numFmtId="1" fontId="15" fillId="2" borderId="265" xfId="0" applyNumberFormat="1" applyFont="1" applyFill="1" applyBorder="1" applyAlignment="1">
      <alignment horizontal="center" vertical="center"/>
    </xf>
    <xf numFmtId="1" fontId="15" fillId="8" borderId="276" xfId="0" applyNumberFormat="1" applyFont="1" applyFill="1" applyBorder="1" applyProtection="1">
      <protection locked="0"/>
    </xf>
    <xf numFmtId="1" fontId="5" fillId="0" borderId="253" xfId="0" applyNumberFormat="1" applyFont="1" applyBorder="1" applyAlignment="1">
      <alignment vertical="center" wrapText="1"/>
    </xf>
    <xf numFmtId="1" fontId="15" fillId="2" borderId="255" xfId="6" applyNumberFormat="1" applyFont="1" applyFill="1" applyBorder="1" applyAlignment="1">
      <alignment horizontal="right"/>
    </xf>
    <xf numFmtId="1" fontId="15" fillId="2" borderId="256" xfId="6" applyNumberFormat="1" applyFont="1" applyFill="1" applyBorder="1" applyAlignment="1">
      <alignment horizontal="right"/>
    </xf>
    <xf numFmtId="1" fontId="15" fillId="2" borderId="254" xfId="6" applyNumberFormat="1" applyFont="1" applyFill="1" applyBorder="1" applyAlignment="1">
      <alignment horizontal="right"/>
    </xf>
    <xf numFmtId="1" fontId="15" fillId="8" borderId="268" xfId="0" applyNumberFormat="1" applyFont="1" applyFill="1" applyBorder="1" applyProtection="1">
      <protection locked="0"/>
    </xf>
    <xf numFmtId="1" fontId="15" fillId="8" borderId="257" xfId="0" applyNumberFormat="1" applyFont="1" applyFill="1" applyBorder="1" applyProtection="1">
      <protection locked="0"/>
    </xf>
    <xf numFmtId="1" fontId="5" fillId="0" borderId="265" xfId="0" applyNumberFormat="1" applyFont="1" applyBorder="1" applyAlignment="1">
      <alignment vertical="center" wrapText="1"/>
    </xf>
    <xf numFmtId="1" fontId="15" fillId="2" borderId="277" xfId="6" applyNumberFormat="1" applyFont="1" applyFill="1" applyBorder="1" applyAlignment="1">
      <alignment horizontal="right"/>
    </xf>
    <xf numFmtId="1" fontId="15" fillId="2" borderId="278" xfId="6" applyNumberFormat="1" applyFont="1" applyFill="1" applyBorder="1" applyAlignment="1">
      <alignment horizontal="right"/>
    </xf>
    <xf numFmtId="1" fontId="15" fillId="2" borderId="279" xfId="6" applyNumberFormat="1" applyFont="1" applyFill="1" applyBorder="1" applyAlignment="1">
      <alignment horizontal="right"/>
    </xf>
    <xf numFmtId="1" fontId="15" fillId="8" borderId="277" xfId="0" applyNumberFormat="1" applyFont="1" applyFill="1" applyBorder="1" applyProtection="1">
      <protection locked="0"/>
    </xf>
    <xf numFmtId="1" fontId="15" fillId="8" borderId="279" xfId="0" applyNumberFormat="1" applyFont="1" applyFill="1" applyBorder="1" applyProtection="1">
      <protection locked="0"/>
    </xf>
    <xf numFmtId="1" fontId="15" fillId="8" borderId="280" xfId="0" applyNumberFormat="1" applyFont="1" applyFill="1" applyBorder="1" applyProtection="1">
      <protection locked="0"/>
    </xf>
    <xf numFmtId="1" fontId="15" fillId="8" borderId="278" xfId="0" applyNumberFormat="1" applyFont="1" applyFill="1" applyBorder="1" applyProtection="1">
      <protection locked="0"/>
    </xf>
    <xf numFmtId="1" fontId="15" fillId="8" borderId="281" xfId="0" applyNumberFormat="1" applyFont="1" applyFill="1" applyBorder="1" applyProtection="1">
      <protection locked="0"/>
    </xf>
    <xf numFmtId="1" fontId="5" fillId="0" borderId="266" xfId="0" applyNumberFormat="1" applyFont="1" applyBorder="1" applyAlignment="1">
      <alignment vertical="center" wrapText="1"/>
    </xf>
    <xf numFmtId="1" fontId="15" fillId="2" borderId="260" xfId="6" applyNumberFormat="1" applyFont="1" applyFill="1" applyBorder="1" applyAlignment="1">
      <alignment horizontal="right"/>
    </xf>
    <xf numFmtId="1" fontId="15" fillId="2" borderId="261" xfId="6" applyNumberFormat="1" applyFont="1" applyFill="1" applyBorder="1" applyAlignment="1">
      <alignment horizontal="right"/>
    </xf>
    <xf numFmtId="1" fontId="15" fillId="2" borderId="267" xfId="6" applyNumberFormat="1" applyFont="1" applyFill="1" applyBorder="1" applyAlignment="1">
      <alignment horizontal="right"/>
    </xf>
    <xf numFmtId="1" fontId="15" fillId="8" borderId="260" xfId="0" applyNumberFormat="1" applyFont="1" applyFill="1" applyBorder="1" applyProtection="1">
      <protection locked="0"/>
    </xf>
    <xf numFmtId="1" fontId="15" fillId="8" borderId="267" xfId="0" applyNumberFormat="1" applyFont="1" applyFill="1" applyBorder="1" applyProtection="1">
      <protection locked="0"/>
    </xf>
    <xf numFmtId="1" fontId="15" fillId="8" borderId="270" xfId="0" applyNumberFormat="1" applyFont="1" applyFill="1" applyBorder="1" applyProtection="1">
      <protection locked="0"/>
    </xf>
    <xf numFmtId="1" fontId="15" fillId="8" borderId="261" xfId="0" applyNumberFormat="1" applyFont="1" applyFill="1" applyBorder="1" applyProtection="1">
      <protection locked="0"/>
    </xf>
    <xf numFmtId="1" fontId="15" fillId="8" borderId="262" xfId="0" applyNumberFormat="1" applyFont="1" applyFill="1" applyBorder="1" applyProtection="1">
      <protection locked="0"/>
    </xf>
    <xf numFmtId="1" fontId="15" fillId="0" borderId="282" xfId="0" applyNumberFormat="1" applyFont="1" applyBorder="1" applyAlignment="1">
      <alignment horizontal="center" vertical="center" wrapText="1"/>
    </xf>
    <xf numFmtId="1" fontId="15" fillId="0" borderId="283" xfId="0" applyNumberFormat="1" applyFont="1" applyBorder="1" applyAlignment="1">
      <alignment horizontal="center" vertical="center" wrapText="1"/>
    </xf>
    <xf numFmtId="1" fontId="15" fillId="0" borderId="284" xfId="0" applyNumberFormat="1" applyFont="1" applyBorder="1" applyAlignment="1">
      <alignment horizontal="center" vertical="center" wrapText="1"/>
    </xf>
    <xf numFmtId="1" fontId="5" fillId="0" borderId="282" xfId="0" applyNumberFormat="1" applyFont="1" applyBorder="1" applyAlignment="1">
      <alignment horizontal="center" vertical="center"/>
    </xf>
    <xf numFmtId="1" fontId="5" fillId="0" borderId="284" xfId="0" applyNumberFormat="1" applyFont="1" applyBorder="1" applyAlignment="1">
      <alignment horizontal="center" vertical="center" wrapText="1"/>
    </xf>
    <xf numFmtId="1" fontId="5" fillId="0" borderId="283" xfId="0" applyNumberFormat="1" applyFont="1" applyBorder="1" applyAlignment="1">
      <alignment horizontal="center" vertical="center" wrapText="1"/>
    </xf>
    <xf numFmtId="1" fontId="5" fillId="0" borderId="282" xfId="0" applyNumberFormat="1" applyFont="1" applyBorder="1" applyAlignment="1">
      <alignment horizontal="center" vertical="center" wrapText="1"/>
    </xf>
    <xf numFmtId="1" fontId="5" fillId="0" borderId="288" xfId="0" applyNumberFormat="1" applyFont="1" applyBorder="1" applyAlignment="1">
      <alignment horizontal="center" vertical="center" wrapText="1"/>
    </xf>
    <xf numFmtId="1" fontId="15" fillId="2" borderId="289" xfId="6" applyNumberFormat="1" applyFont="1" applyFill="1" applyBorder="1" applyAlignment="1">
      <alignment horizontal="right"/>
    </xf>
    <xf numFmtId="1" fontId="5" fillId="0" borderId="265" xfId="0" applyNumberFormat="1" applyFont="1" applyBorder="1" applyAlignment="1">
      <alignment horizontal="left"/>
    </xf>
    <xf numFmtId="1" fontId="15" fillId="2" borderId="290" xfId="6" applyNumberFormat="1" applyFont="1" applyFill="1" applyBorder="1" applyAlignment="1">
      <alignment horizontal="right"/>
    </xf>
    <xf numFmtId="1" fontId="5" fillId="0" borderId="265" xfId="0" applyNumberFormat="1" applyFont="1" applyBorder="1"/>
    <xf numFmtId="1" fontId="5" fillId="0" borderId="266" xfId="0" applyNumberFormat="1" applyFont="1" applyBorder="1"/>
    <xf numFmtId="1" fontId="15" fillId="2" borderId="291" xfId="6" applyNumberFormat="1" applyFont="1" applyFill="1" applyBorder="1" applyAlignment="1">
      <alignment horizontal="right"/>
    </xf>
    <xf numFmtId="1" fontId="5" fillId="0" borderId="293" xfId="0" applyNumberFormat="1" applyFont="1" applyBorder="1"/>
    <xf numFmtId="1" fontId="15" fillId="2" borderId="294" xfId="6" applyNumberFormat="1" applyFont="1" applyFill="1" applyBorder="1" applyAlignment="1">
      <alignment horizontal="right"/>
    </xf>
    <xf numFmtId="1" fontId="15" fillId="2" borderId="295" xfId="6" applyNumberFormat="1" applyFont="1" applyFill="1" applyBorder="1" applyAlignment="1">
      <alignment horizontal="right"/>
    </xf>
    <xf numFmtId="1" fontId="15" fillId="2" borderId="296" xfId="6" applyNumberFormat="1" applyFont="1" applyFill="1" applyBorder="1" applyAlignment="1">
      <alignment horizontal="right"/>
    </xf>
    <xf numFmtId="1" fontId="15" fillId="5" borderId="297" xfId="0" applyNumberFormat="1" applyFont="1" applyFill="1" applyBorder="1" applyProtection="1">
      <protection locked="0"/>
    </xf>
    <xf numFmtId="1" fontId="15" fillId="5" borderId="298" xfId="0" applyNumberFormat="1" applyFont="1" applyFill="1" applyBorder="1" applyProtection="1">
      <protection locked="0"/>
    </xf>
    <xf numFmtId="1" fontId="15" fillId="5" borderId="299" xfId="0" applyNumberFormat="1" applyFont="1" applyFill="1" applyBorder="1" applyProtection="1">
      <protection locked="0"/>
    </xf>
    <xf numFmtId="1" fontId="15" fillId="5" borderId="296" xfId="0" applyNumberFormat="1" applyFont="1" applyFill="1" applyBorder="1" applyProtection="1">
      <protection locked="0"/>
    </xf>
    <xf numFmtId="1" fontId="5" fillId="0" borderId="301" xfId="7" applyNumberFormat="1" applyFont="1" applyBorder="1" applyAlignment="1">
      <alignment horizontal="center" vertical="center" wrapText="1"/>
    </xf>
    <xf numFmtId="1" fontId="5" fillId="0" borderId="302" xfId="7" applyNumberFormat="1" applyFont="1" applyBorder="1" applyAlignment="1">
      <alignment horizontal="center" vertical="center" wrapText="1"/>
    </xf>
    <xf numFmtId="1" fontId="5" fillId="0" borderId="236" xfId="7" applyNumberFormat="1" applyFont="1" applyBorder="1" applyAlignment="1">
      <alignment horizontal="center" vertical="center" wrapText="1"/>
    </xf>
    <xf numFmtId="1" fontId="15" fillId="5" borderId="255" xfId="7" applyNumberFormat="1" applyFont="1" applyFill="1" applyBorder="1" applyAlignment="1" applyProtection="1">
      <alignment horizontal="center"/>
      <protection locked="0"/>
    </xf>
    <xf numFmtId="1" fontId="15" fillId="5" borderId="256" xfId="7" applyNumberFormat="1" applyFont="1" applyFill="1" applyBorder="1" applyAlignment="1" applyProtection="1">
      <alignment horizontal="center"/>
      <protection locked="0"/>
    </xf>
    <xf numFmtId="1" fontId="15" fillId="5" borderId="257" xfId="7" applyNumberFormat="1" applyFont="1" applyFill="1" applyBorder="1" applyAlignment="1" applyProtection="1">
      <alignment horizontal="center"/>
      <protection locked="0"/>
    </xf>
    <xf numFmtId="1" fontId="15" fillId="5" borderId="268" xfId="7" applyNumberFormat="1" applyFont="1" applyFill="1" applyBorder="1" applyAlignment="1" applyProtection="1">
      <alignment horizontal="center"/>
      <protection locked="0"/>
    </xf>
    <xf numFmtId="1" fontId="5" fillId="0" borderId="266" xfId="0" applyNumberFormat="1" applyFont="1" applyBorder="1" applyAlignment="1">
      <alignment horizontal="left"/>
    </xf>
    <xf numFmtId="1" fontId="15" fillId="5" borderId="260" xfId="7" applyNumberFormat="1" applyFont="1" applyFill="1" applyBorder="1" applyAlignment="1" applyProtection="1">
      <alignment horizontal="center"/>
      <protection locked="0"/>
    </xf>
    <xf numFmtId="1" fontId="15" fillId="5" borderId="261" xfId="7" applyNumberFormat="1" applyFont="1" applyFill="1" applyBorder="1" applyAlignment="1" applyProtection="1">
      <alignment horizontal="center"/>
      <protection locked="0"/>
    </xf>
    <xf numFmtId="1" fontId="15" fillId="5" borderId="262" xfId="7" applyNumberFormat="1" applyFont="1" applyFill="1" applyBorder="1" applyAlignment="1" applyProtection="1">
      <alignment horizontal="center"/>
      <protection locked="0"/>
    </xf>
    <xf numFmtId="1" fontId="15" fillId="5" borderId="270" xfId="7" applyNumberFormat="1" applyFont="1" applyFill="1" applyBorder="1" applyAlignment="1" applyProtection="1">
      <alignment horizontal="center"/>
      <protection locked="0"/>
    </xf>
    <xf numFmtId="1" fontId="5" fillId="0" borderId="300" xfId="7" applyNumberFormat="1" applyFont="1" applyBorder="1" applyAlignment="1">
      <alignment horizontal="center"/>
    </xf>
    <xf numFmtId="1" fontId="5" fillId="0" borderId="300" xfId="7" applyNumberFormat="1" applyFont="1" applyBorder="1" applyAlignment="1">
      <alignment horizontal="center" vertical="center" wrapText="1"/>
    </xf>
    <xf numFmtId="1" fontId="15" fillId="5" borderId="266" xfId="7" applyNumberFormat="1" applyFont="1" applyFill="1" applyBorder="1" applyAlignment="1" applyProtection="1">
      <alignment horizontal="center"/>
      <protection locked="0"/>
    </xf>
    <xf numFmtId="1" fontId="15" fillId="0" borderId="300" xfId="0" applyNumberFormat="1" applyFont="1" applyBorder="1" applyAlignment="1">
      <alignment horizontal="center" vertical="center"/>
    </xf>
    <xf numFmtId="1" fontId="15" fillId="0" borderId="300" xfId="0" applyNumberFormat="1" applyFont="1" applyBorder="1" applyAlignment="1">
      <alignment horizontal="center" vertical="center" wrapText="1"/>
    </xf>
    <xf numFmtId="1" fontId="15" fillId="0" borderId="236" xfId="0" applyNumberFormat="1" applyFont="1" applyBorder="1" applyAlignment="1">
      <alignment horizontal="center" vertical="center" wrapText="1"/>
    </xf>
    <xf numFmtId="1" fontId="15" fillId="0" borderId="301" xfId="0" applyNumberFormat="1" applyFont="1" applyBorder="1" applyAlignment="1">
      <alignment horizontal="center" vertical="center" wrapText="1"/>
    </xf>
    <xf numFmtId="1" fontId="15" fillId="0" borderId="235" xfId="0" applyNumberFormat="1" applyFont="1" applyBorder="1" applyAlignment="1">
      <alignment horizontal="center" vertical="center" wrapText="1"/>
    </xf>
    <xf numFmtId="1" fontId="15" fillId="2" borderId="293" xfId="6" applyNumberFormat="1" applyFont="1" applyFill="1" applyBorder="1" applyAlignment="1">
      <alignment horizontal="right"/>
    </xf>
    <xf numFmtId="1" fontId="15" fillId="5" borderId="304" xfId="0" applyNumberFormat="1" applyFont="1" applyFill="1" applyBorder="1" applyProtection="1">
      <protection locked="0"/>
    </xf>
    <xf numFmtId="1" fontId="15" fillId="5" borderId="293" xfId="0" applyNumberFormat="1" applyFont="1" applyFill="1" applyBorder="1" applyProtection="1">
      <protection locked="0"/>
    </xf>
    <xf numFmtId="1" fontId="15" fillId="5" borderId="305" xfId="0" applyNumberFormat="1" applyFont="1" applyFill="1" applyBorder="1" applyProtection="1">
      <protection locked="0"/>
    </xf>
    <xf numFmtId="1" fontId="15" fillId="6" borderId="266" xfId="6" applyNumberFormat="1" applyFont="1" applyFill="1" applyBorder="1" applyAlignment="1">
      <alignment horizontal="right"/>
    </xf>
    <xf numFmtId="0" fontId="10" fillId="0" borderId="235" xfId="0" applyFont="1" applyBorder="1" applyAlignment="1">
      <alignment horizontal="center" vertical="center" wrapText="1"/>
    </xf>
    <xf numFmtId="0" fontId="5" fillId="0" borderId="300" xfId="0" applyFont="1" applyBorder="1" applyAlignment="1">
      <alignment horizontal="center" vertical="center"/>
    </xf>
    <xf numFmtId="0" fontId="5" fillId="0" borderId="301" xfId="0" applyFont="1" applyBorder="1" applyAlignment="1">
      <alignment horizontal="center" vertical="center" wrapText="1"/>
    </xf>
    <xf numFmtId="0" fontId="5" fillId="0" borderId="236" xfId="0" applyFont="1" applyBorder="1" applyAlignment="1">
      <alignment horizontal="center" vertical="center" wrapText="1"/>
    </xf>
    <xf numFmtId="0" fontId="5" fillId="0" borderId="293" xfId="0" applyFont="1" applyBorder="1" applyAlignment="1">
      <alignment horizontal="justify" vertical="center"/>
    </xf>
    <xf numFmtId="0" fontId="5" fillId="8" borderId="297" xfId="0" applyFont="1" applyFill="1" applyBorder="1" applyAlignment="1" applyProtection="1">
      <alignment horizontal="justify" vertical="center"/>
      <protection locked="0"/>
    </xf>
    <xf numFmtId="0" fontId="5" fillId="8" borderId="296" xfId="0" applyFont="1" applyFill="1" applyBorder="1" applyAlignment="1" applyProtection="1">
      <alignment horizontal="justify" vertical="center"/>
      <protection locked="0"/>
    </xf>
    <xf numFmtId="1" fontId="5" fillId="0" borderId="266" xfId="0" applyNumberFormat="1" applyFont="1" applyBorder="1" applyAlignment="1">
      <alignment horizontal="left" vertical="center" wrapText="1"/>
    </xf>
    <xf numFmtId="1" fontId="5" fillId="0" borderId="301" xfId="0" applyNumberFormat="1" applyFont="1" applyBorder="1" applyAlignment="1">
      <alignment horizontal="center" vertical="center" wrapText="1"/>
    </xf>
    <xf numFmtId="1" fontId="5" fillId="0" borderId="302" xfId="0" applyNumberFormat="1" applyFont="1" applyBorder="1" applyAlignment="1">
      <alignment horizontal="center" vertical="center" wrapText="1"/>
    </xf>
    <xf numFmtId="1" fontId="15" fillId="0" borderId="265" xfId="0" applyNumberFormat="1" applyFont="1" applyBorder="1"/>
    <xf numFmtId="1" fontId="15" fillId="0" borderId="307" xfId="0" applyNumberFormat="1" applyFont="1" applyBorder="1" applyAlignment="1">
      <alignment horizontal="center" vertical="center" wrapText="1"/>
    </xf>
    <xf numFmtId="1" fontId="15" fillId="0" borderId="306" xfId="0" applyNumberFormat="1" applyFont="1" applyBorder="1" applyAlignment="1">
      <alignment horizontal="center" vertical="center" wrapText="1"/>
    </xf>
    <xf numFmtId="1" fontId="15" fillId="0" borderId="293" xfId="0" applyNumberFormat="1" applyFont="1" applyBorder="1" applyAlignment="1">
      <alignment horizontal="right"/>
    </xf>
    <xf numFmtId="1" fontId="15" fillId="2" borderId="293" xfId="0" applyNumberFormat="1" applyFont="1" applyFill="1" applyBorder="1" applyAlignment="1">
      <alignment horizontal="right"/>
    </xf>
    <xf numFmtId="1" fontId="15" fillId="0" borderId="265" xfId="0" applyNumberFormat="1" applyFont="1" applyBorder="1" applyAlignment="1">
      <alignment horizontal="right"/>
    </xf>
    <xf numFmtId="1" fontId="15" fillId="2" borderId="265" xfId="0" applyNumberFormat="1" applyFont="1" applyFill="1" applyBorder="1" applyAlignment="1">
      <alignment horizontal="right"/>
    </xf>
    <xf numFmtId="1" fontId="15" fillId="5" borderId="276" xfId="0" applyNumberFormat="1" applyFont="1" applyFill="1" applyBorder="1" applyProtection="1">
      <protection locked="0"/>
    </xf>
    <xf numFmtId="1" fontId="15" fillId="5" borderId="269" xfId="0" applyNumberFormat="1" applyFont="1" applyFill="1" applyBorder="1" applyProtection="1">
      <protection locked="0"/>
    </xf>
    <xf numFmtId="0" fontId="12" fillId="0" borderId="235" xfId="0" applyFont="1" applyBorder="1"/>
    <xf numFmtId="0" fontId="6" fillId="3" borderId="235" xfId="0" applyFont="1" applyFill="1" applyBorder="1"/>
    <xf numFmtId="0" fontId="22" fillId="0" borderId="300" xfId="0" applyFont="1" applyBorder="1" applyAlignment="1">
      <alignment horizontal="center" vertical="center" wrapText="1"/>
    </xf>
    <xf numFmtId="0" fontId="22" fillId="0" borderId="309" xfId="0" applyFont="1" applyBorder="1" applyAlignment="1">
      <alignment horizontal="center" vertical="center" wrapText="1"/>
    </xf>
    <xf numFmtId="1" fontId="22" fillId="0" borderId="293" xfId="0" applyNumberFormat="1" applyFont="1" applyBorder="1"/>
    <xf numFmtId="1" fontId="16" fillId="0" borderId="293" xfId="0" applyNumberFormat="1" applyFont="1" applyBorder="1"/>
    <xf numFmtId="0" fontId="22" fillId="6" borderId="293" xfId="0" applyFont="1" applyFill="1" applyBorder="1"/>
    <xf numFmtId="1" fontId="15" fillId="5" borderId="310" xfId="0" applyNumberFormat="1" applyFont="1" applyFill="1" applyBorder="1" applyProtection="1">
      <protection locked="0"/>
    </xf>
    <xf numFmtId="0" fontId="22" fillId="0" borderId="265" xfId="0" applyFont="1" applyBorder="1"/>
    <xf numFmtId="1" fontId="16" fillId="0" borderId="265" xfId="0" applyNumberFormat="1" applyFont="1" applyBorder="1"/>
    <xf numFmtId="0" fontId="22" fillId="6" borderId="265" xfId="0" applyFont="1" applyFill="1" applyBorder="1"/>
    <xf numFmtId="1" fontId="15" fillId="5" borderId="311" xfId="0" applyNumberFormat="1" applyFont="1" applyFill="1" applyBorder="1" applyProtection="1">
      <protection locked="0"/>
    </xf>
    <xf numFmtId="0" fontId="5" fillId="0" borderId="300" xfId="0" applyFont="1" applyBorder="1" applyAlignment="1">
      <alignment horizontal="center" vertical="center" wrapText="1"/>
    </xf>
    <xf numFmtId="1" fontId="22" fillId="0" borderId="265" xfId="0" applyNumberFormat="1" applyFont="1" applyBorder="1" applyAlignment="1">
      <alignment horizontal="right"/>
    </xf>
    <xf numFmtId="0" fontId="16" fillId="0" borderId="265" xfId="0" applyFont="1" applyBorder="1"/>
    <xf numFmtId="1" fontId="22" fillId="0" borderId="265" xfId="0" applyNumberFormat="1" applyFont="1" applyBorder="1"/>
    <xf numFmtId="1" fontId="22" fillId="0" borderId="266" xfId="0" applyNumberFormat="1" applyFont="1" applyBorder="1"/>
    <xf numFmtId="0" fontId="16" fillId="0" borderId="266" xfId="0" applyFont="1" applyBorder="1"/>
    <xf numFmtId="1" fontId="5" fillId="3" borderId="303" xfId="0" applyNumberFormat="1" applyFont="1" applyFill="1" applyBorder="1" applyAlignment="1">
      <alignment horizontal="center" vertical="center" wrapText="1"/>
    </xf>
    <xf numFmtId="1" fontId="5" fillId="3" borderId="31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95" xfId="0" applyNumberFormat="1" applyFont="1" applyFill="1" applyBorder="1" applyProtection="1">
      <protection locked="0"/>
    </xf>
    <xf numFmtId="1" fontId="22" fillId="0" borderId="265" xfId="0" applyNumberFormat="1" applyFont="1" applyBorder="1" applyAlignment="1">
      <alignment vertical="center"/>
    </xf>
    <xf numFmtId="0" fontId="22" fillId="6" borderId="266" xfId="0" applyFont="1" applyFill="1" applyBorder="1"/>
    <xf numFmtId="1" fontId="5" fillId="3" borderId="301" xfId="0" applyNumberFormat="1" applyFont="1" applyFill="1" applyBorder="1" applyAlignment="1">
      <alignment horizontal="center" vertical="center" wrapText="1"/>
    </xf>
    <xf numFmtId="1" fontId="5" fillId="3" borderId="302" xfId="0" applyNumberFormat="1" applyFont="1" applyFill="1" applyBorder="1" applyAlignment="1">
      <alignment horizontal="center" vertical="center" wrapText="1"/>
    </xf>
    <xf numFmtId="1" fontId="5" fillId="3" borderId="307" xfId="0" applyNumberFormat="1" applyFont="1" applyFill="1" applyBorder="1" applyAlignment="1">
      <alignment horizontal="center" vertical="center" wrapText="1"/>
    </xf>
    <xf numFmtId="1" fontId="5" fillId="0" borderId="293" xfId="0" applyNumberFormat="1" applyFont="1" applyBorder="1" applyAlignment="1">
      <alignment horizontal="left" vertical="top"/>
    </xf>
    <xf numFmtId="0" fontId="22" fillId="6" borderId="254" xfId="0" applyFont="1" applyFill="1" applyBorder="1"/>
    <xf numFmtId="1" fontId="5" fillId="0" borderId="265" xfId="0" applyNumberFormat="1" applyFont="1" applyBorder="1" applyAlignment="1">
      <alignment horizontal="left" vertical="top"/>
    </xf>
    <xf numFmtId="0" fontId="5" fillId="0" borderId="266" xfId="0" applyFont="1" applyBorder="1" applyAlignment="1">
      <alignment horizontal="left" vertical="top" wrapText="1"/>
    </xf>
    <xf numFmtId="0" fontId="22" fillId="6" borderId="270" xfId="0" applyFont="1" applyFill="1" applyBorder="1"/>
    <xf numFmtId="0" fontId="22" fillId="6" borderId="261" xfId="0" applyFont="1" applyFill="1" applyBorder="1"/>
    <xf numFmtId="0" fontId="15" fillId="10" borderId="293" xfId="0" applyFont="1" applyFill="1" applyBorder="1" applyAlignment="1">
      <alignment vertical="center" wrapText="1"/>
    </xf>
    <xf numFmtId="0" fontId="15" fillId="10" borderId="265" xfId="0" applyFont="1" applyFill="1" applyBorder="1" applyAlignment="1">
      <alignment vertical="center" wrapText="1"/>
    </xf>
    <xf numFmtId="0" fontId="15" fillId="10" borderId="300" xfId="0" applyFont="1" applyFill="1" applyBorder="1" applyAlignment="1">
      <alignment horizontal="center" vertical="center" wrapText="1"/>
    </xf>
    <xf numFmtId="1" fontId="15" fillId="10" borderId="301" xfId="0" applyNumberFormat="1" applyFont="1" applyFill="1" applyBorder="1" applyAlignment="1">
      <alignment horizontal="right" vertical="center"/>
    </xf>
    <xf numFmtId="0" fontId="15" fillId="10" borderId="313" xfId="0" applyFont="1" applyFill="1" applyBorder="1" applyAlignment="1">
      <alignment horizontal="right" vertical="center"/>
    </xf>
    <xf numFmtId="0" fontId="15" fillId="10" borderId="302" xfId="0" applyFont="1" applyFill="1" applyBorder="1" applyAlignment="1">
      <alignment horizontal="right" vertical="center"/>
    </xf>
    <xf numFmtId="0" fontId="15" fillId="10" borderId="307" xfId="0" applyFont="1" applyFill="1" applyBorder="1" applyAlignment="1">
      <alignment horizontal="right" vertical="center"/>
    </xf>
    <xf numFmtId="0" fontId="4" fillId="10" borderId="301" xfId="0" applyFont="1" applyFill="1" applyBorder="1" applyAlignment="1">
      <alignment vertical="center" wrapText="1"/>
    </xf>
    <xf numFmtId="0" fontId="4" fillId="10" borderId="307" xfId="0" applyFont="1" applyFill="1" applyBorder="1" applyAlignment="1">
      <alignment vertical="center" wrapText="1"/>
    </xf>
    <xf numFmtId="0" fontId="5" fillId="3" borderId="301" xfId="0" applyFont="1" applyFill="1" applyBorder="1" applyAlignment="1" applyProtection="1">
      <alignment horizontal="center" wrapText="1"/>
      <protection locked="0"/>
    </xf>
    <xf numFmtId="0" fontId="5" fillId="3" borderId="307" xfId="0" applyFont="1" applyFill="1" applyBorder="1" applyAlignment="1" applyProtection="1">
      <alignment horizontal="center" wrapText="1"/>
      <protection locked="0"/>
    </xf>
    <xf numFmtId="0" fontId="5" fillId="3" borderId="302" xfId="0" applyFont="1" applyFill="1" applyBorder="1" applyAlignment="1" applyProtection="1">
      <alignment horizontal="center" vertical="center" wrapText="1"/>
      <protection locked="0"/>
    </xf>
    <xf numFmtId="0" fontId="5" fillId="3" borderId="312" xfId="0" applyFont="1" applyFill="1" applyBorder="1" applyAlignment="1" applyProtection="1">
      <alignment horizontal="center" vertical="center" wrapText="1"/>
      <protection locked="0"/>
    </xf>
    <xf numFmtId="0" fontId="5" fillId="3" borderId="293" xfId="0" applyFont="1" applyFill="1" applyBorder="1" applyAlignment="1" applyProtection="1">
      <alignment horizontal="left" wrapText="1"/>
      <protection locked="0"/>
    </xf>
    <xf numFmtId="1" fontId="5" fillId="5" borderId="255" xfId="0" applyNumberFormat="1" applyFont="1" applyFill="1" applyBorder="1" applyProtection="1">
      <protection locked="0"/>
    </xf>
    <xf numFmtId="1" fontId="5" fillId="3" borderId="293" xfId="0" applyNumberFormat="1" applyFont="1" applyFill="1" applyBorder="1" applyAlignment="1">
      <alignment horizontal="right" wrapText="1"/>
    </xf>
    <xf numFmtId="1" fontId="5" fillId="5" borderId="268" xfId="0" applyNumberFormat="1" applyFont="1" applyFill="1" applyBorder="1" applyProtection="1">
      <protection locked="0"/>
    </xf>
    <xf numFmtId="1" fontId="5" fillId="5" borderId="256" xfId="0" applyNumberFormat="1" applyFont="1" applyFill="1" applyBorder="1" applyProtection="1">
      <protection locked="0"/>
    </xf>
    <xf numFmtId="1" fontId="5" fillId="5" borderId="257" xfId="0" applyNumberFormat="1" applyFont="1" applyFill="1" applyBorder="1" applyProtection="1">
      <protection locked="0"/>
    </xf>
    <xf numFmtId="0" fontId="5" fillId="3" borderId="265" xfId="0" applyFont="1" applyFill="1" applyBorder="1" applyAlignment="1" applyProtection="1">
      <alignment horizontal="left" wrapText="1"/>
      <protection locked="0"/>
    </xf>
    <xf numFmtId="1" fontId="5" fillId="3" borderId="265" xfId="0" applyNumberFormat="1" applyFont="1" applyFill="1" applyBorder="1" applyAlignment="1">
      <alignment horizontal="right" wrapText="1"/>
    </xf>
    <xf numFmtId="1" fontId="5" fillId="5" borderId="265" xfId="0" applyNumberFormat="1" applyFont="1" applyFill="1" applyBorder="1" applyProtection="1">
      <protection locked="0"/>
    </xf>
    <xf numFmtId="1" fontId="5" fillId="5" borderId="266" xfId="0" applyNumberFormat="1" applyFont="1" applyFill="1" applyBorder="1" applyProtection="1">
      <protection locked="0"/>
    </xf>
    <xf numFmtId="1" fontId="5" fillId="5" borderId="260" xfId="0" applyNumberFormat="1" applyFont="1" applyFill="1" applyBorder="1" applyProtection="1">
      <protection locked="0"/>
    </xf>
    <xf numFmtId="1" fontId="5" fillId="5" borderId="270" xfId="0" applyNumberFormat="1" applyFont="1" applyFill="1" applyBorder="1" applyProtection="1">
      <protection locked="0"/>
    </xf>
    <xf numFmtId="1" fontId="5" fillId="5" borderId="261" xfId="0" applyNumberFormat="1" applyFont="1" applyFill="1" applyBorder="1" applyProtection="1">
      <protection locked="0"/>
    </xf>
    <xf numFmtId="1" fontId="5" fillId="5" borderId="262" xfId="0" applyNumberFormat="1" applyFont="1" applyFill="1" applyBorder="1" applyProtection="1">
      <protection locked="0"/>
    </xf>
    <xf numFmtId="0" fontId="5" fillId="3" borderId="301" xfId="0" applyFont="1" applyFill="1" applyBorder="1" applyAlignment="1" applyProtection="1">
      <alignment horizontal="center" vertical="center" wrapText="1"/>
      <protection locked="0"/>
    </xf>
    <xf numFmtId="0" fontId="5" fillId="3" borderId="307" xfId="0" applyFont="1" applyFill="1" applyBorder="1" applyAlignment="1" applyProtection="1">
      <alignment horizontal="center" vertical="center" wrapText="1"/>
      <protection locked="0"/>
    </xf>
    <xf numFmtId="0" fontId="5" fillId="3" borderId="293" xfId="0" applyFont="1" applyFill="1" applyBorder="1" applyAlignment="1" applyProtection="1">
      <alignment horizontal="left" vertical="center" wrapText="1"/>
      <protection locked="0"/>
    </xf>
    <xf numFmtId="1" fontId="5" fillId="0" borderId="293" xfId="0" applyNumberFormat="1" applyFont="1" applyBorder="1" applyAlignment="1">
      <alignment horizontal="center" vertical="center" wrapText="1"/>
    </xf>
    <xf numFmtId="41" fontId="12" fillId="3" borderId="314" xfId="1" applyNumberFormat="1" applyFont="1" applyFill="1" applyBorder="1" applyAlignment="1" applyProtection="1">
      <alignment horizontal="left"/>
    </xf>
    <xf numFmtId="1" fontId="5" fillId="0" borderId="313" xfId="0" applyNumberFormat="1" applyFont="1" applyBorder="1" applyAlignment="1">
      <alignment horizontal="center" vertical="center" wrapText="1"/>
    </xf>
    <xf numFmtId="1" fontId="5" fillId="0" borderId="302" xfId="0" applyNumberFormat="1" applyFont="1" applyBorder="1" applyAlignment="1">
      <alignment horizontal="center" vertical="center"/>
    </xf>
    <xf numFmtId="1" fontId="5" fillId="0" borderId="312" xfId="0" applyNumberFormat="1" applyFont="1" applyBorder="1" applyAlignment="1">
      <alignment horizontal="center" vertical="center"/>
    </xf>
    <xf numFmtId="41" fontId="5" fillId="3" borderId="307" xfId="1" applyNumberFormat="1" applyFont="1" applyFill="1" applyBorder="1" applyAlignment="1" applyProtection="1">
      <alignment horizontal="center" vertical="center" wrapText="1"/>
    </xf>
    <xf numFmtId="41" fontId="5" fillId="3" borderId="307" xfId="1" applyNumberFormat="1" applyFont="1" applyFill="1" applyBorder="1" applyAlignment="1" applyProtection="1">
      <alignment horizontal="center" vertical="center"/>
    </xf>
    <xf numFmtId="41" fontId="5" fillId="3" borderId="315" xfId="1" applyNumberFormat="1" applyFont="1" applyFill="1" applyBorder="1" applyProtection="1"/>
    <xf numFmtId="1" fontId="15" fillId="5" borderId="316" xfId="0" applyNumberFormat="1" applyFont="1" applyFill="1" applyBorder="1" applyProtection="1">
      <protection locked="0"/>
    </xf>
    <xf numFmtId="1" fontId="15" fillId="5" borderId="317" xfId="0" applyNumberFormat="1" applyFont="1" applyFill="1" applyBorder="1" applyProtection="1">
      <protection locked="0"/>
    </xf>
    <xf numFmtId="1" fontId="15" fillId="5" borderId="318" xfId="0" applyNumberFormat="1" applyFont="1" applyFill="1" applyBorder="1" applyProtection="1">
      <protection locked="0"/>
    </xf>
    <xf numFmtId="41" fontId="5" fillId="3" borderId="319" xfId="1" applyNumberFormat="1" applyFont="1" applyFill="1" applyBorder="1" applyProtection="1"/>
    <xf numFmtId="41" fontId="3" fillId="4" borderId="320" xfId="1" applyNumberFormat="1" applyFont="1" applyFill="1" applyBorder="1" applyProtection="1"/>
    <xf numFmtId="1" fontId="15" fillId="5" borderId="321" xfId="0" applyNumberFormat="1" applyFont="1" applyFill="1" applyBorder="1" applyProtection="1">
      <protection locked="0"/>
    </xf>
    <xf numFmtId="1" fontId="15" fillId="5" borderId="322" xfId="0" applyNumberFormat="1" applyFont="1" applyFill="1" applyBorder="1" applyProtection="1">
      <protection locked="0"/>
    </xf>
    <xf numFmtId="1" fontId="15" fillId="5" borderId="323" xfId="0" applyNumberFormat="1" applyFont="1" applyFill="1" applyBorder="1" applyProtection="1">
      <protection locked="0"/>
    </xf>
    <xf numFmtId="1" fontId="15" fillId="6" borderId="316" xfId="0" applyNumberFormat="1" applyFont="1" applyFill="1" applyBorder="1"/>
    <xf numFmtId="1" fontId="15" fillId="6" borderId="317" xfId="0" applyNumberFormat="1" applyFont="1" applyFill="1" applyBorder="1"/>
    <xf numFmtId="1" fontId="15" fillId="6" borderId="322" xfId="0" applyNumberFormat="1" applyFont="1" applyFill="1" applyBorder="1"/>
    <xf numFmtId="41" fontId="5" fillId="6" borderId="323" xfId="4" applyNumberFormat="1" applyFont="1" applyFill="1" applyBorder="1" applyProtection="1"/>
    <xf numFmtId="41" fontId="5" fillId="3" borderId="320" xfId="1" applyNumberFormat="1" applyFont="1" applyFill="1" applyBorder="1" applyAlignment="1" applyProtection="1">
      <alignment horizontal="center" wrapText="1"/>
    </xf>
    <xf numFmtId="1" fontId="15" fillId="5" borderId="324" xfId="0" applyNumberFormat="1" applyFont="1" applyFill="1" applyBorder="1" applyProtection="1">
      <protection locked="0"/>
    </xf>
    <xf numFmtId="1" fontId="15" fillId="5" borderId="325" xfId="0" applyNumberFormat="1" applyFont="1" applyFill="1" applyBorder="1" applyProtection="1">
      <protection locked="0"/>
    </xf>
    <xf numFmtId="41" fontId="5" fillId="3" borderId="303" xfId="1" applyNumberFormat="1" applyFont="1" applyFill="1" applyBorder="1" applyProtection="1"/>
    <xf numFmtId="41" fontId="5" fillId="4" borderId="303" xfId="1" applyNumberFormat="1" applyFont="1" applyFill="1" applyBorder="1" applyProtection="1"/>
    <xf numFmtId="164" fontId="5" fillId="3" borderId="300" xfId="1" applyNumberFormat="1" applyFont="1" applyFill="1" applyBorder="1" applyAlignment="1" applyProtection="1">
      <alignment horizontal="center"/>
    </xf>
    <xf numFmtId="164" fontId="5" fillId="3" borderId="301" xfId="1" applyNumberFormat="1" applyFont="1" applyFill="1" applyBorder="1" applyAlignment="1" applyProtection="1">
      <alignment horizontal="center"/>
    </xf>
    <xf numFmtId="164" fontId="5" fillId="3" borderId="313" xfId="1" applyNumberFormat="1" applyFont="1" applyFill="1" applyBorder="1" applyAlignment="1" applyProtection="1">
      <alignment horizontal="center"/>
    </xf>
    <xf numFmtId="164" fontId="5" fillId="3" borderId="302" xfId="1" applyNumberFormat="1" applyFont="1" applyFill="1" applyBorder="1" applyAlignment="1" applyProtection="1">
      <alignment horizontal="center"/>
    </xf>
    <xf numFmtId="164" fontId="5" fillId="3" borderId="312" xfId="1" applyNumberFormat="1" applyFont="1" applyFill="1" applyBorder="1" applyAlignment="1" applyProtection="1">
      <alignment horizontal="center"/>
    </xf>
    <xf numFmtId="164" fontId="5" fillId="3" borderId="307" xfId="1" applyNumberFormat="1" applyFont="1" applyFill="1" applyBorder="1" applyAlignment="1" applyProtection="1">
      <alignment horizontal="center"/>
    </xf>
    <xf numFmtId="41" fontId="12" fillId="3" borderId="326" xfId="1" applyNumberFormat="1" applyFont="1" applyFill="1" applyBorder="1" applyAlignment="1" applyProtection="1">
      <alignment horizontal="left"/>
    </xf>
    <xf numFmtId="1" fontId="5" fillId="0" borderId="327" xfId="0" applyNumberFormat="1" applyFont="1" applyBorder="1" applyAlignment="1">
      <alignment horizontal="center" vertical="center" wrapText="1"/>
    </xf>
    <xf numFmtId="1" fontId="5" fillId="0" borderId="312" xfId="0" applyNumberFormat="1" applyFont="1" applyBorder="1" applyAlignment="1">
      <alignment horizontal="center" vertical="center" wrapText="1"/>
    </xf>
    <xf numFmtId="1" fontId="15" fillId="5" borderId="301" xfId="0" applyNumberFormat="1" applyFont="1" applyFill="1" applyBorder="1" applyProtection="1">
      <protection locked="0"/>
    </xf>
    <xf numFmtId="1" fontId="15" fillId="5" borderId="302" xfId="0" applyNumberFormat="1" applyFont="1" applyFill="1" applyBorder="1" applyProtection="1">
      <protection locked="0"/>
    </xf>
    <xf numFmtId="1" fontId="15" fillId="5" borderId="312" xfId="0" applyNumberFormat="1" applyFont="1" applyFill="1" applyBorder="1" applyProtection="1">
      <protection locked="0"/>
    </xf>
    <xf numFmtId="1" fontId="15" fillId="5" borderId="307" xfId="0" applyNumberFormat="1" applyFont="1" applyFill="1" applyBorder="1" applyProtection="1">
      <protection locked="0"/>
    </xf>
    <xf numFmtId="41" fontId="5" fillId="3" borderId="301" xfId="1" applyNumberFormat="1" applyFont="1" applyFill="1" applyBorder="1" applyAlignment="1" applyProtection="1">
      <alignment horizontal="center" vertical="center" wrapText="1"/>
    </xf>
    <xf numFmtId="1" fontId="14" fillId="0" borderId="301" xfId="0" applyNumberFormat="1" applyFont="1" applyBorder="1" applyAlignment="1">
      <alignment horizontal="center" vertical="center" wrapText="1"/>
    </xf>
    <xf numFmtId="1" fontId="14" fillId="0" borderId="307" xfId="0" applyNumberFormat="1" applyFont="1" applyBorder="1" applyAlignment="1">
      <alignment horizontal="center" vertical="center" wrapText="1"/>
    </xf>
    <xf numFmtId="1" fontId="15" fillId="0" borderId="312" xfId="0" applyNumberFormat="1" applyFont="1" applyBorder="1" applyAlignment="1">
      <alignment horizontal="center" vertical="center" wrapText="1"/>
    </xf>
    <xf numFmtId="1" fontId="5" fillId="0" borderId="303" xfId="0" applyNumberFormat="1" applyFont="1" applyBorder="1" applyAlignment="1">
      <alignment horizontal="center" vertical="center"/>
    </xf>
    <xf numFmtId="1" fontId="5" fillId="0" borderId="301" xfId="0" applyNumberFormat="1" applyFont="1" applyBorder="1" applyAlignment="1">
      <alignment horizontal="center" vertical="center"/>
    </xf>
    <xf numFmtId="1" fontId="5" fillId="0" borderId="307" xfId="0" applyNumberFormat="1" applyFont="1" applyBorder="1" applyAlignment="1">
      <alignment horizontal="center" vertical="center" wrapText="1"/>
    </xf>
    <xf numFmtId="41" fontId="5" fillId="3" borderId="315" xfId="1" applyNumberFormat="1" applyFont="1" applyFill="1" applyBorder="1" applyAlignment="1" applyProtection="1">
      <alignment vertical="center" wrapText="1"/>
    </xf>
    <xf numFmtId="1" fontId="15" fillId="0" borderId="328" xfId="0" applyNumberFormat="1" applyFont="1" applyBorder="1"/>
    <xf numFmtId="1" fontId="15" fillId="5" borderId="329" xfId="0" applyNumberFormat="1" applyFont="1" applyFill="1" applyBorder="1" applyProtection="1">
      <protection locked="0"/>
    </xf>
    <xf numFmtId="1" fontId="15" fillId="5" borderId="330" xfId="0" applyNumberFormat="1" applyFont="1" applyFill="1" applyBorder="1" applyProtection="1">
      <protection locked="0"/>
    </xf>
    <xf numFmtId="1" fontId="15" fillId="5" borderId="331" xfId="0" applyNumberFormat="1" applyFont="1" applyFill="1" applyBorder="1" applyProtection="1">
      <protection locked="0"/>
    </xf>
    <xf numFmtId="1" fontId="15" fillId="5" borderId="332" xfId="0" applyNumberFormat="1" applyFont="1" applyFill="1" applyBorder="1" applyProtection="1">
      <protection locked="0"/>
    </xf>
    <xf numFmtId="1" fontId="15" fillId="5" borderId="333" xfId="0" applyNumberFormat="1" applyFont="1" applyFill="1" applyBorder="1" applyProtection="1">
      <protection locked="0"/>
    </xf>
    <xf numFmtId="41" fontId="5" fillId="3" borderId="328" xfId="1" applyNumberFormat="1" applyFont="1" applyFill="1" applyBorder="1" applyAlignment="1" applyProtection="1">
      <alignment vertical="center" wrapText="1"/>
    </xf>
    <xf numFmtId="41" fontId="5" fillId="3" borderId="334" xfId="1" applyNumberFormat="1" applyFont="1" applyFill="1" applyBorder="1" applyAlignment="1" applyProtection="1">
      <alignment vertical="center" wrapText="1"/>
    </xf>
    <xf numFmtId="1" fontId="15" fillId="5" borderId="335" xfId="0" applyNumberFormat="1" applyFont="1" applyFill="1" applyBorder="1" applyProtection="1">
      <protection locked="0"/>
    </xf>
    <xf numFmtId="1" fontId="15" fillId="5" borderId="336" xfId="0" applyNumberFormat="1" applyFont="1" applyFill="1" applyBorder="1" applyProtection="1">
      <protection locked="0"/>
    </xf>
    <xf numFmtId="1" fontId="15" fillId="5" borderId="337" xfId="0" applyNumberFormat="1" applyFont="1" applyFill="1" applyBorder="1" applyProtection="1">
      <protection locked="0"/>
    </xf>
    <xf numFmtId="1" fontId="15" fillId="5" borderId="338" xfId="0" applyNumberFormat="1" applyFont="1" applyFill="1" applyBorder="1" applyProtection="1">
      <protection locked="0"/>
    </xf>
    <xf numFmtId="41" fontId="5" fillId="3" borderId="303" xfId="1" applyNumberFormat="1" applyFont="1" applyFill="1" applyBorder="1" applyAlignment="1" applyProtection="1">
      <alignment vertical="center" wrapText="1"/>
    </xf>
    <xf numFmtId="164" fontId="5" fillId="3" borderId="300" xfId="4" applyNumberFormat="1" applyFont="1" applyFill="1" applyBorder="1" applyAlignment="1" applyProtection="1">
      <alignment horizontal="center"/>
    </xf>
    <xf numFmtId="164" fontId="5" fillId="3" borderId="301" xfId="4" applyNumberFormat="1" applyFont="1" applyFill="1" applyBorder="1" applyProtection="1"/>
    <xf numFmtId="164" fontId="5" fillId="3" borderId="302" xfId="4" applyNumberFormat="1" applyFont="1" applyFill="1" applyBorder="1" applyProtection="1"/>
    <xf numFmtId="164" fontId="5" fillId="3" borderId="313" xfId="4" applyNumberFormat="1" applyFont="1" applyFill="1" applyBorder="1" applyProtection="1"/>
    <xf numFmtId="164" fontId="5" fillId="3" borderId="307" xfId="4" applyNumberFormat="1" applyFont="1" applyFill="1" applyBorder="1" applyProtection="1"/>
    <xf numFmtId="164" fontId="5" fillId="3" borderId="300" xfId="4" applyNumberFormat="1" applyFont="1" applyFill="1" applyBorder="1" applyProtection="1"/>
    <xf numFmtId="164" fontId="5" fillId="3" borderId="306" xfId="4" applyNumberFormat="1" applyFont="1" applyFill="1" applyBorder="1" applyProtection="1"/>
    <xf numFmtId="41" fontId="5" fillId="3" borderId="300" xfId="1" applyNumberFormat="1" applyFont="1" applyFill="1" applyBorder="1" applyAlignment="1" applyProtection="1">
      <alignment horizontal="center" vertical="center" wrapText="1"/>
    </xf>
    <xf numFmtId="1" fontId="15" fillId="5" borderId="339" xfId="0" applyNumberFormat="1" applyFont="1" applyFill="1" applyBorder="1" applyProtection="1">
      <protection locked="0"/>
    </xf>
    <xf numFmtId="1" fontId="15" fillId="5" borderId="340" xfId="0" applyNumberFormat="1" applyFont="1" applyFill="1" applyBorder="1" applyProtection="1">
      <protection locked="0"/>
    </xf>
    <xf numFmtId="1" fontId="15" fillId="5" borderId="341" xfId="0" applyNumberFormat="1" applyFont="1" applyFill="1" applyBorder="1" applyProtection="1">
      <protection locked="0"/>
    </xf>
    <xf numFmtId="1" fontId="15" fillId="0" borderId="301" xfId="0" applyNumberFormat="1" applyFont="1" applyBorder="1" applyAlignment="1">
      <alignment horizontal="center" vertical="center"/>
    </xf>
    <xf numFmtId="1" fontId="15" fillId="0" borderId="302" xfId="0" applyNumberFormat="1" applyFont="1" applyBorder="1" applyAlignment="1">
      <alignment horizontal="center" vertical="center"/>
    </xf>
    <xf numFmtId="1" fontId="15" fillId="0" borderId="307" xfId="0" applyNumberFormat="1" applyFont="1" applyBorder="1" applyAlignment="1">
      <alignment horizontal="center" vertical="center"/>
    </xf>
    <xf numFmtId="1" fontId="15" fillId="0" borderId="301" xfId="0" applyNumberFormat="1" applyFont="1" applyBorder="1" applyAlignment="1">
      <alignment horizontal="right"/>
    </xf>
    <xf numFmtId="1" fontId="15" fillId="5" borderId="313" xfId="0" applyNumberFormat="1" applyFont="1" applyFill="1" applyBorder="1" applyProtection="1">
      <protection locked="0"/>
    </xf>
    <xf numFmtId="1" fontId="15" fillId="0" borderId="293" xfId="0" applyNumberFormat="1" applyFont="1" applyBorder="1"/>
    <xf numFmtId="1" fontId="15" fillId="7" borderId="295" xfId="0" applyNumberFormat="1" applyFont="1" applyFill="1" applyBorder="1" applyAlignment="1">
      <alignment horizontal="right"/>
    </xf>
    <xf numFmtId="1" fontId="15" fillId="7" borderId="297" xfId="0" applyNumberFormat="1" applyFont="1" applyFill="1" applyBorder="1"/>
    <xf numFmtId="1" fontId="15" fillId="7" borderId="296" xfId="0" applyNumberFormat="1" applyFont="1" applyFill="1" applyBorder="1"/>
    <xf numFmtId="1" fontId="15" fillId="0" borderId="328" xfId="0" applyNumberFormat="1" applyFont="1" applyBorder="1" applyAlignment="1">
      <alignment wrapText="1"/>
    </xf>
    <xf numFmtId="1" fontId="15" fillId="0" borderId="330" xfId="0" applyNumberFormat="1" applyFont="1" applyBorder="1" applyAlignment="1">
      <alignment horizontal="right" wrapText="1"/>
    </xf>
    <xf numFmtId="1" fontId="15" fillId="0" borderId="331" xfId="0" applyNumberFormat="1" applyFont="1" applyBorder="1" applyAlignment="1">
      <alignment horizontal="right"/>
    </xf>
    <xf numFmtId="1" fontId="15" fillId="0" borderId="329" xfId="0" applyNumberFormat="1" applyFont="1" applyBorder="1" applyAlignment="1">
      <alignment horizontal="right"/>
    </xf>
    <xf numFmtId="1" fontId="15" fillId="5" borderId="328" xfId="0" applyNumberFormat="1" applyFont="1" applyFill="1" applyBorder="1" applyProtection="1">
      <protection locked="0"/>
    </xf>
    <xf numFmtId="1" fontId="15" fillId="5" borderId="342" xfId="0" applyNumberFormat="1" applyFont="1" applyFill="1" applyBorder="1" applyProtection="1">
      <protection locked="0"/>
    </xf>
    <xf numFmtId="1" fontId="15" fillId="0" borderId="340" xfId="0" applyNumberFormat="1" applyFont="1" applyBorder="1"/>
    <xf numFmtId="1" fontId="15" fillId="7" borderId="335" xfId="0" applyNumberFormat="1" applyFont="1" applyFill="1" applyBorder="1"/>
    <xf numFmtId="1" fontId="15" fillId="7" borderId="341" xfId="0" applyNumberFormat="1" applyFont="1" applyFill="1" applyBorder="1"/>
    <xf numFmtId="1" fontId="15" fillId="7" borderId="343" xfId="0" applyNumberFormat="1" applyFont="1" applyFill="1" applyBorder="1"/>
    <xf numFmtId="1" fontId="15" fillId="0" borderId="330" xfId="0" applyNumberFormat="1" applyFont="1" applyBorder="1" applyAlignment="1">
      <alignment horizontal="right"/>
    </xf>
    <xf numFmtId="1" fontId="15" fillId="0" borderId="330" xfId="0" applyNumberFormat="1" applyFont="1" applyBorder="1" applyAlignment="1">
      <alignment horizontal="right" shrinkToFit="1"/>
    </xf>
    <xf numFmtId="1" fontId="15" fillId="0" borderId="331" xfId="0" applyNumberFormat="1" applyFont="1" applyBorder="1" applyAlignment="1">
      <alignment horizontal="right" shrinkToFit="1"/>
    </xf>
    <xf numFmtId="1" fontId="15" fillId="0" borderId="335" xfId="0" applyNumberFormat="1" applyFont="1" applyBorder="1" applyAlignment="1">
      <alignment horizontal="right"/>
    </xf>
    <xf numFmtId="1" fontId="15" fillId="0" borderId="336" xfId="0" applyNumberFormat="1" applyFont="1" applyBorder="1" applyAlignment="1">
      <alignment horizontal="right"/>
    </xf>
    <xf numFmtId="1" fontId="15" fillId="0" borderId="341" xfId="0" applyNumberFormat="1" applyFont="1" applyBorder="1" applyAlignment="1">
      <alignment horizontal="right"/>
    </xf>
    <xf numFmtId="1" fontId="15" fillId="5" borderId="334" xfId="0" applyNumberFormat="1" applyFont="1" applyFill="1" applyBorder="1" applyProtection="1">
      <protection locked="0"/>
    </xf>
    <xf numFmtId="1" fontId="15" fillId="5" borderId="344" xfId="0" applyNumberFormat="1" applyFont="1" applyFill="1" applyBorder="1" applyProtection="1">
      <protection locked="0"/>
    </xf>
    <xf numFmtId="1" fontId="15" fillId="0" borderId="301" xfId="0" applyNumberFormat="1" applyFont="1" applyBorder="1"/>
    <xf numFmtId="1" fontId="15" fillId="0" borderId="312" xfId="0" applyNumberFormat="1" applyFont="1" applyBorder="1"/>
    <xf numFmtId="1" fontId="15" fillId="0" borderId="303" xfId="0" applyNumberFormat="1" applyFont="1" applyBorder="1"/>
    <xf numFmtId="1" fontId="15" fillId="0" borderId="345" xfId="0" applyNumberFormat="1" applyFont="1" applyBorder="1"/>
    <xf numFmtId="1" fontId="15" fillId="0" borderId="346" xfId="0" applyNumberFormat="1" applyFont="1" applyBorder="1"/>
    <xf numFmtId="1" fontId="5" fillId="2" borderId="300" xfId="0" applyNumberFormat="1" applyFont="1" applyFill="1" applyBorder="1" applyAlignment="1">
      <alignment horizontal="center" vertical="center" wrapText="1"/>
    </xf>
    <xf numFmtId="1" fontId="5" fillId="2" borderId="307" xfId="0" applyNumberFormat="1" applyFont="1" applyFill="1" applyBorder="1" applyAlignment="1">
      <alignment horizontal="center" vertical="center" wrapText="1"/>
    </xf>
    <xf numFmtId="1" fontId="5" fillId="0" borderId="300" xfId="0" applyNumberFormat="1" applyFont="1" applyBorder="1" applyAlignment="1">
      <alignment horizontal="center" vertical="center" wrapText="1"/>
    </xf>
    <xf numFmtId="1" fontId="15" fillId="5" borderId="347" xfId="0" applyNumberFormat="1" applyFont="1" applyFill="1" applyBorder="1" applyProtection="1">
      <protection locked="0"/>
    </xf>
    <xf numFmtId="1" fontId="15" fillId="0" borderId="303" xfId="0" applyNumberFormat="1" applyFont="1" applyBorder="1" applyAlignment="1">
      <alignment vertical="center" wrapText="1"/>
    </xf>
    <xf numFmtId="1" fontId="15" fillId="0" borderId="300" xfId="0" applyNumberFormat="1" applyFont="1" applyBorder="1" applyAlignment="1">
      <alignment horizontal="center" wrapText="1"/>
    </xf>
    <xf numFmtId="1" fontId="15" fillId="0" borderId="307" xfId="0" applyNumberFormat="1" applyFont="1" applyBorder="1" applyAlignment="1">
      <alignment horizontal="right" wrapText="1"/>
    </xf>
    <xf numFmtId="1" fontId="15" fillId="0" borderId="300" xfId="0" applyNumberFormat="1" applyFont="1" applyBorder="1" applyAlignment="1">
      <alignment horizontal="right"/>
    </xf>
    <xf numFmtId="1" fontId="15" fillId="0" borderId="302" xfId="0" applyNumberFormat="1" applyFont="1" applyBorder="1" applyAlignment="1">
      <alignment horizontal="right"/>
    </xf>
    <xf numFmtId="1" fontId="15" fillId="0" borderId="345" xfId="0" applyNumberFormat="1" applyFont="1" applyBorder="1" applyAlignment="1">
      <alignment horizontal="right"/>
    </xf>
    <xf numFmtId="1" fontId="15" fillId="0" borderId="346" xfId="0" applyNumberFormat="1" applyFont="1" applyBorder="1" applyAlignment="1">
      <alignment horizontal="right"/>
    </xf>
    <xf numFmtId="1" fontId="15" fillId="2" borderId="302" xfId="0" applyNumberFormat="1" applyFont="1" applyFill="1" applyBorder="1" applyAlignment="1">
      <alignment horizontal="right"/>
    </xf>
    <xf numFmtId="1" fontId="15" fillId="2" borderId="307" xfId="0" applyNumberFormat="1" applyFont="1" applyFill="1" applyBorder="1" applyAlignment="1">
      <alignment horizontal="right"/>
    </xf>
    <xf numFmtId="1" fontId="15" fillId="0" borderId="300" xfId="0" applyNumberFormat="1" applyFont="1" applyBorder="1" applyAlignment="1">
      <alignment horizontal="right" wrapText="1"/>
    </xf>
    <xf numFmtId="1" fontId="15" fillId="0" borderId="307" xfId="0" applyNumberFormat="1" applyFont="1" applyBorder="1" applyAlignment="1">
      <alignment horizontal="right"/>
    </xf>
    <xf numFmtId="1" fontId="5" fillId="0" borderId="348" xfId="0" applyNumberFormat="1" applyFont="1" applyBorder="1" applyAlignment="1">
      <alignment vertical="center" wrapText="1"/>
    </xf>
    <xf numFmtId="1" fontId="15" fillId="2" borderId="293" xfId="0" applyNumberFormat="1" applyFont="1" applyFill="1" applyBorder="1" applyAlignment="1">
      <alignment horizontal="center" vertical="center"/>
    </xf>
    <xf numFmtId="1" fontId="15" fillId="8" borderId="330" xfId="0" applyNumberFormat="1" applyFont="1" applyFill="1" applyBorder="1" applyProtection="1">
      <protection locked="0"/>
    </xf>
    <xf numFmtId="1" fontId="15" fillId="8" borderId="331" xfId="0" applyNumberFormat="1" applyFont="1" applyFill="1" applyBorder="1" applyProtection="1">
      <protection locked="0"/>
    </xf>
    <xf numFmtId="1" fontId="15" fillId="8" borderId="329" xfId="0" applyNumberFormat="1" applyFont="1" applyFill="1" applyBorder="1" applyProtection="1">
      <protection locked="0"/>
    </xf>
    <xf numFmtId="1" fontId="15" fillId="8" borderId="349" xfId="0" applyNumberFormat="1" applyFont="1" applyFill="1" applyBorder="1" applyProtection="1">
      <protection locked="0"/>
    </xf>
    <xf numFmtId="1" fontId="5" fillId="0" borderId="350" xfId="0" applyNumberFormat="1" applyFont="1" applyBorder="1" applyAlignment="1">
      <alignment vertical="center" wrapText="1"/>
    </xf>
    <xf numFmtId="1" fontId="15" fillId="2" borderId="339" xfId="0" applyNumberFormat="1" applyFont="1" applyFill="1" applyBorder="1" applyAlignment="1">
      <alignment horizontal="center" vertical="center"/>
    </xf>
    <xf numFmtId="1" fontId="15" fillId="8" borderId="351" xfId="0" applyNumberFormat="1" applyFont="1" applyFill="1" applyBorder="1" applyProtection="1">
      <protection locked="0"/>
    </xf>
    <xf numFmtId="1" fontId="5" fillId="0" borderId="315" xfId="0" applyNumberFormat="1" applyFont="1" applyBorder="1" applyAlignment="1">
      <alignment vertical="center" wrapText="1"/>
    </xf>
    <xf numFmtId="1" fontId="15" fillId="2" borderId="297" xfId="6" applyNumberFormat="1" applyFont="1" applyFill="1" applyBorder="1" applyAlignment="1">
      <alignment horizontal="right"/>
    </xf>
    <xf numFmtId="1" fontId="15" fillId="8" borderId="297" xfId="0" applyNumberFormat="1" applyFont="1" applyFill="1" applyBorder="1" applyProtection="1">
      <protection locked="0"/>
    </xf>
    <xf numFmtId="1" fontId="15" fillId="8" borderId="296" xfId="0" applyNumberFormat="1" applyFont="1" applyFill="1" applyBorder="1" applyProtection="1">
      <protection locked="0"/>
    </xf>
    <xf numFmtId="1" fontId="15" fillId="8" borderId="318" xfId="0" applyNumberFormat="1" applyFont="1" applyFill="1" applyBorder="1" applyProtection="1">
      <protection locked="0"/>
    </xf>
    <xf numFmtId="1" fontId="15" fillId="8" borderId="295" xfId="0" applyNumberFormat="1" applyFont="1" applyFill="1" applyBorder="1" applyProtection="1">
      <protection locked="0"/>
    </xf>
    <xf numFmtId="1" fontId="15" fillId="8" borderId="298" xfId="0" applyNumberFormat="1" applyFont="1" applyFill="1" applyBorder="1" applyProtection="1">
      <protection locked="0"/>
    </xf>
    <xf numFmtId="1" fontId="5" fillId="0" borderId="328" xfId="0" applyNumberFormat="1" applyFont="1" applyBorder="1" applyAlignment="1">
      <alignment vertical="center" wrapText="1"/>
    </xf>
    <xf numFmtId="1" fontId="15" fillId="2" borderId="330" xfId="6" applyNumberFormat="1" applyFont="1" applyFill="1" applyBorder="1" applyAlignment="1">
      <alignment horizontal="right"/>
    </xf>
    <xf numFmtId="1" fontId="15" fillId="2" borderId="331" xfId="6" applyNumberFormat="1" applyFont="1" applyFill="1" applyBorder="1" applyAlignment="1">
      <alignment horizontal="right"/>
    </xf>
    <xf numFmtId="1" fontId="15" fillId="2" borderId="329" xfId="6" applyNumberFormat="1" applyFont="1" applyFill="1" applyBorder="1" applyAlignment="1">
      <alignment horizontal="right"/>
    </xf>
    <xf numFmtId="1" fontId="15" fillId="8" borderId="342" xfId="0" applyNumberFormat="1" applyFont="1" applyFill="1" applyBorder="1" applyProtection="1">
      <protection locked="0"/>
    </xf>
    <xf numFmtId="1" fontId="15" fillId="8" borderId="332" xfId="0" applyNumberFormat="1" applyFont="1" applyFill="1" applyBorder="1" applyProtection="1">
      <protection locked="0"/>
    </xf>
    <xf numFmtId="1" fontId="5" fillId="0" borderId="339" xfId="0" applyNumberFormat="1" applyFont="1" applyBorder="1" applyAlignment="1">
      <alignment vertical="center" wrapText="1"/>
    </xf>
    <xf numFmtId="1" fontId="15" fillId="2" borderId="352" xfId="6" applyNumberFormat="1" applyFont="1" applyFill="1" applyBorder="1" applyAlignment="1">
      <alignment horizontal="right"/>
    </xf>
    <xf numFmtId="1" fontId="15" fillId="2" borderId="353" xfId="6" applyNumberFormat="1" applyFont="1" applyFill="1" applyBorder="1" applyAlignment="1">
      <alignment horizontal="right"/>
    </xf>
    <xf numFmtId="1" fontId="15" fillId="2" borderId="354" xfId="6" applyNumberFormat="1" applyFont="1" applyFill="1" applyBorder="1" applyAlignment="1">
      <alignment horizontal="right"/>
    </xf>
    <xf numFmtId="1" fontId="15" fillId="8" borderId="352" xfId="0" applyNumberFormat="1" applyFont="1" applyFill="1" applyBorder="1" applyProtection="1">
      <protection locked="0"/>
    </xf>
    <xf numFmtId="1" fontId="15" fillId="8" borderId="354" xfId="0" applyNumberFormat="1" applyFont="1" applyFill="1" applyBorder="1" applyProtection="1">
      <protection locked="0"/>
    </xf>
    <xf numFmtId="1" fontId="15" fillId="8" borderId="355" xfId="0" applyNumberFormat="1" applyFont="1" applyFill="1" applyBorder="1" applyProtection="1">
      <protection locked="0"/>
    </xf>
    <xf numFmtId="1" fontId="15" fillId="8" borderId="353" xfId="0" applyNumberFormat="1" applyFont="1" applyFill="1" applyBorder="1" applyProtection="1">
      <protection locked="0"/>
    </xf>
    <xf numFmtId="1" fontId="15" fillId="8" borderId="356" xfId="0" applyNumberFormat="1" applyFont="1" applyFill="1" applyBorder="1" applyProtection="1">
      <protection locked="0"/>
    </xf>
    <xf numFmtId="1" fontId="5" fillId="0" borderId="340" xfId="0" applyNumberFormat="1" applyFont="1" applyBorder="1" applyAlignment="1">
      <alignment vertical="center" wrapText="1"/>
    </xf>
    <xf numFmtId="1" fontId="15" fillId="2" borderId="335" xfId="6" applyNumberFormat="1" applyFont="1" applyFill="1" applyBorder="1" applyAlignment="1">
      <alignment horizontal="right"/>
    </xf>
    <xf numFmtId="1" fontId="15" fillId="2" borderId="336" xfId="6" applyNumberFormat="1" applyFont="1" applyFill="1" applyBorder="1" applyAlignment="1">
      <alignment horizontal="right"/>
    </xf>
    <xf numFmtId="1" fontId="15" fillId="2" borderId="341" xfId="6" applyNumberFormat="1" applyFont="1" applyFill="1" applyBorder="1" applyAlignment="1">
      <alignment horizontal="right"/>
    </xf>
    <xf numFmtId="1" fontId="15" fillId="8" borderId="335" xfId="0" applyNumberFormat="1" applyFont="1" applyFill="1" applyBorder="1" applyProtection="1">
      <protection locked="0"/>
    </xf>
    <xf numFmtId="1" fontId="15" fillId="8" borderId="341" xfId="0" applyNumberFormat="1" applyFont="1" applyFill="1" applyBorder="1" applyProtection="1">
      <protection locked="0"/>
    </xf>
    <xf numFmtId="1" fontId="15" fillId="8" borderId="344" xfId="0" applyNumberFormat="1" applyFont="1" applyFill="1" applyBorder="1" applyProtection="1">
      <protection locked="0"/>
    </xf>
    <xf numFmtId="1" fontId="15" fillId="8" borderId="336" xfId="0" applyNumberFormat="1" applyFont="1" applyFill="1" applyBorder="1" applyProtection="1">
      <protection locked="0"/>
    </xf>
    <xf numFmtId="1" fontId="15" fillId="8" borderId="337" xfId="0" applyNumberFormat="1" applyFont="1" applyFill="1" applyBorder="1" applyProtection="1">
      <protection locked="0"/>
    </xf>
    <xf numFmtId="1" fontId="15" fillId="0" borderId="357" xfId="0" applyNumberFormat="1" applyFont="1" applyBorder="1" applyAlignment="1">
      <alignment horizontal="center" vertical="center" wrapText="1"/>
    </xf>
    <xf numFmtId="1" fontId="15" fillId="0" borderId="358" xfId="0" applyNumberFormat="1" applyFont="1" applyBorder="1" applyAlignment="1">
      <alignment horizontal="center" vertical="center" wrapText="1"/>
    </xf>
    <xf numFmtId="1" fontId="15" fillId="0" borderId="359" xfId="0" applyNumberFormat="1" applyFont="1" applyBorder="1" applyAlignment="1">
      <alignment horizontal="center" vertical="center" wrapText="1"/>
    </xf>
    <xf numFmtId="1" fontId="15" fillId="0" borderId="360" xfId="0" applyNumberFormat="1" applyFont="1" applyBorder="1" applyAlignment="1">
      <alignment horizontal="center" vertical="center" wrapText="1"/>
    </xf>
    <xf numFmtId="1" fontId="15" fillId="0" borderId="361" xfId="0" applyNumberFormat="1" applyFont="1" applyBorder="1" applyAlignment="1">
      <alignment horizontal="center" vertical="center" wrapText="1"/>
    </xf>
    <xf numFmtId="1" fontId="15" fillId="0" borderId="313" xfId="0" applyNumberFormat="1" applyFont="1" applyBorder="1" applyAlignment="1">
      <alignment horizontal="center" vertical="center" wrapText="1"/>
    </xf>
    <xf numFmtId="1" fontId="15" fillId="0" borderId="302" xfId="0" applyNumberFormat="1" applyFont="1" applyBorder="1" applyAlignment="1">
      <alignment horizontal="center" vertical="center" wrapText="1"/>
    </xf>
    <xf numFmtId="1" fontId="5" fillId="0" borderId="306" xfId="0" applyNumberFormat="1" applyFont="1" applyBorder="1" applyAlignment="1">
      <alignment horizontal="center" vertical="center" wrapText="1"/>
    </xf>
    <xf numFmtId="1" fontId="5" fillId="0" borderId="339" xfId="0" applyNumberFormat="1" applyFont="1" applyBorder="1" applyAlignment="1">
      <alignment horizontal="left"/>
    </xf>
    <xf numFmtId="1" fontId="5" fillId="0" borderId="339" xfId="0" applyNumberFormat="1" applyFont="1" applyBorder="1"/>
    <xf numFmtId="1" fontId="5" fillId="0" borderId="340" xfId="0" applyNumberFormat="1" applyFont="1" applyBorder="1"/>
    <xf numFmtId="1" fontId="5" fillId="0" borderId="362" xfId="7" applyNumberFormat="1" applyFont="1" applyBorder="1" applyAlignment="1">
      <alignment horizontal="center" vertical="center" wrapText="1"/>
    </xf>
    <xf numFmtId="1" fontId="15" fillId="5" borderId="330" xfId="7" applyNumberFormat="1" applyFont="1" applyFill="1" applyBorder="1" applyAlignment="1" applyProtection="1">
      <alignment horizontal="center"/>
      <protection locked="0"/>
    </xf>
    <xf numFmtId="1" fontId="15" fillId="5" borderId="331" xfId="7" applyNumberFormat="1" applyFont="1" applyFill="1" applyBorder="1" applyAlignment="1" applyProtection="1">
      <alignment horizontal="center"/>
      <protection locked="0"/>
    </xf>
    <xf numFmtId="1" fontId="15" fillId="5" borderId="332" xfId="7" applyNumberFormat="1" applyFont="1" applyFill="1" applyBorder="1" applyAlignment="1" applyProtection="1">
      <alignment horizontal="center"/>
      <protection locked="0"/>
    </xf>
    <xf numFmtId="1" fontId="15" fillId="5" borderId="342" xfId="7" applyNumberFormat="1" applyFont="1" applyFill="1" applyBorder="1" applyAlignment="1" applyProtection="1">
      <alignment horizontal="center"/>
      <protection locked="0"/>
    </xf>
    <xf numFmtId="1" fontId="5" fillId="0" borderId="340" xfId="0" applyNumberFormat="1" applyFont="1" applyBorder="1" applyAlignment="1">
      <alignment horizontal="left"/>
    </xf>
    <xf numFmtId="1" fontId="15" fillId="5" borderId="335" xfId="7" applyNumberFormat="1" applyFont="1" applyFill="1" applyBorder="1" applyAlignment="1" applyProtection="1">
      <alignment horizontal="center"/>
      <protection locked="0"/>
    </xf>
    <xf numFmtId="1" fontId="15" fillId="5" borderId="336" xfId="7" applyNumberFormat="1" applyFont="1" applyFill="1" applyBorder="1" applyAlignment="1" applyProtection="1">
      <alignment horizontal="center"/>
      <protection locked="0"/>
    </xf>
    <xf numFmtId="1" fontId="15" fillId="5" borderId="337" xfId="7" applyNumberFormat="1" applyFont="1" applyFill="1" applyBorder="1" applyAlignment="1" applyProtection="1">
      <alignment horizontal="center"/>
      <protection locked="0"/>
    </xf>
    <xf numFmtId="1" fontId="15" fillId="5" borderId="344" xfId="7" applyNumberFormat="1" applyFont="1" applyFill="1" applyBorder="1" applyAlignment="1" applyProtection="1">
      <alignment horizontal="center"/>
      <protection locked="0"/>
    </xf>
    <xf numFmtId="1" fontId="15" fillId="5" borderId="340" xfId="7" applyNumberFormat="1" applyFont="1" applyFill="1" applyBorder="1" applyAlignment="1" applyProtection="1">
      <alignment horizontal="center"/>
      <protection locked="0"/>
    </xf>
    <xf numFmtId="1" fontId="15" fillId="0" borderId="362" xfId="0" applyNumberFormat="1" applyFont="1" applyBorder="1" applyAlignment="1">
      <alignment horizontal="center" vertical="center" wrapText="1"/>
    </xf>
    <xf numFmtId="1" fontId="15" fillId="0" borderId="363" xfId="0" applyNumberFormat="1" applyFont="1" applyBorder="1" applyAlignment="1">
      <alignment horizontal="center" vertical="center" wrapText="1"/>
    </xf>
    <xf numFmtId="1" fontId="15" fillId="5" borderId="364" xfId="0" applyNumberFormat="1" applyFont="1" applyFill="1" applyBorder="1" applyProtection="1">
      <protection locked="0"/>
    </xf>
    <xf numFmtId="1" fontId="15" fillId="6" borderId="340" xfId="6" applyNumberFormat="1" applyFont="1" applyFill="1" applyBorder="1" applyAlignment="1">
      <alignment horizontal="right"/>
    </xf>
    <xf numFmtId="0" fontId="10" fillId="0" borderId="363" xfId="0" applyFont="1" applyBorder="1" applyAlignment="1">
      <alignment horizontal="center" vertical="center" wrapText="1"/>
    </xf>
    <xf numFmtId="0" fontId="5" fillId="0" borderId="362" xfId="0" applyFont="1" applyBorder="1" applyAlignment="1">
      <alignment horizontal="center" vertical="center" wrapText="1"/>
    </xf>
    <xf numFmtId="1" fontId="5" fillId="0" borderId="340" xfId="0" applyNumberFormat="1" applyFont="1" applyBorder="1" applyAlignment="1">
      <alignment horizontal="left" vertical="center" wrapText="1"/>
    </xf>
    <xf numFmtId="1" fontId="5" fillId="0" borderId="362" xfId="0" applyNumberFormat="1" applyFont="1" applyBorder="1" applyAlignment="1">
      <alignment horizontal="center" vertical="center" wrapText="1"/>
    </xf>
    <xf numFmtId="1" fontId="15" fillId="0" borderId="339" xfId="0" applyNumberFormat="1" applyFont="1" applyBorder="1"/>
    <xf numFmtId="1" fontId="15" fillId="0" borderId="339" xfId="0" applyNumberFormat="1" applyFont="1" applyBorder="1" applyAlignment="1">
      <alignment horizontal="right"/>
    </xf>
    <xf numFmtId="1" fontId="15" fillId="2" borderId="339" xfId="0" applyNumberFormat="1" applyFont="1" applyFill="1" applyBorder="1" applyAlignment="1">
      <alignment horizontal="right"/>
    </xf>
    <xf numFmtId="1" fontId="15" fillId="5" borderId="351" xfId="0" applyNumberFormat="1" applyFont="1" applyFill="1" applyBorder="1" applyProtection="1">
      <protection locked="0"/>
    </xf>
    <xf numFmtId="1" fontId="15" fillId="5" borderId="343" xfId="0" applyNumberFormat="1" applyFont="1" applyFill="1" applyBorder="1" applyProtection="1">
      <protection locked="0"/>
    </xf>
    <xf numFmtId="0" fontId="12" fillId="0" borderId="363" xfId="0" applyFont="1" applyBorder="1"/>
    <xf numFmtId="0" fontId="6" fillId="3" borderId="363" xfId="0" applyFont="1" applyFill="1" applyBorder="1"/>
    <xf numFmtId="1" fontId="15" fillId="5" borderId="365" xfId="0" applyNumberFormat="1" applyFont="1" applyFill="1" applyBorder="1" applyProtection="1">
      <protection locked="0"/>
    </xf>
    <xf numFmtId="0" fontId="22" fillId="0" borderId="339" xfId="0" applyFont="1" applyBorder="1"/>
    <xf numFmtId="1" fontId="16" fillId="0" borderId="339" xfId="0" applyNumberFormat="1" applyFont="1" applyBorder="1"/>
    <xf numFmtId="0" fontId="22" fillId="6" borderId="339" xfId="0" applyFont="1" applyFill="1" applyBorder="1"/>
    <xf numFmtId="1" fontId="15" fillId="5" borderId="366" xfId="0" applyNumberFormat="1" applyFont="1" applyFill="1" applyBorder="1" applyProtection="1">
      <protection locked="0"/>
    </xf>
    <xf numFmtId="1" fontId="22" fillId="0" borderId="339" xfId="0" applyNumberFormat="1" applyFont="1" applyBorder="1" applyAlignment="1">
      <alignment horizontal="right"/>
    </xf>
    <xf numFmtId="0" fontId="16" fillId="0" borderId="339" xfId="0" applyFont="1" applyBorder="1"/>
    <xf numFmtId="1" fontId="22" fillId="0" borderId="339" xfId="0" applyNumberFormat="1" applyFont="1" applyBorder="1"/>
    <xf numFmtId="1" fontId="22" fillId="0" borderId="340" xfId="0" applyNumberFormat="1" applyFont="1" applyBorder="1"/>
    <xf numFmtId="0" fontId="16" fillId="0" borderId="340" xfId="0" applyFont="1" applyBorder="1"/>
    <xf numFmtId="1" fontId="22" fillId="0" borderId="339" xfId="0" applyNumberFormat="1" applyFont="1" applyBorder="1" applyAlignment="1">
      <alignment vertical="center"/>
    </xf>
    <xf numFmtId="0" fontId="22" fillId="6" borderId="340" xfId="0" applyFont="1" applyFill="1" applyBorder="1"/>
    <xf numFmtId="1" fontId="5" fillId="3" borderId="362" xfId="0" applyNumberFormat="1" applyFont="1" applyFill="1" applyBorder="1" applyAlignment="1">
      <alignment horizontal="center" vertical="center" wrapText="1"/>
    </xf>
    <xf numFmtId="0" fontId="22" fillId="6" borderId="329" xfId="0" applyFont="1" applyFill="1" applyBorder="1"/>
    <xf numFmtId="1" fontId="5" fillId="0" borderId="339" xfId="0" applyNumberFormat="1" applyFont="1" applyBorder="1" applyAlignment="1">
      <alignment horizontal="left" vertical="top"/>
    </xf>
    <xf numFmtId="0" fontId="5" fillId="0" borderId="340" xfId="0" applyFont="1" applyBorder="1" applyAlignment="1">
      <alignment horizontal="left" vertical="top" wrapText="1"/>
    </xf>
    <xf numFmtId="0" fontId="22" fillId="6" borderId="344" xfId="0" applyFont="1" applyFill="1" applyBorder="1"/>
    <xf numFmtId="0" fontId="22" fillId="6" borderId="336" xfId="0" applyFont="1" applyFill="1" applyBorder="1"/>
    <xf numFmtId="0" fontId="15" fillId="10" borderId="339" xfId="0" applyFont="1" applyFill="1" applyBorder="1" applyAlignment="1">
      <alignment vertical="center" wrapText="1"/>
    </xf>
    <xf numFmtId="0" fontId="15" fillId="10" borderId="362" xfId="0" applyFont="1" applyFill="1" applyBorder="1" applyAlignment="1">
      <alignment horizontal="right" vertical="center"/>
    </xf>
    <xf numFmtId="0" fontId="4" fillId="10" borderId="362" xfId="0" applyFont="1" applyFill="1" applyBorder="1" applyAlignment="1">
      <alignment vertical="center" wrapText="1"/>
    </xf>
    <xf numFmtId="0" fontId="5" fillId="3" borderId="362" xfId="0" applyFont="1" applyFill="1" applyBorder="1" applyAlignment="1" applyProtection="1">
      <alignment horizontal="center" wrapText="1"/>
      <protection locked="0"/>
    </xf>
    <xf numFmtId="1" fontId="5" fillId="5" borderId="330" xfId="0" applyNumberFormat="1" applyFont="1" applyFill="1" applyBorder="1" applyProtection="1">
      <protection locked="0"/>
    </xf>
    <xf numFmtId="1" fontId="5" fillId="5" borderId="342" xfId="0" applyNumberFormat="1" applyFont="1" applyFill="1" applyBorder="1" applyProtection="1">
      <protection locked="0"/>
    </xf>
    <xf numFmtId="1" fontId="5" fillId="5" borderId="331" xfId="0" applyNumberFormat="1" applyFont="1" applyFill="1" applyBorder="1" applyProtection="1">
      <protection locked="0"/>
    </xf>
    <xf numFmtId="1" fontId="5" fillId="5" borderId="332" xfId="0" applyNumberFormat="1" applyFont="1" applyFill="1" applyBorder="1" applyProtection="1">
      <protection locked="0"/>
    </xf>
    <xf numFmtId="0" fontId="5" fillId="3" borderId="339" xfId="0" applyFont="1" applyFill="1" applyBorder="1" applyAlignment="1" applyProtection="1">
      <alignment horizontal="left" wrapText="1"/>
      <protection locked="0"/>
    </xf>
    <xf numFmtId="1" fontId="5" fillId="3" borderId="339" xfId="0" applyNumberFormat="1" applyFont="1" applyFill="1" applyBorder="1" applyAlignment="1">
      <alignment horizontal="right" wrapText="1"/>
    </xf>
    <xf numFmtId="1" fontId="5" fillId="5" borderId="339" xfId="0" applyNumberFormat="1" applyFont="1" applyFill="1" applyBorder="1" applyProtection="1">
      <protection locked="0"/>
    </xf>
    <xf numFmtId="1" fontId="5" fillId="5" borderId="340" xfId="0" applyNumberFormat="1" applyFont="1" applyFill="1" applyBorder="1" applyProtection="1">
      <protection locked="0"/>
    </xf>
    <xf numFmtId="1" fontId="5" fillId="5" borderId="335" xfId="0" applyNumberFormat="1" applyFont="1" applyFill="1" applyBorder="1" applyProtection="1">
      <protection locked="0"/>
    </xf>
    <xf numFmtId="1" fontId="5" fillId="5" borderId="344" xfId="0" applyNumberFormat="1" applyFont="1" applyFill="1" applyBorder="1" applyProtection="1">
      <protection locked="0"/>
    </xf>
    <xf numFmtId="1" fontId="5" fillId="5" borderId="336" xfId="0" applyNumberFormat="1" applyFont="1" applyFill="1" applyBorder="1" applyProtection="1">
      <protection locked="0"/>
    </xf>
    <xf numFmtId="1" fontId="5" fillId="5" borderId="337" xfId="0" applyNumberFormat="1" applyFont="1" applyFill="1" applyBorder="1" applyProtection="1">
      <protection locked="0"/>
    </xf>
    <xf numFmtId="0" fontId="5" fillId="3" borderId="362" xfId="0" applyFont="1" applyFill="1" applyBorder="1" applyAlignment="1" applyProtection="1">
      <alignment horizontal="center" vertical="center" wrapText="1"/>
      <protection locked="0"/>
    </xf>
    <xf numFmtId="41" fontId="12" fillId="3" borderId="367" xfId="1" applyNumberFormat="1" applyFont="1" applyFill="1" applyBorder="1" applyAlignment="1" applyProtection="1">
      <alignment horizontal="left"/>
    </xf>
    <xf numFmtId="41" fontId="5" fillId="3" borderId="362" xfId="1" applyNumberFormat="1" applyFont="1" applyFill="1" applyBorder="1" applyAlignment="1" applyProtection="1">
      <alignment horizontal="center" vertical="center" wrapText="1"/>
    </xf>
    <xf numFmtId="41" fontId="5" fillId="3" borderId="362" xfId="1" applyNumberFormat="1" applyFont="1" applyFill="1" applyBorder="1" applyAlignment="1" applyProtection="1">
      <alignment horizontal="center" vertical="center"/>
    </xf>
    <xf numFmtId="1" fontId="15" fillId="5" borderId="368" xfId="0" applyNumberFormat="1" applyFont="1" applyFill="1" applyBorder="1" applyProtection="1">
      <protection locked="0"/>
    </xf>
    <xf numFmtId="1" fontId="15" fillId="5" borderId="369" xfId="0" applyNumberFormat="1" applyFont="1" applyFill="1" applyBorder="1" applyProtection="1">
      <protection locked="0"/>
    </xf>
    <xf numFmtId="41" fontId="5" fillId="3" borderId="370" xfId="1" applyNumberFormat="1" applyFont="1" applyFill="1" applyBorder="1" applyProtection="1"/>
    <xf numFmtId="41" fontId="3" fillId="4" borderId="371" xfId="1" applyNumberFormat="1" applyFont="1" applyFill="1" applyBorder="1" applyProtection="1"/>
    <xf numFmtId="1" fontId="15" fillId="5" borderId="372" xfId="0" applyNumberFormat="1" applyFont="1" applyFill="1" applyBorder="1" applyProtection="1">
      <protection locked="0"/>
    </xf>
    <xf numFmtId="1" fontId="15" fillId="5" borderId="373" xfId="0" applyNumberFormat="1" applyFont="1" applyFill="1" applyBorder="1" applyProtection="1">
      <protection locked="0"/>
    </xf>
    <xf numFmtId="1" fontId="15" fillId="5" borderId="374" xfId="0" applyNumberFormat="1" applyFont="1" applyFill="1" applyBorder="1" applyProtection="1">
      <protection locked="0"/>
    </xf>
    <xf numFmtId="1" fontId="15" fillId="6" borderId="368" xfId="0" applyNumberFormat="1" applyFont="1" applyFill="1" applyBorder="1"/>
    <xf numFmtId="1" fontId="15" fillId="6" borderId="369" xfId="0" applyNumberFormat="1" applyFont="1" applyFill="1" applyBorder="1"/>
    <xf numFmtId="1" fontId="15" fillId="6" borderId="373" xfId="0" applyNumberFormat="1" applyFont="1" applyFill="1" applyBorder="1"/>
    <xf numFmtId="41" fontId="5" fillId="6" borderId="374" xfId="4" applyNumberFormat="1" applyFont="1" applyFill="1" applyBorder="1" applyProtection="1"/>
    <xf numFmtId="41" fontId="5" fillId="3" borderId="371" xfId="1" applyNumberFormat="1" applyFont="1" applyFill="1" applyBorder="1" applyAlignment="1" applyProtection="1">
      <alignment horizontal="center" wrapText="1"/>
    </xf>
    <xf numFmtId="1" fontId="15" fillId="5" borderId="375" xfId="0" applyNumberFormat="1" applyFont="1" applyFill="1" applyBorder="1" applyProtection="1">
      <protection locked="0"/>
    </xf>
    <xf numFmtId="1" fontId="15" fillId="5" borderId="376" xfId="0" applyNumberFormat="1" applyFont="1" applyFill="1" applyBorder="1" applyProtection="1">
      <protection locked="0"/>
    </xf>
    <xf numFmtId="164" fontId="5" fillId="3" borderId="362" xfId="1" applyNumberFormat="1" applyFont="1" applyFill="1" applyBorder="1" applyAlignment="1" applyProtection="1">
      <alignment horizontal="center"/>
    </xf>
    <xf numFmtId="41" fontId="12" fillId="3" borderId="377" xfId="1" applyNumberFormat="1" applyFont="1" applyFill="1" applyBorder="1" applyAlignment="1" applyProtection="1">
      <alignment horizontal="left"/>
    </xf>
    <xf numFmtId="1" fontId="15" fillId="5" borderId="362" xfId="0" applyNumberFormat="1" applyFont="1" applyFill="1" applyBorder="1" applyProtection="1">
      <protection locked="0"/>
    </xf>
    <xf numFmtId="1" fontId="14" fillId="0" borderId="362" xfId="0" applyNumberFormat="1" applyFont="1" applyBorder="1" applyAlignment="1">
      <alignment horizontal="center" vertical="center" wrapText="1"/>
    </xf>
    <xf numFmtId="1" fontId="15" fillId="0" borderId="378" xfId="0" applyNumberFormat="1" applyFont="1" applyBorder="1"/>
    <xf numFmtId="1" fontId="15" fillId="5" borderId="379" xfId="0" applyNumberFormat="1" applyFont="1" applyFill="1" applyBorder="1" applyProtection="1">
      <protection locked="0"/>
    </xf>
    <xf numFmtId="1" fontId="15" fillId="5" borderId="380" xfId="0" applyNumberFormat="1" applyFont="1" applyFill="1" applyBorder="1" applyProtection="1">
      <protection locked="0"/>
    </xf>
    <xf numFmtId="1" fontId="15" fillId="5" borderId="381" xfId="0" applyNumberFormat="1" applyFont="1" applyFill="1" applyBorder="1" applyProtection="1">
      <protection locked="0"/>
    </xf>
    <xf numFmtId="1" fontId="15" fillId="5" borderId="382" xfId="0" applyNumberFormat="1" applyFont="1" applyFill="1" applyBorder="1" applyProtection="1">
      <protection locked="0"/>
    </xf>
    <xf numFmtId="1" fontId="15" fillId="5" borderId="383" xfId="0" applyNumberFormat="1" applyFont="1" applyFill="1" applyBorder="1" applyProtection="1">
      <protection locked="0"/>
    </xf>
    <xf numFmtId="41" fontId="5" fillId="3" borderId="378" xfId="1" applyNumberFormat="1" applyFont="1" applyFill="1" applyBorder="1" applyAlignment="1" applyProtection="1">
      <alignment vertical="center" wrapText="1"/>
    </xf>
    <xf numFmtId="41" fontId="5" fillId="3" borderId="384" xfId="1" applyNumberFormat="1" applyFont="1" applyFill="1" applyBorder="1" applyAlignment="1" applyProtection="1">
      <alignment vertical="center" wrapText="1"/>
    </xf>
    <xf numFmtId="1" fontId="15" fillId="5" borderId="385" xfId="0" applyNumberFormat="1" applyFont="1" applyFill="1" applyBorder="1" applyProtection="1">
      <protection locked="0"/>
    </xf>
    <xf numFmtId="1" fontId="15" fillId="5" borderId="386" xfId="0" applyNumberFormat="1" applyFont="1" applyFill="1" applyBorder="1" applyProtection="1">
      <protection locked="0"/>
    </xf>
    <xf numFmtId="1" fontId="15" fillId="5" borderId="387" xfId="0" applyNumberFormat="1" applyFont="1" applyFill="1" applyBorder="1" applyProtection="1">
      <protection locked="0"/>
    </xf>
    <xf numFmtId="1" fontId="15" fillId="5" borderId="388" xfId="0" applyNumberFormat="1" applyFont="1" applyFill="1" applyBorder="1" applyProtection="1">
      <protection locked="0"/>
    </xf>
    <xf numFmtId="164" fontId="5" fillId="3" borderId="362" xfId="4" applyNumberFormat="1" applyFont="1" applyFill="1" applyBorder="1" applyProtection="1"/>
    <xf numFmtId="1" fontId="15" fillId="5" borderId="389" xfId="0" applyNumberFormat="1" applyFont="1" applyFill="1" applyBorder="1" applyProtection="1">
      <protection locked="0"/>
    </xf>
    <xf numFmtId="1" fontId="15" fillId="5" borderId="390" xfId="0" applyNumberFormat="1" applyFont="1" applyFill="1" applyBorder="1" applyProtection="1">
      <protection locked="0"/>
    </xf>
    <xf numFmtId="1" fontId="15" fillId="5" borderId="391" xfId="0" applyNumberFormat="1" applyFont="1" applyFill="1" applyBorder="1" applyProtection="1">
      <protection locked="0"/>
    </xf>
    <xf numFmtId="1" fontId="15" fillId="0" borderId="362" xfId="0" applyNumberFormat="1" applyFont="1" applyBorder="1" applyAlignment="1">
      <alignment horizontal="center" vertical="center"/>
    </xf>
    <xf numFmtId="1" fontId="15" fillId="0" borderId="378" xfId="0" applyNumberFormat="1" applyFont="1" applyBorder="1" applyAlignment="1">
      <alignment wrapText="1"/>
    </xf>
    <xf numFmtId="1" fontId="15" fillId="0" borderId="380" xfId="0" applyNumberFormat="1" applyFont="1" applyBorder="1" applyAlignment="1">
      <alignment horizontal="right" wrapText="1"/>
    </xf>
    <xf numFmtId="1" fontId="15" fillId="0" borderId="381" xfId="0" applyNumberFormat="1" applyFont="1" applyBorder="1" applyAlignment="1">
      <alignment horizontal="right"/>
    </xf>
    <xf numFmtId="1" fontId="15" fillId="0" borderId="379" xfId="0" applyNumberFormat="1" applyFont="1" applyBorder="1" applyAlignment="1">
      <alignment horizontal="right"/>
    </xf>
    <xf numFmtId="1" fontId="15" fillId="5" borderId="378" xfId="0" applyNumberFormat="1" applyFont="1" applyFill="1" applyBorder="1" applyProtection="1">
      <protection locked="0"/>
    </xf>
    <xf numFmtId="1" fontId="15" fillId="5" borderId="392" xfId="0" applyNumberFormat="1" applyFont="1" applyFill="1" applyBorder="1" applyProtection="1">
      <protection locked="0"/>
    </xf>
    <xf numFmtId="1" fontId="15" fillId="0" borderId="390" xfId="0" applyNumberFormat="1" applyFont="1" applyBorder="1"/>
    <xf numFmtId="1" fontId="15" fillId="7" borderId="385" xfId="0" applyNumberFormat="1" applyFont="1" applyFill="1" applyBorder="1"/>
    <xf numFmtId="1" fontId="15" fillId="7" borderId="391" xfId="0" applyNumberFormat="1" applyFont="1" applyFill="1" applyBorder="1"/>
    <xf numFmtId="1" fontId="15" fillId="7" borderId="393" xfId="0" applyNumberFormat="1" applyFont="1" applyFill="1" applyBorder="1"/>
    <xf numFmtId="1" fontId="15" fillId="0" borderId="380" xfId="0" applyNumberFormat="1" applyFont="1" applyBorder="1" applyAlignment="1">
      <alignment horizontal="right"/>
    </xf>
    <xf numFmtId="1" fontId="15" fillId="0" borderId="380" xfId="0" applyNumberFormat="1" applyFont="1" applyBorder="1" applyAlignment="1">
      <alignment horizontal="right" shrinkToFit="1"/>
    </xf>
    <xf numFmtId="1" fontId="15" fillId="0" borderId="381" xfId="0" applyNumberFormat="1" applyFont="1" applyBorder="1" applyAlignment="1">
      <alignment horizontal="right" shrinkToFit="1"/>
    </xf>
    <xf numFmtId="1" fontId="15" fillId="0" borderId="385" xfId="0" applyNumberFormat="1" applyFont="1" applyBorder="1" applyAlignment="1">
      <alignment horizontal="right"/>
    </xf>
    <xf numFmtId="1" fontId="15" fillId="0" borderId="386" xfId="0" applyNumberFormat="1" applyFont="1" applyBorder="1" applyAlignment="1">
      <alignment horizontal="right"/>
    </xf>
    <xf numFmtId="1" fontId="15" fillId="0" borderId="391" xfId="0" applyNumberFormat="1" applyFont="1" applyBorder="1" applyAlignment="1">
      <alignment horizontal="right"/>
    </xf>
    <xf numFmtId="1" fontId="15" fillId="5" borderId="384" xfId="0" applyNumberFormat="1" applyFont="1" applyFill="1" applyBorder="1" applyProtection="1">
      <protection locked="0"/>
    </xf>
    <xf numFmtId="1" fontId="15" fillId="5" borderId="394" xfId="0" applyNumberFormat="1" applyFont="1" applyFill="1" applyBorder="1" applyProtection="1">
      <protection locked="0"/>
    </xf>
    <xf numFmtId="1" fontId="5" fillId="2" borderId="362" xfId="0" applyNumberFormat="1" applyFont="1" applyFill="1" applyBorder="1" applyAlignment="1">
      <alignment horizontal="center" vertical="center" wrapText="1"/>
    </xf>
    <xf numFmtId="1" fontId="15" fillId="0" borderId="362" xfId="0" applyNumberFormat="1" applyFont="1" applyBorder="1" applyAlignment="1">
      <alignment horizontal="right" wrapText="1"/>
    </xf>
    <xf numFmtId="1" fontId="15" fillId="2" borderId="362" xfId="0" applyNumberFormat="1" applyFont="1" applyFill="1" applyBorder="1" applyAlignment="1">
      <alignment horizontal="right"/>
    </xf>
    <xf numFmtId="41" fontId="24" fillId="3" borderId="378" xfId="1" applyNumberFormat="1" applyFont="1" applyFill="1" applyBorder="1" applyAlignment="1" applyProtection="1">
      <alignment vertical="center" wrapText="1"/>
    </xf>
    <xf numFmtId="1" fontId="15" fillId="0" borderId="362" xfId="0" applyNumberFormat="1" applyFont="1" applyBorder="1" applyAlignment="1">
      <alignment horizontal="right"/>
    </xf>
    <xf numFmtId="1" fontId="15" fillId="8" borderId="380" xfId="0" applyNumberFormat="1" applyFont="1" applyFill="1" applyBorder="1" applyProtection="1">
      <protection locked="0"/>
    </xf>
    <xf numFmtId="1" fontId="15" fillId="8" borderId="381" xfId="0" applyNumberFormat="1" applyFont="1" applyFill="1" applyBorder="1" applyProtection="1">
      <protection locked="0"/>
    </xf>
    <xf numFmtId="1" fontId="15" fillId="8" borderId="379" xfId="0" applyNumberFormat="1" applyFont="1" applyFill="1" applyBorder="1" applyProtection="1">
      <protection locked="0"/>
    </xf>
    <xf numFmtId="1" fontId="15" fillId="8" borderId="395" xfId="0" applyNumberFormat="1" applyFont="1" applyFill="1" applyBorder="1" applyProtection="1">
      <protection locked="0"/>
    </xf>
    <xf numFmtId="1" fontId="5" fillId="0" borderId="396" xfId="0" applyNumberFormat="1" applyFont="1" applyBorder="1" applyAlignment="1">
      <alignment vertical="center" wrapText="1"/>
    </xf>
    <xf numFmtId="1" fontId="15" fillId="2" borderId="389" xfId="0" applyNumberFormat="1" applyFont="1" applyFill="1" applyBorder="1" applyAlignment="1">
      <alignment horizontal="center" vertical="center"/>
    </xf>
    <xf numFmtId="1" fontId="15" fillId="8" borderId="397" xfId="0" applyNumberFormat="1" applyFont="1" applyFill="1" applyBorder="1" applyProtection="1">
      <protection locked="0"/>
    </xf>
    <xf numFmtId="1" fontId="5" fillId="0" borderId="378" xfId="0" applyNumberFormat="1" applyFont="1" applyBorder="1" applyAlignment="1">
      <alignment vertical="center" wrapText="1"/>
    </xf>
    <xf numFmtId="1" fontId="15" fillId="2" borderId="380" xfId="6" applyNumberFormat="1" applyFont="1" applyFill="1" applyBorder="1" applyAlignment="1">
      <alignment horizontal="right"/>
    </xf>
    <xf numFmtId="1" fontId="15" fillId="2" borderId="381" xfId="6" applyNumberFormat="1" applyFont="1" applyFill="1" applyBorder="1" applyAlignment="1">
      <alignment horizontal="right"/>
    </xf>
    <xf numFmtId="1" fontId="15" fillId="2" borderId="379" xfId="6" applyNumberFormat="1" applyFont="1" applyFill="1" applyBorder="1" applyAlignment="1">
      <alignment horizontal="right"/>
    </xf>
    <xf numFmtId="1" fontId="15" fillId="8" borderId="392" xfId="0" applyNumberFormat="1" applyFont="1" applyFill="1" applyBorder="1" applyProtection="1">
      <protection locked="0"/>
    </xf>
    <xf numFmtId="1" fontId="15" fillId="8" borderId="382" xfId="0" applyNumberFormat="1" applyFont="1" applyFill="1" applyBorder="1" applyProtection="1">
      <protection locked="0"/>
    </xf>
    <xf numFmtId="1" fontId="5" fillId="0" borderId="389" xfId="0" applyNumberFormat="1" applyFont="1" applyBorder="1" applyAlignment="1">
      <alignment vertical="center" wrapText="1"/>
    </xf>
    <xf numFmtId="1" fontId="15" fillId="2" borderId="398" xfId="6" applyNumberFormat="1" applyFont="1" applyFill="1" applyBorder="1" applyAlignment="1">
      <alignment horizontal="right"/>
    </xf>
    <xf numFmtId="1" fontId="15" fillId="2" borderId="399" xfId="6" applyNumberFormat="1" applyFont="1" applyFill="1" applyBorder="1" applyAlignment="1">
      <alignment horizontal="right"/>
    </xf>
    <xf numFmtId="1" fontId="15" fillId="2" borderId="400" xfId="6" applyNumberFormat="1" applyFont="1" applyFill="1" applyBorder="1" applyAlignment="1">
      <alignment horizontal="right"/>
    </xf>
    <xf numFmtId="1" fontId="15" fillId="8" borderId="398" xfId="0" applyNumberFormat="1" applyFont="1" applyFill="1" applyBorder="1" applyProtection="1">
      <protection locked="0"/>
    </xf>
    <xf numFmtId="1" fontId="15" fillId="8" borderId="400" xfId="0" applyNumberFormat="1" applyFont="1" applyFill="1" applyBorder="1" applyProtection="1">
      <protection locked="0"/>
    </xf>
    <xf numFmtId="1" fontId="15" fillId="8" borderId="401" xfId="0" applyNumberFormat="1" applyFont="1" applyFill="1" applyBorder="1" applyProtection="1">
      <protection locked="0"/>
    </xf>
    <xf numFmtId="1" fontId="15" fillId="8" borderId="399" xfId="0" applyNumberFormat="1" applyFont="1" applyFill="1" applyBorder="1" applyProtection="1">
      <protection locked="0"/>
    </xf>
    <xf numFmtId="1" fontId="15" fillId="8" borderId="402" xfId="0" applyNumberFormat="1" applyFont="1" applyFill="1" applyBorder="1" applyProtection="1">
      <protection locked="0"/>
    </xf>
    <xf numFmtId="1" fontId="5" fillId="0" borderId="390" xfId="0" applyNumberFormat="1" applyFont="1" applyBorder="1" applyAlignment="1">
      <alignment vertical="center" wrapText="1"/>
    </xf>
    <xf numFmtId="1" fontId="15" fillId="2" borderId="385" xfId="6" applyNumberFormat="1" applyFont="1" applyFill="1" applyBorder="1" applyAlignment="1">
      <alignment horizontal="right"/>
    </xf>
    <xf numFmtId="1" fontId="15" fillId="2" borderId="386" xfId="6" applyNumberFormat="1" applyFont="1" applyFill="1" applyBorder="1" applyAlignment="1">
      <alignment horizontal="right"/>
    </xf>
    <xf numFmtId="1" fontId="15" fillId="2" borderId="391" xfId="6" applyNumberFormat="1" applyFont="1" applyFill="1" applyBorder="1" applyAlignment="1">
      <alignment horizontal="right"/>
    </xf>
    <xf numFmtId="1" fontId="15" fillId="8" borderId="385" xfId="0" applyNumberFormat="1" applyFont="1" applyFill="1" applyBorder="1" applyProtection="1">
      <protection locked="0"/>
    </xf>
    <xf numFmtId="1" fontId="15" fillId="8" borderId="391" xfId="0" applyNumberFormat="1" applyFont="1" applyFill="1" applyBorder="1" applyProtection="1">
      <protection locked="0"/>
    </xf>
    <xf numFmtId="1" fontId="15" fillId="8" borderId="394" xfId="0" applyNumberFormat="1" applyFont="1" applyFill="1" applyBorder="1" applyProtection="1">
      <protection locked="0"/>
    </xf>
    <xf numFmtId="1" fontId="15" fillId="8" borderId="386" xfId="0" applyNumberFormat="1" applyFont="1" applyFill="1" applyBorder="1" applyProtection="1">
      <protection locked="0"/>
    </xf>
    <xf numFmtId="1" fontId="15" fillId="8" borderId="387" xfId="0" applyNumberFormat="1" applyFont="1" applyFill="1" applyBorder="1" applyProtection="1">
      <protection locked="0"/>
    </xf>
    <xf numFmtId="1" fontId="5" fillId="0" borderId="389" xfId="0" applyNumberFormat="1" applyFont="1" applyBorder="1" applyAlignment="1">
      <alignment horizontal="left"/>
    </xf>
    <xf numFmtId="1" fontId="5" fillId="0" borderId="389" xfId="0" applyNumberFormat="1" applyFont="1" applyBorder="1"/>
    <xf numFmtId="1" fontId="5" fillId="0" borderId="390" xfId="0" applyNumberFormat="1" applyFont="1" applyBorder="1"/>
    <xf numFmtId="1" fontId="15" fillId="2" borderId="403" xfId="6" applyNumberFormat="1" applyFont="1" applyFill="1" applyBorder="1" applyAlignment="1">
      <alignment horizontal="right"/>
    </xf>
    <xf numFmtId="1" fontId="15" fillId="2" borderId="404" xfId="6" applyNumberFormat="1" applyFont="1" applyFill="1" applyBorder="1" applyAlignment="1">
      <alignment horizontal="right"/>
    </xf>
    <xf numFmtId="1" fontId="5" fillId="0" borderId="406" xfId="7" applyNumberFormat="1" applyFont="1" applyBorder="1" applyAlignment="1">
      <alignment horizontal="center" vertical="center" wrapText="1"/>
    </xf>
    <xf numFmtId="1" fontId="5" fillId="0" borderId="407" xfId="7" applyNumberFormat="1" applyFont="1" applyBorder="1" applyAlignment="1">
      <alignment horizontal="center" vertical="center" wrapText="1"/>
    </xf>
    <xf numFmtId="1" fontId="15" fillId="5" borderId="380" xfId="7" applyNumberFormat="1" applyFont="1" applyFill="1" applyBorder="1" applyAlignment="1" applyProtection="1">
      <alignment horizontal="center"/>
      <protection locked="0"/>
    </xf>
    <xf numFmtId="1" fontId="15" fillId="5" borderId="381" xfId="7" applyNumberFormat="1" applyFont="1" applyFill="1" applyBorder="1" applyAlignment="1" applyProtection="1">
      <alignment horizontal="center"/>
      <protection locked="0"/>
    </xf>
    <xf numFmtId="1" fontId="15" fillId="5" borderId="382" xfId="7" applyNumberFormat="1" applyFont="1" applyFill="1" applyBorder="1" applyAlignment="1" applyProtection="1">
      <alignment horizontal="center"/>
      <protection locked="0"/>
    </xf>
    <xf numFmtId="1" fontId="15" fillId="5" borderId="392" xfId="7" applyNumberFormat="1" applyFont="1" applyFill="1" applyBorder="1" applyAlignment="1" applyProtection="1">
      <alignment horizontal="center"/>
      <protection locked="0"/>
    </xf>
    <xf numFmtId="1" fontId="5" fillId="0" borderId="390" xfId="0" applyNumberFormat="1" applyFont="1" applyBorder="1" applyAlignment="1">
      <alignment horizontal="left"/>
    </xf>
    <xf numFmtId="1" fontId="15" fillId="5" borderId="385" xfId="7" applyNumberFormat="1" applyFont="1" applyFill="1" applyBorder="1" applyAlignment="1" applyProtection="1">
      <alignment horizontal="center"/>
      <protection locked="0"/>
    </xf>
    <xf numFmtId="1" fontId="15" fillId="5" borderId="386" xfId="7" applyNumberFormat="1" applyFont="1" applyFill="1" applyBorder="1" applyAlignment="1" applyProtection="1">
      <alignment horizontal="center"/>
      <protection locked="0"/>
    </xf>
    <xf numFmtId="1" fontId="15" fillId="5" borderId="387" xfId="7" applyNumberFormat="1" applyFont="1" applyFill="1" applyBorder="1" applyAlignment="1" applyProtection="1">
      <alignment horizontal="center"/>
      <protection locked="0"/>
    </xf>
    <xf numFmtId="1" fontId="15" fillId="5" borderId="394" xfId="7" applyNumberFormat="1" applyFont="1" applyFill="1" applyBorder="1" applyAlignment="1" applyProtection="1">
      <alignment horizontal="center"/>
      <protection locked="0"/>
    </xf>
    <xf numFmtId="1" fontId="5" fillId="0" borderId="405" xfId="7" applyNumberFormat="1" applyFont="1" applyBorder="1" applyAlignment="1">
      <alignment horizontal="center"/>
    </xf>
    <xf numFmtId="1" fontId="5" fillId="0" borderId="405" xfId="7" applyNumberFormat="1" applyFont="1" applyBorder="1" applyAlignment="1">
      <alignment horizontal="center" vertical="center" wrapText="1"/>
    </xf>
    <xf numFmtId="1" fontId="15" fillId="5" borderId="390" xfId="7" applyNumberFormat="1" applyFont="1" applyFill="1" applyBorder="1" applyAlignment="1" applyProtection="1">
      <alignment horizontal="center"/>
      <protection locked="0"/>
    </xf>
    <xf numFmtId="1" fontId="15" fillId="0" borderId="405" xfId="0" applyNumberFormat="1" applyFont="1" applyBorder="1" applyAlignment="1">
      <alignment horizontal="center" vertical="center"/>
    </xf>
    <xf numFmtId="1" fontId="15" fillId="0" borderId="405" xfId="0" applyNumberFormat="1" applyFont="1" applyBorder="1" applyAlignment="1">
      <alignment horizontal="center" vertical="center" wrapText="1"/>
    </xf>
    <xf numFmtId="1" fontId="15" fillId="0" borderId="406" xfId="0" applyNumberFormat="1" applyFont="1" applyBorder="1" applyAlignment="1">
      <alignment horizontal="center" vertical="center" wrapText="1"/>
    </xf>
    <xf numFmtId="1" fontId="15" fillId="2" borderId="409" xfId="6" applyNumberFormat="1" applyFont="1" applyFill="1" applyBorder="1" applyAlignment="1">
      <alignment horizontal="right"/>
    </xf>
    <xf numFmtId="1" fontId="15" fillId="5" borderId="410" xfId="0" applyNumberFormat="1" applyFont="1" applyFill="1" applyBorder="1" applyProtection="1">
      <protection locked="0"/>
    </xf>
    <xf numFmtId="1" fontId="15" fillId="5" borderId="411" xfId="0" applyNumberFormat="1" applyFont="1" applyFill="1" applyBorder="1" applyProtection="1">
      <protection locked="0"/>
    </xf>
    <xf numFmtId="1" fontId="15" fillId="5" borderId="412" xfId="0" applyNumberFormat="1" applyFont="1" applyFill="1" applyBorder="1" applyProtection="1">
      <protection locked="0"/>
    </xf>
    <xf numFmtId="1" fontId="15" fillId="5" borderId="409" xfId="0" applyNumberFormat="1" applyFont="1" applyFill="1" applyBorder="1" applyProtection="1">
      <protection locked="0"/>
    </xf>
    <xf numFmtId="1" fontId="15" fillId="5" borderId="413" xfId="0" applyNumberFormat="1" applyFont="1" applyFill="1" applyBorder="1" applyProtection="1">
      <protection locked="0"/>
    </xf>
    <xf numFmtId="1" fontId="15" fillId="6" borderId="390" xfId="6" applyNumberFormat="1" applyFont="1" applyFill="1" applyBorder="1" applyAlignment="1">
      <alignment horizontal="right"/>
    </xf>
    <xf numFmtId="0" fontId="5" fillId="0" borderId="405" xfId="0" applyFont="1" applyBorder="1" applyAlignment="1">
      <alignment horizontal="center" vertical="center"/>
    </xf>
    <xf numFmtId="0" fontId="5" fillId="0" borderId="406" xfId="0" applyFont="1" applyBorder="1" applyAlignment="1">
      <alignment horizontal="center" vertical="center" wrapText="1"/>
    </xf>
    <xf numFmtId="0" fontId="5" fillId="0" borderId="409" xfId="0" applyFont="1" applyBorder="1" applyAlignment="1">
      <alignment horizontal="justify" vertical="center"/>
    </xf>
    <xf numFmtId="0" fontId="5" fillId="8" borderId="410" xfId="0" applyFont="1" applyFill="1" applyBorder="1" applyAlignment="1" applyProtection="1">
      <alignment horizontal="justify" vertical="center"/>
      <protection locked="0"/>
    </xf>
    <xf numFmtId="0" fontId="5" fillId="8" borderId="414" xfId="0" applyFont="1" applyFill="1" applyBorder="1" applyAlignment="1" applyProtection="1">
      <alignment horizontal="justify" vertical="center"/>
      <protection locked="0"/>
    </xf>
    <xf numFmtId="1" fontId="5" fillId="0" borderId="390" xfId="0" applyNumberFormat="1" applyFont="1" applyBorder="1" applyAlignment="1">
      <alignment horizontal="left" vertical="center" wrapText="1"/>
    </xf>
    <xf numFmtId="1" fontId="5" fillId="0" borderId="406" xfId="0" applyNumberFormat="1" applyFont="1" applyBorder="1" applyAlignment="1">
      <alignment horizontal="center" vertical="center" wrapText="1"/>
    </xf>
    <xf numFmtId="1" fontId="5" fillId="0" borderId="407" xfId="0" applyNumberFormat="1" applyFont="1" applyBorder="1" applyAlignment="1">
      <alignment horizontal="center" vertical="center" wrapText="1"/>
    </xf>
    <xf numFmtId="1" fontId="15" fillId="0" borderId="389" xfId="0" applyNumberFormat="1" applyFont="1" applyBorder="1"/>
    <xf numFmtId="1" fontId="15" fillId="0" borderId="418" xfId="0" applyNumberFormat="1" applyFont="1" applyBorder="1" applyAlignment="1">
      <alignment horizontal="center" vertical="center" wrapText="1"/>
    </xf>
    <xf numFmtId="1" fontId="15" fillId="0" borderId="415" xfId="0" applyNumberFormat="1" applyFont="1" applyBorder="1" applyAlignment="1">
      <alignment horizontal="center" vertical="center" wrapText="1"/>
    </xf>
    <xf numFmtId="1" fontId="15" fillId="0" borderId="409" xfId="0" applyNumberFormat="1" applyFont="1" applyBorder="1" applyAlignment="1">
      <alignment horizontal="right"/>
    </xf>
    <xf numFmtId="1" fontId="15" fillId="2" borderId="409" xfId="0" applyNumberFormat="1" applyFont="1" applyFill="1" applyBorder="1" applyAlignment="1">
      <alignment horizontal="right"/>
    </xf>
    <xf numFmtId="1" fontId="15" fillId="0" borderId="389" xfId="0" applyNumberFormat="1" applyFont="1" applyBorder="1" applyAlignment="1">
      <alignment horizontal="right"/>
    </xf>
    <xf numFmtId="1" fontId="15" fillId="2" borderId="389" xfId="0" applyNumberFormat="1" applyFont="1" applyFill="1" applyBorder="1" applyAlignment="1">
      <alignment horizontal="right"/>
    </xf>
    <xf numFmtId="1" fontId="15" fillId="5" borderId="397" xfId="0" applyNumberFormat="1" applyFont="1" applyFill="1" applyBorder="1" applyProtection="1">
      <protection locked="0"/>
    </xf>
    <xf numFmtId="1" fontId="15" fillId="5" borderId="393" xfId="0" applyNumberFormat="1" applyFont="1" applyFill="1" applyBorder="1" applyProtection="1">
      <protection locked="0"/>
    </xf>
    <xf numFmtId="0" fontId="22" fillId="0" borderId="405" xfId="0" applyFont="1" applyBorder="1" applyAlignment="1">
      <alignment horizontal="center" vertical="center" wrapText="1"/>
    </xf>
    <xf numFmtId="0" fontId="22" fillId="0" borderId="420" xfId="0" applyFont="1" applyBorder="1" applyAlignment="1">
      <alignment horizontal="center" vertical="center" wrapText="1"/>
    </xf>
    <xf numFmtId="1" fontId="22" fillId="0" borderId="409" xfId="0" applyNumberFormat="1" applyFont="1" applyBorder="1"/>
    <xf numFmtId="1" fontId="16" fillId="0" borderId="409" xfId="0" applyNumberFormat="1" applyFont="1" applyBorder="1"/>
    <xf numFmtId="0" fontId="22" fillId="6" borderId="409" xfId="0" applyFont="1" applyFill="1" applyBorder="1"/>
    <xf numFmtId="1" fontId="15" fillId="5" borderId="421" xfId="0" applyNumberFormat="1" applyFont="1" applyFill="1" applyBorder="1" applyProtection="1">
      <protection locked="0"/>
    </xf>
    <xf numFmtId="0" fontId="22" fillId="0" borderId="389" xfId="0" applyFont="1" applyBorder="1"/>
    <xf numFmtId="1" fontId="16" fillId="0" borderId="389" xfId="0" applyNumberFormat="1" applyFont="1" applyBorder="1"/>
    <xf numFmtId="0" fontId="22" fillId="6" borderId="389" xfId="0" applyFont="1" applyFill="1" applyBorder="1"/>
    <xf numFmtId="1" fontId="15" fillId="5" borderId="422" xfId="0" applyNumberFormat="1" applyFont="1" applyFill="1" applyBorder="1" applyProtection="1">
      <protection locked="0"/>
    </xf>
    <xf numFmtId="0" fontId="5" fillId="0" borderId="405" xfId="0" applyFont="1" applyBorder="1" applyAlignment="1">
      <alignment horizontal="center" vertical="center" wrapText="1"/>
    </xf>
    <xf numFmtId="1" fontId="22" fillId="0" borderId="389" xfId="0" applyNumberFormat="1" applyFont="1" applyBorder="1" applyAlignment="1">
      <alignment horizontal="right"/>
    </xf>
    <xf numFmtId="0" fontId="16" fillId="0" borderId="389" xfId="0" applyFont="1" applyBorder="1"/>
    <xf numFmtId="1" fontId="22" fillId="0" borderId="389" xfId="0" applyNumberFormat="1" applyFont="1" applyBorder="1"/>
    <xf numFmtId="1" fontId="22" fillId="0" borderId="390" xfId="0" applyNumberFormat="1" applyFont="1" applyBorder="1"/>
    <xf numFmtId="0" fontId="16" fillId="0" borderId="390" xfId="0" applyFont="1" applyBorder="1"/>
    <xf numFmtId="1" fontId="5" fillId="3" borderId="408" xfId="0" applyNumberFormat="1" applyFont="1" applyFill="1" applyBorder="1" applyAlignment="1">
      <alignment horizontal="center" vertical="center" wrapText="1"/>
    </xf>
    <xf numFmtId="1" fontId="5" fillId="3" borderId="423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424" xfId="0" applyNumberFormat="1" applyFont="1" applyFill="1" applyBorder="1" applyProtection="1">
      <protection locked="0"/>
    </xf>
    <xf numFmtId="1" fontId="22" fillId="0" borderId="389" xfId="0" applyNumberFormat="1" applyFont="1" applyBorder="1" applyAlignment="1">
      <alignment vertical="center"/>
    </xf>
    <xf numFmtId="0" fontId="22" fillId="6" borderId="390" xfId="0" applyFont="1" applyFill="1" applyBorder="1"/>
    <xf numFmtId="1" fontId="5" fillId="3" borderId="406" xfId="0" applyNumberFormat="1" applyFont="1" applyFill="1" applyBorder="1" applyAlignment="1">
      <alignment horizontal="center" vertical="center" wrapText="1"/>
    </xf>
    <xf numFmtId="1" fontId="5" fillId="3" borderId="407" xfId="0" applyNumberFormat="1" applyFont="1" applyFill="1" applyBorder="1" applyAlignment="1">
      <alignment horizontal="center" vertical="center" wrapText="1"/>
    </xf>
    <xf numFmtId="1" fontId="5" fillId="3" borderId="418" xfId="0" applyNumberFormat="1" applyFont="1" applyFill="1" applyBorder="1" applyAlignment="1">
      <alignment horizontal="center" vertical="center" wrapText="1"/>
    </xf>
    <xf numFmtId="1" fontId="5" fillId="0" borderId="409" xfId="0" applyNumberFormat="1" applyFont="1" applyBorder="1" applyAlignment="1">
      <alignment horizontal="left" vertical="top"/>
    </xf>
    <xf numFmtId="0" fontId="22" fillId="6" borderId="379" xfId="0" applyFont="1" applyFill="1" applyBorder="1"/>
    <xf numFmtId="1" fontId="5" fillId="0" borderId="389" xfId="0" applyNumberFormat="1" applyFont="1" applyBorder="1" applyAlignment="1">
      <alignment horizontal="left" vertical="top"/>
    </xf>
    <xf numFmtId="0" fontId="5" fillId="0" borderId="390" xfId="0" applyFont="1" applyBorder="1" applyAlignment="1">
      <alignment horizontal="left" vertical="top" wrapText="1"/>
    </xf>
    <xf numFmtId="0" fontId="22" fillId="6" borderId="394" xfId="0" applyFont="1" applyFill="1" applyBorder="1"/>
    <xf numFmtId="0" fontId="22" fillId="6" borderId="386" xfId="0" applyFont="1" applyFill="1" applyBorder="1"/>
    <xf numFmtId="0" fontId="15" fillId="10" borderId="409" xfId="0" applyFont="1" applyFill="1" applyBorder="1" applyAlignment="1">
      <alignment vertical="center" wrapText="1"/>
    </xf>
    <xf numFmtId="0" fontId="15" fillId="10" borderId="389" xfId="0" applyFont="1" applyFill="1" applyBorder="1" applyAlignment="1">
      <alignment vertical="center" wrapText="1"/>
    </xf>
    <xf numFmtId="0" fontId="15" fillId="10" borderId="405" xfId="0" applyFont="1" applyFill="1" applyBorder="1" applyAlignment="1">
      <alignment horizontal="center" vertical="center" wrapText="1"/>
    </xf>
    <xf numFmtId="1" fontId="15" fillId="10" borderId="406" xfId="0" applyNumberFormat="1" applyFont="1" applyFill="1" applyBorder="1" applyAlignment="1">
      <alignment horizontal="right" vertical="center"/>
    </xf>
    <xf numFmtId="0" fontId="15" fillId="10" borderId="425" xfId="0" applyFont="1" applyFill="1" applyBorder="1" applyAlignment="1">
      <alignment horizontal="right" vertical="center"/>
    </xf>
    <xf numFmtId="0" fontId="15" fillId="10" borderId="407" xfId="0" applyFont="1" applyFill="1" applyBorder="1" applyAlignment="1">
      <alignment horizontal="right" vertical="center"/>
    </xf>
    <xf numFmtId="0" fontId="15" fillId="10" borderId="418" xfId="0" applyFont="1" applyFill="1" applyBorder="1" applyAlignment="1">
      <alignment horizontal="right" vertical="center"/>
    </xf>
    <xf numFmtId="0" fontId="4" fillId="10" borderId="406" xfId="0" applyFont="1" applyFill="1" applyBorder="1" applyAlignment="1">
      <alignment vertical="center" wrapText="1"/>
    </xf>
    <xf numFmtId="0" fontId="4" fillId="10" borderId="418" xfId="0" applyFont="1" applyFill="1" applyBorder="1" applyAlignment="1">
      <alignment vertical="center" wrapText="1"/>
    </xf>
    <xf numFmtId="0" fontId="5" fillId="3" borderId="406" xfId="0" applyFont="1" applyFill="1" applyBorder="1" applyAlignment="1" applyProtection="1">
      <alignment horizontal="center" wrapText="1"/>
      <protection locked="0"/>
    </xf>
    <xf numFmtId="0" fontId="5" fillId="3" borderId="418" xfId="0" applyFont="1" applyFill="1" applyBorder="1" applyAlignment="1" applyProtection="1">
      <alignment horizontal="center" wrapText="1"/>
      <protection locked="0"/>
    </xf>
    <xf numFmtId="0" fontId="5" fillId="3" borderId="407" xfId="0" applyFont="1" applyFill="1" applyBorder="1" applyAlignment="1" applyProtection="1">
      <alignment horizontal="center" vertical="center" wrapText="1"/>
      <protection locked="0"/>
    </xf>
    <xf numFmtId="0" fontId="5" fillId="3" borderId="423" xfId="0" applyFont="1" applyFill="1" applyBorder="1" applyAlignment="1" applyProtection="1">
      <alignment horizontal="center" vertical="center" wrapText="1"/>
      <protection locked="0"/>
    </xf>
    <xf numFmtId="0" fontId="5" fillId="3" borderId="409" xfId="0" applyFont="1" applyFill="1" applyBorder="1" applyAlignment="1" applyProtection="1">
      <alignment horizontal="left" wrapText="1"/>
      <protection locked="0"/>
    </xf>
    <xf numFmtId="1" fontId="5" fillId="5" borderId="380" xfId="0" applyNumberFormat="1" applyFont="1" applyFill="1" applyBorder="1" applyProtection="1">
      <protection locked="0"/>
    </xf>
    <xf numFmtId="1" fontId="5" fillId="3" borderId="409" xfId="0" applyNumberFormat="1" applyFont="1" applyFill="1" applyBorder="1" applyAlignment="1">
      <alignment horizontal="right" wrapText="1"/>
    </xf>
    <xf numFmtId="1" fontId="5" fillId="5" borderId="392" xfId="0" applyNumberFormat="1" applyFont="1" applyFill="1" applyBorder="1" applyProtection="1">
      <protection locked="0"/>
    </xf>
    <xf numFmtId="1" fontId="5" fillId="5" borderId="381" xfId="0" applyNumberFormat="1" applyFont="1" applyFill="1" applyBorder="1" applyProtection="1">
      <protection locked="0"/>
    </xf>
    <xf numFmtId="1" fontId="5" fillId="5" borderId="382" xfId="0" applyNumberFormat="1" applyFont="1" applyFill="1" applyBorder="1" applyProtection="1">
      <protection locked="0"/>
    </xf>
    <xf numFmtId="0" fontId="5" fillId="3" borderId="389" xfId="0" applyFont="1" applyFill="1" applyBorder="1" applyAlignment="1" applyProtection="1">
      <alignment horizontal="left" wrapText="1"/>
      <protection locked="0"/>
    </xf>
    <xf numFmtId="1" fontId="5" fillId="3" borderId="389" xfId="0" applyNumberFormat="1" applyFont="1" applyFill="1" applyBorder="1" applyAlignment="1">
      <alignment horizontal="right" wrapText="1"/>
    </xf>
    <xf numFmtId="1" fontId="5" fillId="5" borderId="389" xfId="0" applyNumberFormat="1" applyFont="1" applyFill="1" applyBorder="1" applyProtection="1">
      <protection locked="0"/>
    </xf>
    <xf numFmtId="1" fontId="5" fillId="5" borderId="390" xfId="0" applyNumberFormat="1" applyFont="1" applyFill="1" applyBorder="1" applyProtection="1">
      <protection locked="0"/>
    </xf>
    <xf numFmtId="1" fontId="5" fillId="5" borderId="385" xfId="0" applyNumberFormat="1" applyFont="1" applyFill="1" applyBorder="1" applyProtection="1">
      <protection locked="0"/>
    </xf>
    <xf numFmtId="1" fontId="5" fillId="5" borderId="394" xfId="0" applyNumberFormat="1" applyFont="1" applyFill="1" applyBorder="1" applyProtection="1">
      <protection locked="0"/>
    </xf>
    <xf numFmtId="1" fontId="5" fillId="5" borderId="386" xfId="0" applyNumberFormat="1" applyFont="1" applyFill="1" applyBorder="1" applyProtection="1">
      <protection locked="0"/>
    </xf>
    <xf numFmtId="1" fontId="5" fillId="5" borderId="387" xfId="0" applyNumberFormat="1" applyFont="1" applyFill="1" applyBorder="1" applyProtection="1">
      <protection locked="0"/>
    </xf>
    <xf numFmtId="0" fontId="5" fillId="3" borderId="406" xfId="0" applyFont="1" applyFill="1" applyBorder="1" applyAlignment="1" applyProtection="1">
      <alignment horizontal="center" vertical="center" wrapText="1"/>
      <protection locked="0"/>
    </xf>
    <xf numFmtId="0" fontId="5" fillId="3" borderId="418" xfId="0" applyFont="1" applyFill="1" applyBorder="1" applyAlignment="1" applyProtection="1">
      <alignment horizontal="center" vertical="center" wrapText="1"/>
      <protection locked="0"/>
    </xf>
    <xf numFmtId="0" fontId="5" fillId="3" borderId="409" xfId="0" applyFont="1" applyFill="1" applyBorder="1" applyAlignment="1" applyProtection="1">
      <alignment horizontal="left" vertical="center" wrapText="1"/>
      <protection locked="0"/>
    </xf>
    <xf numFmtId="1" fontId="5" fillId="0" borderId="409" xfId="0" applyNumberFormat="1" applyFont="1" applyBorder="1" applyAlignment="1">
      <alignment horizontal="center" vertical="center" wrapText="1"/>
    </xf>
    <xf numFmtId="41" fontId="12" fillId="3" borderId="426" xfId="1" applyNumberFormat="1" applyFont="1" applyFill="1" applyBorder="1" applyAlignment="1" applyProtection="1">
      <alignment horizontal="left"/>
    </xf>
    <xf numFmtId="1" fontId="5" fillId="0" borderId="425" xfId="0" applyNumberFormat="1" applyFont="1" applyBorder="1" applyAlignment="1">
      <alignment horizontal="center" vertical="center" wrapText="1"/>
    </xf>
    <xf numFmtId="1" fontId="5" fillId="0" borderId="407" xfId="0" applyNumberFormat="1" applyFont="1" applyBorder="1" applyAlignment="1">
      <alignment horizontal="center" vertical="center"/>
    </xf>
    <xf numFmtId="1" fontId="5" fillId="0" borderId="423" xfId="0" applyNumberFormat="1" applyFont="1" applyBorder="1" applyAlignment="1">
      <alignment horizontal="center" vertical="center"/>
    </xf>
    <xf numFmtId="41" fontId="5" fillId="3" borderId="418" xfId="1" applyNumberFormat="1" applyFont="1" applyFill="1" applyBorder="1" applyAlignment="1" applyProtection="1">
      <alignment horizontal="center" vertical="center" wrapText="1"/>
    </xf>
    <xf numFmtId="41" fontId="5" fillId="3" borderId="418" xfId="1" applyNumberFormat="1" applyFont="1" applyFill="1" applyBorder="1" applyAlignment="1" applyProtection="1">
      <alignment horizontal="center" vertical="center"/>
    </xf>
    <xf numFmtId="41" fontId="5" fillId="3" borderId="427" xfId="1" applyNumberFormat="1" applyFont="1" applyFill="1" applyBorder="1" applyProtection="1"/>
    <xf numFmtId="1" fontId="15" fillId="5" borderId="428" xfId="0" applyNumberFormat="1" applyFont="1" applyFill="1" applyBorder="1" applyProtection="1">
      <protection locked="0"/>
    </xf>
    <xf numFmtId="1" fontId="15" fillId="5" borderId="429" xfId="0" applyNumberFormat="1" applyFont="1" applyFill="1" applyBorder="1" applyProtection="1">
      <protection locked="0"/>
    </xf>
    <xf numFmtId="1" fontId="15" fillId="5" borderId="430" xfId="0" applyNumberFormat="1" applyFont="1" applyFill="1" applyBorder="1" applyProtection="1">
      <protection locked="0"/>
    </xf>
    <xf numFmtId="1" fontId="15" fillId="5" borderId="414" xfId="0" applyNumberFormat="1" applyFont="1" applyFill="1" applyBorder="1" applyProtection="1">
      <protection locked="0"/>
    </xf>
    <xf numFmtId="41" fontId="5" fillId="3" borderId="431" xfId="1" applyNumberFormat="1" applyFont="1" applyFill="1" applyBorder="1" applyProtection="1"/>
    <xf numFmtId="41" fontId="3" fillId="4" borderId="432" xfId="1" applyNumberFormat="1" applyFont="1" applyFill="1" applyBorder="1" applyProtection="1"/>
    <xf numFmtId="1" fontId="15" fillId="5" borderId="433" xfId="0" applyNumberFormat="1" applyFont="1" applyFill="1" applyBorder="1" applyProtection="1">
      <protection locked="0"/>
    </xf>
    <xf numFmtId="1" fontId="15" fillId="5" borderId="434" xfId="0" applyNumberFormat="1" applyFont="1" applyFill="1" applyBorder="1" applyProtection="1">
      <protection locked="0"/>
    </xf>
    <xf numFmtId="1" fontId="15" fillId="5" borderId="435" xfId="0" applyNumberFormat="1" applyFont="1" applyFill="1" applyBorder="1" applyProtection="1">
      <protection locked="0"/>
    </xf>
    <xf numFmtId="1" fontId="15" fillId="6" borderId="428" xfId="0" applyNumberFormat="1" applyFont="1" applyFill="1" applyBorder="1"/>
    <xf numFmtId="1" fontId="15" fillId="6" borderId="429" xfId="0" applyNumberFormat="1" applyFont="1" applyFill="1" applyBorder="1"/>
    <xf numFmtId="1" fontId="15" fillId="6" borderId="434" xfId="0" applyNumberFormat="1" applyFont="1" applyFill="1" applyBorder="1"/>
    <xf numFmtId="41" fontId="5" fillId="6" borderId="435" xfId="4" applyNumberFormat="1" applyFont="1" applyFill="1" applyBorder="1" applyProtection="1"/>
    <xf numFmtId="41" fontId="5" fillId="3" borderId="432" xfId="1" applyNumberFormat="1" applyFont="1" applyFill="1" applyBorder="1" applyAlignment="1" applyProtection="1">
      <alignment horizontal="center" wrapText="1"/>
    </xf>
    <xf numFmtId="1" fontId="15" fillId="5" borderId="436" xfId="0" applyNumberFormat="1" applyFont="1" applyFill="1" applyBorder="1" applyProtection="1">
      <protection locked="0"/>
    </xf>
    <xf numFmtId="1" fontId="15" fillId="5" borderId="437" xfId="0" applyNumberFormat="1" applyFont="1" applyFill="1" applyBorder="1" applyProtection="1">
      <protection locked="0"/>
    </xf>
    <xf numFmtId="41" fontId="5" fillId="3" borderId="408" xfId="1" applyNumberFormat="1" applyFont="1" applyFill="1" applyBorder="1" applyProtection="1"/>
    <xf numFmtId="41" fontId="5" fillId="4" borderId="408" xfId="1" applyNumberFormat="1" applyFont="1" applyFill="1" applyBorder="1" applyProtection="1"/>
    <xf numFmtId="164" fontId="5" fillId="3" borderId="405" xfId="1" applyNumberFormat="1" applyFont="1" applyFill="1" applyBorder="1" applyAlignment="1" applyProtection="1">
      <alignment horizontal="center"/>
    </xf>
    <xf numFmtId="164" fontId="5" fillId="3" borderId="406" xfId="1" applyNumberFormat="1" applyFont="1" applyFill="1" applyBorder="1" applyAlignment="1" applyProtection="1">
      <alignment horizontal="center"/>
    </xf>
    <xf numFmtId="164" fontId="5" fillId="3" borderId="425" xfId="1" applyNumberFormat="1" applyFont="1" applyFill="1" applyBorder="1" applyAlignment="1" applyProtection="1">
      <alignment horizontal="center"/>
    </xf>
    <xf numFmtId="164" fontId="5" fillId="3" borderId="407" xfId="1" applyNumberFormat="1" applyFont="1" applyFill="1" applyBorder="1" applyAlignment="1" applyProtection="1">
      <alignment horizontal="center"/>
    </xf>
    <xf numFmtId="164" fontId="5" fillId="3" borderId="423" xfId="1" applyNumberFormat="1" applyFont="1" applyFill="1" applyBorder="1" applyAlignment="1" applyProtection="1">
      <alignment horizontal="center"/>
    </xf>
    <xf numFmtId="164" fontId="5" fillId="3" borderId="418" xfId="1" applyNumberFormat="1" applyFont="1" applyFill="1" applyBorder="1" applyAlignment="1" applyProtection="1">
      <alignment horizontal="center"/>
    </xf>
    <xf numFmtId="41" fontId="12" fillId="3" borderId="438" xfId="1" applyNumberFormat="1" applyFont="1" applyFill="1" applyBorder="1" applyAlignment="1" applyProtection="1">
      <alignment horizontal="left"/>
    </xf>
    <xf numFmtId="41" fontId="5" fillId="3" borderId="418" xfId="1" applyNumberFormat="1" applyFont="1" applyFill="1" applyBorder="1" applyAlignment="1" applyProtection="1">
      <alignment horizontal="center" vertical="center" wrapText="1"/>
    </xf>
    <xf numFmtId="1" fontId="5" fillId="0" borderId="439" xfId="0" applyNumberFormat="1" applyFont="1" applyBorder="1" applyAlignment="1">
      <alignment horizontal="center" vertical="center" wrapText="1"/>
    </xf>
    <xf numFmtId="1" fontId="5" fillId="0" borderId="423" xfId="0" applyNumberFormat="1" applyFont="1" applyBorder="1" applyAlignment="1">
      <alignment horizontal="center" vertical="center" wrapText="1"/>
    </xf>
    <xf numFmtId="1" fontId="15" fillId="5" borderId="406" xfId="0" applyNumberFormat="1" applyFont="1" applyFill="1" applyBorder="1" applyProtection="1">
      <protection locked="0"/>
    </xf>
    <xf numFmtId="1" fontId="15" fillId="5" borderId="407" xfId="0" applyNumberFormat="1" applyFont="1" applyFill="1" applyBorder="1" applyProtection="1">
      <protection locked="0"/>
    </xf>
    <xf numFmtId="1" fontId="15" fillId="5" borderId="423" xfId="0" applyNumberFormat="1" applyFont="1" applyFill="1" applyBorder="1" applyProtection="1">
      <protection locked="0"/>
    </xf>
    <xf numFmtId="1" fontId="15" fillId="5" borderId="418" xfId="0" applyNumberFormat="1" applyFont="1" applyFill="1" applyBorder="1" applyProtection="1">
      <protection locked="0"/>
    </xf>
    <xf numFmtId="41" fontId="5" fillId="3" borderId="406" xfId="1" applyNumberFormat="1" applyFont="1" applyFill="1" applyBorder="1" applyAlignment="1" applyProtection="1">
      <alignment horizontal="center" vertical="center" wrapText="1"/>
    </xf>
    <xf numFmtId="1" fontId="14" fillId="0" borderId="406" xfId="0" applyNumberFormat="1" applyFont="1" applyBorder="1" applyAlignment="1">
      <alignment horizontal="center" vertical="center" wrapText="1"/>
    </xf>
    <xf numFmtId="1" fontId="14" fillId="0" borderId="418" xfId="0" applyNumberFormat="1" applyFont="1" applyBorder="1" applyAlignment="1">
      <alignment horizontal="center" vertical="center" wrapText="1"/>
    </xf>
    <xf numFmtId="1" fontId="15" fillId="0" borderId="423" xfId="0" applyNumberFormat="1" applyFont="1" applyBorder="1" applyAlignment="1">
      <alignment horizontal="center" vertical="center" wrapText="1"/>
    </xf>
    <xf numFmtId="1" fontId="5" fillId="0" borderId="408" xfId="0" applyNumberFormat="1" applyFont="1" applyBorder="1" applyAlignment="1">
      <alignment horizontal="center" vertical="center"/>
    </xf>
    <xf numFmtId="1" fontId="5" fillId="0" borderId="406" xfId="0" applyNumberFormat="1" applyFont="1" applyBorder="1" applyAlignment="1">
      <alignment horizontal="center" vertical="center"/>
    </xf>
    <xf numFmtId="1" fontId="5" fillId="0" borderId="418" xfId="0" applyNumberFormat="1" applyFont="1" applyBorder="1" applyAlignment="1">
      <alignment horizontal="center" vertical="center" wrapText="1"/>
    </xf>
    <xf numFmtId="41" fontId="5" fillId="3" borderId="427" xfId="1" applyNumberFormat="1" applyFont="1" applyFill="1" applyBorder="1" applyAlignment="1" applyProtection="1">
      <alignment vertical="center" wrapText="1"/>
    </xf>
    <xf numFmtId="1" fontId="15" fillId="0" borderId="440" xfId="0" applyNumberFormat="1" applyFont="1" applyBorder="1"/>
    <xf numFmtId="1" fontId="15" fillId="5" borderId="441" xfId="0" applyNumberFormat="1" applyFont="1" applyFill="1" applyBorder="1" applyProtection="1">
      <protection locked="0"/>
    </xf>
    <xf numFmtId="1" fontId="15" fillId="5" borderId="442" xfId="0" applyNumberFormat="1" applyFont="1" applyFill="1" applyBorder="1" applyProtection="1">
      <protection locked="0"/>
    </xf>
    <xf numFmtId="1" fontId="15" fillId="5" borderId="443" xfId="0" applyNumberFormat="1" applyFont="1" applyFill="1" applyBorder="1" applyProtection="1">
      <protection locked="0"/>
    </xf>
    <xf numFmtId="1" fontId="15" fillId="5" borderId="444" xfId="0" applyNumberFormat="1" applyFont="1" applyFill="1" applyBorder="1" applyProtection="1">
      <protection locked="0"/>
    </xf>
    <xf numFmtId="1" fontId="15" fillId="5" borderId="445" xfId="0" applyNumberFormat="1" applyFont="1" applyFill="1" applyBorder="1" applyProtection="1">
      <protection locked="0"/>
    </xf>
    <xf numFmtId="1" fontId="15" fillId="5" borderId="446" xfId="0" applyNumberFormat="1" applyFont="1" applyFill="1" applyBorder="1" applyProtection="1">
      <protection locked="0"/>
    </xf>
    <xf numFmtId="41" fontId="5" fillId="3" borderId="440" xfId="1" applyNumberFormat="1" applyFont="1" applyFill="1" applyBorder="1" applyAlignment="1" applyProtection="1">
      <alignment vertical="center" wrapText="1"/>
    </xf>
    <xf numFmtId="41" fontId="5" fillId="3" borderId="447" xfId="1" applyNumberFormat="1" applyFont="1" applyFill="1" applyBorder="1" applyAlignment="1" applyProtection="1">
      <alignment vertical="center" wrapText="1"/>
    </xf>
    <xf numFmtId="1" fontId="15" fillId="5" borderId="448" xfId="0" applyNumberFormat="1" applyFont="1" applyFill="1" applyBorder="1" applyProtection="1">
      <protection locked="0"/>
    </xf>
    <xf numFmtId="1" fontId="15" fillId="5" borderId="449" xfId="0" applyNumberFormat="1" applyFont="1" applyFill="1" applyBorder="1" applyProtection="1">
      <protection locked="0"/>
    </xf>
    <xf numFmtId="1" fontId="15" fillId="5" borderId="450" xfId="0" applyNumberFormat="1" applyFont="1" applyFill="1" applyBorder="1" applyProtection="1">
      <protection locked="0"/>
    </xf>
    <xf numFmtId="1" fontId="15" fillId="5" borderId="451" xfId="0" applyNumberFormat="1" applyFont="1" applyFill="1" applyBorder="1" applyProtection="1">
      <protection locked="0"/>
    </xf>
    <xf numFmtId="41" fontId="5" fillId="3" borderId="408" xfId="1" applyNumberFormat="1" applyFont="1" applyFill="1" applyBorder="1" applyAlignment="1" applyProtection="1">
      <alignment vertical="center" wrapText="1"/>
    </xf>
    <xf numFmtId="164" fontId="5" fillId="3" borderId="405" xfId="4" applyNumberFormat="1" applyFont="1" applyFill="1" applyBorder="1" applyAlignment="1" applyProtection="1">
      <alignment horizontal="center"/>
    </xf>
    <xf numFmtId="164" fontId="5" fillId="3" borderId="406" xfId="4" applyNumberFormat="1" applyFont="1" applyFill="1" applyBorder="1" applyProtection="1"/>
    <xf numFmtId="164" fontId="5" fillId="3" borderId="407" xfId="4" applyNumberFormat="1" applyFont="1" applyFill="1" applyBorder="1" applyProtection="1"/>
    <xf numFmtId="164" fontId="5" fillId="3" borderId="425" xfId="4" applyNumberFormat="1" applyFont="1" applyFill="1" applyBorder="1" applyProtection="1"/>
    <xf numFmtId="164" fontId="5" fillId="3" borderId="418" xfId="4" applyNumberFormat="1" applyFont="1" applyFill="1" applyBorder="1" applyProtection="1"/>
    <xf numFmtId="164" fontId="5" fillId="3" borderId="405" xfId="4" applyNumberFormat="1" applyFont="1" applyFill="1" applyBorder="1" applyProtection="1"/>
    <xf numFmtId="164" fontId="5" fillId="3" borderId="415" xfId="4" applyNumberFormat="1" applyFont="1" applyFill="1" applyBorder="1" applyProtection="1"/>
    <xf numFmtId="41" fontId="5" fillId="3" borderId="405" xfId="1" applyNumberFormat="1" applyFont="1" applyFill="1" applyBorder="1" applyAlignment="1" applyProtection="1">
      <alignment horizontal="center" vertical="center" wrapText="1"/>
    </xf>
    <xf numFmtId="1" fontId="15" fillId="5" borderId="452" xfId="0" applyNumberFormat="1" applyFont="1" applyFill="1" applyBorder="1" applyProtection="1">
      <protection locked="0"/>
    </xf>
    <xf numFmtId="1" fontId="15" fillId="5" borderId="453" xfId="0" applyNumberFormat="1" applyFont="1" applyFill="1" applyBorder="1" applyProtection="1">
      <protection locked="0"/>
    </xf>
    <xf numFmtId="1" fontId="15" fillId="5" borderId="454" xfId="0" applyNumberFormat="1" applyFont="1" applyFill="1" applyBorder="1" applyProtection="1">
      <protection locked="0"/>
    </xf>
    <xf numFmtId="1" fontId="15" fillId="0" borderId="418" xfId="0" applyNumberFormat="1" applyFont="1" applyBorder="1" applyAlignment="1">
      <alignment horizontal="center" vertical="center" wrapText="1"/>
    </xf>
    <xf numFmtId="1" fontId="15" fillId="0" borderId="406" xfId="0" applyNumberFormat="1" applyFont="1" applyBorder="1" applyAlignment="1">
      <alignment horizontal="center" vertical="center"/>
    </xf>
    <xf numFmtId="1" fontId="15" fillId="0" borderId="407" xfId="0" applyNumberFormat="1" applyFont="1" applyBorder="1" applyAlignment="1">
      <alignment horizontal="center" vertical="center"/>
    </xf>
    <xf numFmtId="1" fontId="15" fillId="0" borderId="418" xfId="0" applyNumberFormat="1" applyFont="1" applyBorder="1" applyAlignment="1">
      <alignment horizontal="center" vertical="center"/>
    </xf>
    <xf numFmtId="1" fontId="15" fillId="0" borderId="406" xfId="0" applyNumberFormat="1" applyFont="1" applyBorder="1" applyAlignment="1">
      <alignment horizontal="right"/>
    </xf>
    <xf numFmtId="1" fontId="15" fillId="5" borderId="425" xfId="0" applyNumberFormat="1" applyFont="1" applyFill="1" applyBorder="1" applyProtection="1">
      <protection locked="0"/>
    </xf>
    <xf numFmtId="1" fontId="15" fillId="0" borderId="409" xfId="0" applyNumberFormat="1" applyFont="1" applyBorder="1"/>
    <xf numFmtId="1" fontId="15" fillId="7" borderId="424" xfId="0" applyNumberFormat="1" applyFont="1" applyFill="1" applyBorder="1" applyAlignment="1">
      <alignment horizontal="right"/>
    </xf>
    <xf numFmtId="1" fontId="15" fillId="7" borderId="410" xfId="0" applyNumberFormat="1" applyFont="1" applyFill="1" applyBorder="1"/>
    <xf numFmtId="1" fontId="15" fillId="7" borderId="414" xfId="0" applyNumberFormat="1" applyFont="1" applyFill="1" applyBorder="1"/>
    <xf numFmtId="1" fontId="15" fillId="0" borderId="440" xfId="0" applyNumberFormat="1" applyFont="1" applyBorder="1" applyAlignment="1">
      <alignment wrapText="1"/>
    </xf>
    <xf numFmtId="1" fontId="15" fillId="0" borderId="443" xfId="0" applyNumberFormat="1" applyFont="1" applyBorder="1" applyAlignment="1">
      <alignment horizontal="right" wrapText="1"/>
    </xf>
    <xf numFmtId="1" fontId="15" fillId="0" borderId="444" xfId="0" applyNumberFormat="1" applyFont="1" applyBorder="1" applyAlignment="1">
      <alignment horizontal="right"/>
    </xf>
    <xf numFmtId="1" fontId="15" fillId="0" borderId="442" xfId="0" applyNumberFormat="1" applyFont="1" applyBorder="1" applyAlignment="1">
      <alignment horizontal="right"/>
    </xf>
    <xf numFmtId="1" fontId="15" fillId="5" borderId="440" xfId="0" applyNumberFormat="1" applyFont="1" applyFill="1" applyBorder="1" applyProtection="1">
      <protection locked="0"/>
    </xf>
    <xf numFmtId="1" fontId="15" fillId="5" borderId="455" xfId="0" applyNumberFormat="1" applyFont="1" applyFill="1" applyBorder="1" applyProtection="1">
      <protection locked="0"/>
    </xf>
    <xf numFmtId="1" fontId="15" fillId="0" borderId="453" xfId="0" applyNumberFormat="1" applyFont="1" applyBorder="1"/>
    <xf numFmtId="1" fontId="15" fillId="7" borderId="448" xfId="0" applyNumberFormat="1" applyFont="1" applyFill="1" applyBorder="1"/>
    <xf numFmtId="1" fontId="15" fillId="7" borderId="454" xfId="0" applyNumberFormat="1" applyFont="1" applyFill="1" applyBorder="1"/>
    <xf numFmtId="1" fontId="15" fillId="7" borderId="456" xfId="0" applyNumberFormat="1" applyFont="1" applyFill="1" applyBorder="1"/>
    <xf numFmtId="1" fontId="15" fillId="0" borderId="443" xfId="0" applyNumberFormat="1" applyFont="1" applyBorder="1" applyAlignment="1">
      <alignment horizontal="right"/>
    </xf>
    <xf numFmtId="1" fontId="15" fillId="0" borderId="443" xfId="0" applyNumberFormat="1" applyFont="1" applyBorder="1" applyAlignment="1">
      <alignment horizontal="right" shrinkToFit="1"/>
    </xf>
    <xf numFmtId="1" fontId="15" fillId="0" borderId="444" xfId="0" applyNumberFormat="1" applyFont="1" applyBorder="1" applyAlignment="1">
      <alignment horizontal="right" shrinkToFit="1"/>
    </xf>
    <xf numFmtId="1" fontId="15" fillId="0" borderId="448" xfId="0" applyNumberFormat="1" applyFont="1" applyBorder="1" applyAlignment="1">
      <alignment horizontal="right"/>
    </xf>
    <xf numFmtId="1" fontId="15" fillId="0" borderId="449" xfId="0" applyNumberFormat="1" applyFont="1" applyBorder="1" applyAlignment="1">
      <alignment horizontal="right"/>
    </xf>
    <xf numFmtId="1" fontId="15" fillId="0" borderId="454" xfId="0" applyNumberFormat="1" applyFont="1" applyBorder="1" applyAlignment="1">
      <alignment horizontal="right"/>
    </xf>
    <xf numFmtId="1" fontId="15" fillId="5" borderId="447" xfId="0" applyNumberFormat="1" applyFont="1" applyFill="1" applyBorder="1" applyProtection="1">
      <protection locked="0"/>
    </xf>
    <xf numFmtId="1" fontId="15" fillId="5" borderId="457" xfId="0" applyNumberFormat="1" applyFont="1" applyFill="1" applyBorder="1" applyProtection="1">
      <protection locked="0"/>
    </xf>
    <xf numFmtId="1" fontId="15" fillId="0" borderId="406" xfId="0" applyNumberFormat="1" applyFont="1" applyBorder="1"/>
    <xf numFmtId="1" fontId="15" fillId="0" borderId="423" xfId="0" applyNumberFormat="1" applyFont="1" applyBorder="1"/>
    <xf numFmtId="1" fontId="15" fillId="0" borderId="408" xfId="0" applyNumberFormat="1" applyFont="1" applyBorder="1"/>
    <xf numFmtId="1" fontId="15" fillId="0" borderId="458" xfId="0" applyNumberFormat="1" applyFont="1" applyBorder="1"/>
    <xf numFmtId="1" fontId="15" fillId="0" borderId="459" xfId="0" applyNumberFormat="1" applyFont="1" applyBorder="1"/>
    <xf numFmtId="1" fontId="5" fillId="2" borderId="405" xfId="0" applyNumberFormat="1" applyFont="1" applyFill="1" applyBorder="1" applyAlignment="1">
      <alignment horizontal="center" vertical="center" wrapText="1"/>
    </xf>
    <xf numFmtId="1" fontId="5" fillId="2" borderId="418" xfId="0" applyNumberFormat="1" applyFont="1" applyFill="1" applyBorder="1" applyAlignment="1">
      <alignment horizontal="center" vertical="center" wrapText="1"/>
    </xf>
    <xf numFmtId="1" fontId="5" fillId="0" borderId="405" xfId="0" applyNumberFormat="1" applyFont="1" applyBorder="1" applyAlignment="1">
      <alignment horizontal="center" vertical="center" wrapText="1"/>
    </xf>
    <xf numFmtId="1" fontId="15" fillId="5" borderId="460" xfId="0" applyNumberFormat="1" applyFont="1" applyFill="1" applyBorder="1" applyProtection="1">
      <protection locked="0"/>
    </xf>
    <xf numFmtId="1" fontId="15" fillId="0" borderId="408" xfId="0" applyNumberFormat="1" applyFont="1" applyBorder="1" applyAlignment="1">
      <alignment vertical="center" wrapText="1"/>
    </xf>
    <xf numFmtId="1" fontId="15" fillId="0" borderId="405" xfId="0" applyNumberFormat="1" applyFont="1" applyBorder="1" applyAlignment="1">
      <alignment horizontal="center" wrapText="1"/>
    </xf>
    <xf numFmtId="1" fontId="15" fillId="0" borderId="418" xfId="0" applyNumberFormat="1" applyFont="1" applyBorder="1" applyAlignment="1">
      <alignment horizontal="right" wrapText="1"/>
    </xf>
    <xf numFmtId="1" fontId="15" fillId="0" borderId="405" xfId="0" applyNumberFormat="1" applyFont="1" applyBorder="1" applyAlignment="1">
      <alignment horizontal="right"/>
    </xf>
    <xf numFmtId="1" fontId="15" fillId="0" borderId="407" xfId="0" applyNumberFormat="1" applyFont="1" applyBorder="1" applyAlignment="1">
      <alignment horizontal="right"/>
    </xf>
    <xf numFmtId="1" fontId="15" fillId="0" borderId="458" xfId="0" applyNumberFormat="1" applyFont="1" applyBorder="1" applyAlignment="1">
      <alignment horizontal="right"/>
    </xf>
    <xf numFmtId="1" fontId="15" fillId="0" borderId="459" xfId="0" applyNumberFormat="1" applyFont="1" applyBorder="1" applyAlignment="1">
      <alignment horizontal="right"/>
    </xf>
    <xf numFmtId="1" fontId="15" fillId="2" borderId="407" xfId="0" applyNumberFormat="1" applyFont="1" applyFill="1" applyBorder="1" applyAlignment="1">
      <alignment horizontal="right"/>
    </xf>
    <xf numFmtId="1" fontId="15" fillId="2" borderId="418" xfId="0" applyNumberFormat="1" applyFont="1" applyFill="1" applyBorder="1" applyAlignment="1">
      <alignment horizontal="right"/>
    </xf>
    <xf numFmtId="41" fontId="24" fillId="3" borderId="440" xfId="1" applyNumberFormat="1" applyFont="1" applyFill="1" applyBorder="1" applyAlignment="1" applyProtection="1">
      <alignment vertical="center" wrapText="1"/>
    </xf>
    <xf numFmtId="1" fontId="15" fillId="0" borderId="405" xfId="0" applyNumberFormat="1" applyFont="1" applyBorder="1" applyAlignment="1">
      <alignment horizontal="right" wrapText="1"/>
    </xf>
    <xf numFmtId="1" fontId="15" fillId="0" borderId="418" xfId="0" applyNumberFormat="1" applyFont="1" applyBorder="1" applyAlignment="1">
      <alignment horizontal="right"/>
    </xf>
    <xf numFmtId="1" fontId="5" fillId="0" borderId="461" xfId="0" applyNumberFormat="1" applyFont="1" applyBorder="1" applyAlignment="1">
      <alignment vertical="center" wrapText="1"/>
    </xf>
    <xf numFmtId="1" fontId="15" fillId="2" borderId="409" xfId="0" applyNumberFormat="1" applyFont="1" applyFill="1" applyBorder="1" applyAlignment="1">
      <alignment horizontal="center" vertical="center"/>
    </xf>
    <xf numFmtId="1" fontId="15" fillId="8" borderId="443" xfId="0" applyNumberFormat="1" applyFont="1" applyFill="1" applyBorder="1" applyProtection="1">
      <protection locked="0"/>
    </xf>
    <xf numFmtId="1" fontId="15" fillId="8" borderId="444" xfId="0" applyNumberFormat="1" applyFont="1" applyFill="1" applyBorder="1" applyProtection="1">
      <protection locked="0"/>
    </xf>
    <xf numFmtId="1" fontId="15" fillId="8" borderId="442" xfId="0" applyNumberFormat="1" applyFont="1" applyFill="1" applyBorder="1" applyProtection="1">
      <protection locked="0"/>
    </xf>
    <xf numFmtId="1" fontId="15" fillId="8" borderId="462" xfId="0" applyNumberFormat="1" applyFont="1" applyFill="1" applyBorder="1" applyProtection="1">
      <protection locked="0"/>
    </xf>
    <xf numFmtId="1" fontId="5" fillId="0" borderId="463" xfId="0" applyNumberFormat="1" applyFont="1" applyBorder="1" applyAlignment="1">
      <alignment vertical="center" wrapText="1"/>
    </xf>
    <xf numFmtId="1" fontId="15" fillId="2" borderId="452" xfId="0" applyNumberFormat="1" applyFont="1" applyFill="1" applyBorder="1" applyAlignment="1">
      <alignment horizontal="center" vertical="center"/>
    </xf>
    <xf numFmtId="1" fontId="15" fillId="8" borderId="464" xfId="0" applyNumberFormat="1" applyFont="1" applyFill="1" applyBorder="1" applyProtection="1">
      <protection locked="0"/>
    </xf>
    <xf numFmtId="1" fontId="5" fillId="0" borderId="425" xfId="0" applyNumberFormat="1" applyFont="1" applyBorder="1" applyAlignment="1">
      <alignment horizontal="center" vertical="center" wrapText="1"/>
    </xf>
    <xf numFmtId="1" fontId="5" fillId="0" borderId="427" xfId="0" applyNumberFormat="1" applyFont="1" applyBorder="1" applyAlignment="1">
      <alignment vertical="center" wrapText="1"/>
    </xf>
    <xf numFmtId="1" fontId="15" fillId="2" borderId="410" xfId="6" applyNumberFormat="1" applyFont="1" applyFill="1" applyBorder="1" applyAlignment="1">
      <alignment horizontal="right"/>
    </xf>
    <xf numFmtId="1" fontId="15" fillId="2" borderId="424" xfId="6" applyNumberFormat="1" applyFont="1" applyFill="1" applyBorder="1" applyAlignment="1">
      <alignment horizontal="right"/>
    </xf>
    <xf numFmtId="1" fontId="15" fillId="2" borderId="414" xfId="6" applyNumberFormat="1" applyFont="1" applyFill="1" applyBorder="1" applyAlignment="1">
      <alignment horizontal="right"/>
    </xf>
    <xf numFmtId="1" fontId="15" fillId="8" borderId="410" xfId="0" applyNumberFormat="1" applyFont="1" applyFill="1" applyBorder="1" applyProtection="1">
      <protection locked="0"/>
    </xf>
    <xf numFmtId="1" fontId="15" fillId="8" borderId="414" xfId="0" applyNumberFormat="1" applyFont="1" applyFill="1" applyBorder="1" applyProtection="1">
      <protection locked="0"/>
    </xf>
    <xf numFmtId="1" fontId="15" fillId="8" borderId="430" xfId="0" applyNumberFormat="1" applyFont="1" applyFill="1" applyBorder="1" applyProtection="1">
      <protection locked="0"/>
    </xf>
    <xf numFmtId="1" fontId="15" fillId="8" borderId="424" xfId="0" applyNumberFormat="1" applyFont="1" applyFill="1" applyBorder="1" applyProtection="1">
      <protection locked="0"/>
    </xf>
    <xf numFmtId="1" fontId="15" fillId="8" borderId="411" xfId="0" applyNumberFormat="1" applyFont="1" applyFill="1" applyBorder="1" applyProtection="1">
      <protection locked="0"/>
    </xf>
    <xf numFmtId="1" fontId="5" fillId="0" borderId="440" xfId="0" applyNumberFormat="1" applyFont="1" applyBorder="1" applyAlignment="1">
      <alignment vertical="center" wrapText="1"/>
    </xf>
    <xf numFmtId="1" fontId="15" fillId="2" borderId="443" xfId="6" applyNumberFormat="1" applyFont="1" applyFill="1" applyBorder="1" applyAlignment="1">
      <alignment horizontal="right"/>
    </xf>
    <xf numFmtId="1" fontId="15" fillId="2" borderId="444" xfId="6" applyNumberFormat="1" applyFont="1" applyFill="1" applyBorder="1" applyAlignment="1">
      <alignment horizontal="right"/>
    </xf>
    <xf numFmtId="1" fontId="15" fillId="2" borderId="442" xfId="6" applyNumberFormat="1" applyFont="1" applyFill="1" applyBorder="1" applyAlignment="1">
      <alignment horizontal="right"/>
    </xf>
    <xf numFmtId="1" fontId="15" fillId="8" borderId="455" xfId="0" applyNumberFormat="1" applyFont="1" applyFill="1" applyBorder="1" applyProtection="1">
      <protection locked="0"/>
    </xf>
    <xf numFmtId="1" fontId="15" fillId="8" borderId="445" xfId="0" applyNumberFormat="1" applyFont="1" applyFill="1" applyBorder="1" applyProtection="1">
      <protection locked="0"/>
    </xf>
    <xf numFmtId="1" fontId="5" fillId="0" borderId="452" xfId="0" applyNumberFormat="1" applyFont="1" applyBorder="1" applyAlignment="1">
      <alignment vertical="center" wrapText="1"/>
    </xf>
    <xf numFmtId="1" fontId="15" fillId="2" borderId="465" xfId="6" applyNumberFormat="1" applyFont="1" applyFill="1" applyBorder="1" applyAlignment="1">
      <alignment horizontal="right"/>
    </xf>
    <xf numFmtId="1" fontId="15" fillId="2" borderId="466" xfId="6" applyNumberFormat="1" applyFont="1" applyFill="1" applyBorder="1" applyAlignment="1">
      <alignment horizontal="right"/>
    </xf>
    <xf numFmtId="1" fontId="15" fillId="2" borderId="467" xfId="6" applyNumberFormat="1" applyFont="1" applyFill="1" applyBorder="1" applyAlignment="1">
      <alignment horizontal="right"/>
    </xf>
    <xf numFmtId="1" fontId="15" fillId="8" borderId="465" xfId="0" applyNumberFormat="1" applyFont="1" applyFill="1" applyBorder="1" applyProtection="1">
      <protection locked="0"/>
    </xf>
    <xf numFmtId="1" fontId="15" fillId="8" borderId="467" xfId="0" applyNumberFormat="1" applyFont="1" applyFill="1" applyBorder="1" applyProtection="1">
      <protection locked="0"/>
    </xf>
    <xf numFmtId="1" fontId="15" fillId="8" borderId="468" xfId="0" applyNumberFormat="1" applyFont="1" applyFill="1" applyBorder="1" applyProtection="1">
      <protection locked="0"/>
    </xf>
    <xf numFmtId="1" fontId="15" fillId="8" borderId="466" xfId="0" applyNumberFormat="1" applyFont="1" applyFill="1" applyBorder="1" applyProtection="1">
      <protection locked="0"/>
    </xf>
    <xf numFmtId="1" fontId="15" fillId="8" borderId="469" xfId="0" applyNumberFormat="1" applyFont="1" applyFill="1" applyBorder="1" applyProtection="1">
      <protection locked="0"/>
    </xf>
    <xf numFmtId="1" fontId="5" fillId="0" borderId="453" xfId="0" applyNumberFormat="1" applyFont="1" applyBorder="1" applyAlignment="1">
      <alignment vertical="center" wrapText="1"/>
    </xf>
    <xf numFmtId="1" fontId="15" fillId="2" borderId="448" xfId="6" applyNumberFormat="1" applyFont="1" applyFill="1" applyBorder="1" applyAlignment="1">
      <alignment horizontal="right"/>
    </xf>
    <xf numFmtId="1" fontId="15" fillId="2" borderId="449" xfId="6" applyNumberFormat="1" applyFont="1" applyFill="1" applyBorder="1" applyAlignment="1">
      <alignment horizontal="right"/>
    </xf>
    <xf numFmtId="1" fontId="15" fillId="2" borderId="454" xfId="6" applyNumberFormat="1" applyFont="1" applyFill="1" applyBorder="1" applyAlignment="1">
      <alignment horizontal="right"/>
    </xf>
    <xf numFmtId="1" fontId="15" fillId="8" borderId="448" xfId="0" applyNumberFormat="1" applyFont="1" applyFill="1" applyBorder="1" applyProtection="1">
      <protection locked="0"/>
    </xf>
    <xf numFmtId="1" fontId="15" fillId="8" borderId="454" xfId="0" applyNumberFormat="1" applyFont="1" applyFill="1" applyBorder="1" applyProtection="1">
      <protection locked="0"/>
    </xf>
    <xf numFmtId="1" fontId="15" fillId="8" borderId="457" xfId="0" applyNumberFormat="1" applyFont="1" applyFill="1" applyBorder="1" applyProtection="1">
      <protection locked="0"/>
    </xf>
    <xf numFmtId="1" fontId="15" fillId="8" borderId="449" xfId="0" applyNumberFormat="1" applyFont="1" applyFill="1" applyBorder="1" applyProtection="1">
      <protection locked="0"/>
    </xf>
    <xf numFmtId="1" fontId="15" fillId="8" borderId="450" xfId="0" applyNumberFormat="1" applyFont="1" applyFill="1" applyBorder="1" applyProtection="1">
      <protection locked="0"/>
    </xf>
    <xf numFmtId="1" fontId="15" fillId="0" borderId="470" xfId="0" applyNumberFormat="1" applyFont="1" applyBorder="1" applyAlignment="1">
      <alignment horizontal="center" vertical="center" wrapText="1"/>
    </xf>
    <xf numFmtId="1" fontId="15" fillId="0" borderId="471" xfId="0" applyNumberFormat="1" applyFont="1" applyBorder="1" applyAlignment="1">
      <alignment horizontal="center" vertical="center" wrapText="1"/>
    </xf>
    <xf numFmtId="1" fontId="15" fillId="0" borderId="472" xfId="0" applyNumberFormat="1" applyFont="1" applyBorder="1" applyAlignment="1">
      <alignment horizontal="center" vertical="center" wrapText="1"/>
    </xf>
    <xf numFmtId="1" fontId="15" fillId="0" borderId="473" xfId="0" applyNumberFormat="1" applyFont="1" applyBorder="1" applyAlignment="1">
      <alignment horizontal="center" vertical="center" wrapText="1"/>
    </xf>
    <xf numFmtId="1" fontId="15" fillId="0" borderId="474" xfId="0" applyNumberFormat="1" applyFont="1" applyBorder="1" applyAlignment="1">
      <alignment horizontal="center" vertical="center" wrapText="1"/>
    </xf>
    <xf numFmtId="1" fontId="15" fillId="0" borderId="425" xfId="0" applyNumberFormat="1" applyFont="1" applyBorder="1" applyAlignment="1">
      <alignment horizontal="center" vertical="center" wrapText="1"/>
    </xf>
    <xf numFmtId="1" fontId="15" fillId="0" borderId="407" xfId="0" applyNumberFormat="1" applyFont="1" applyBorder="1" applyAlignment="1">
      <alignment horizontal="center" vertical="center" wrapText="1"/>
    </xf>
    <xf numFmtId="1" fontId="5" fillId="0" borderId="415" xfId="0" applyNumberFormat="1" applyFont="1" applyBorder="1" applyAlignment="1">
      <alignment horizontal="center" vertical="center" wrapText="1"/>
    </xf>
    <xf numFmtId="1" fontId="5" fillId="0" borderId="409" xfId="0" applyNumberFormat="1" applyFont="1" applyBorder="1"/>
    <xf numFmtId="1" fontId="15" fillId="2" borderId="475" xfId="6" applyNumberFormat="1" applyFont="1" applyFill="1" applyBorder="1" applyAlignment="1">
      <alignment horizontal="right"/>
    </xf>
    <xf numFmtId="1" fontId="5" fillId="0" borderId="452" xfId="0" applyNumberFormat="1" applyFont="1" applyBorder="1" applyAlignment="1">
      <alignment horizontal="left"/>
    </xf>
    <xf numFmtId="1" fontId="5" fillId="0" borderId="452" xfId="0" applyNumberFormat="1" applyFont="1" applyBorder="1"/>
    <xf numFmtId="1" fontId="5" fillId="0" borderId="453" xfId="0" applyNumberFormat="1" applyFont="1" applyBorder="1"/>
    <xf numFmtId="1" fontId="15" fillId="2" borderId="476" xfId="6" applyNumberFormat="1" applyFont="1" applyFill="1" applyBorder="1" applyAlignment="1">
      <alignment horizontal="right"/>
    </xf>
    <xf numFmtId="1" fontId="5" fillId="0" borderId="478" xfId="0" applyNumberFormat="1" applyFont="1" applyBorder="1"/>
    <xf numFmtId="1" fontId="15" fillId="2" borderId="479" xfId="6" applyNumberFormat="1" applyFont="1" applyFill="1" applyBorder="1" applyAlignment="1">
      <alignment horizontal="right"/>
    </xf>
    <xf numFmtId="1" fontId="15" fillId="2" borderId="480" xfId="6" applyNumberFormat="1" applyFont="1" applyFill="1" applyBorder="1" applyAlignment="1">
      <alignment horizontal="right"/>
    </xf>
    <xf numFmtId="1" fontId="15" fillId="2" borderId="481" xfId="6" applyNumberFormat="1" applyFont="1" applyFill="1" applyBorder="1" applyAlignment="1">
      <alignment horizontal="right"/>
    </xf>
    <xf numFmtId="1" fontId="15" fillId="5" borderId="482" xfId="0" applyNumberFormat="1" applyFont="1" applyFill="1" applyBorder="1" applyProtection="1">
      <protection locked="0"/>
    </xf>
    <xf numFmtId="1" fontId="15" fillId="5" borderId="483" xfId="0" applyNumberFormat="1" applyFont="1" applyFill="1" applyBorder="1" applyProtection="1">
      <protection locked="0"/>
    </xf>
    <xf numFmtId="1" fontId="15" fillId="5" borderId="484" xfId="0" applyNumberFormat="1" applyFont="1" applyFill="1" applyBorder="1" applyProtection="1">
      <protection locked="0"/>
    </xf>
    <xf numFmtId="1" fontId="15" fillId="5" borderId="481" xfId="0" applyNumberFormat="1" applyFont="1" applyFill="1" applyBorder="1" applyProtection="1">
      <protection locked="0"/>
    </xf>
    <xf numFmtId="1" fontId="15" fillId="2" borderId="485" xfId="6" applyNumberFormat="1" applyFont="1" applyFill="1" applyBorder="1" applyAlignment="1">
      <alignment horizontal="right"/>
    </xf>
    <xf numFmtId="1" fontId="5" fillId="0" borderId="487" xfId="7" applyNumberFormat="1" applyFont="1" applyBorder="1" applyAlignment="1">
      <alignment horizontal="center" vertical="center" wrapText="1"/>
    </xf>
    <xf numFmtId="1" fontId="5" fillId="0" borderId="488" xfId="7" applyNumberFormat="1" applyFont="1" applyBorder="1" applyAlignment="1">
      <alignment horizontal="center" vertical="center" wrapText="1"/>
    </xf>
    <xf numFmtId="1" fontId="15" fillId="5" borderId="443" xfId="7" applyNumberFormat="1" applyFont="1" applyFill="1" applyBorder="1" applyAlignment="1" applyProtection="1">
      <alignment horizontal="center"/>
      <protection locked="0"/>
    </xf>
    <xf numFmtId="1" fontId="15" fillId="5" borderId="444" xfId="7" applyNumberFormat="1" applyFont="1" applyFill="1" applyBorder="1" applyAlignment="1" applyProtection="1">
      <alignment horizontal="center"/>
      <protection locked="0"/>
    </xf>
    <xf numFmtId="1" fontId="15" fillId="5" borderId="445" xfId="7" applyNumberFormat="1" applyFont="1" applyFill="1" applyBorder="1" applyAlignment="1" applyProtection="1">
      <alignment horizontal="center"/>
      <protection locked="0"/>
    </xf>
    <xf numFmtId="1" fontId="15" fillId="5" borderId="455" xfId="7" applyNumberFormat="1" applyFont="1" applyFill="1" applyBorder="1" applyAlignment="1" applyProtection="1">
      <alignment horizontal="center"/>
      <protection locked="0"/>
    </xf>
    <xf numFmtId="1" fontId="5" fillId="0" borderId="453" xfId="0" applyNumberFormat="1" applyFont="1" applyBorder="1" applyAlignment="1">
      <alignment horizontal="left"/>
    </xf>
    <xf numFmtId="1" fontId="15" fillId="5" borderId="448" xfId="7" applyNumberFormat="1" applyFont="1" applyFill="1" applyBorder="1" applyAlignment="1" applyProtection="1">
      <alignment horizontal="center"/>
      <protection locked="0"/>
    </xf>
    <xf numFmtId="1" fontId="15" fillId="5" borderId="449" xfId="7" applyNumberFormat="1" applyFont="1" applyFill="1" applyBorder="1" applyAlignment="1" applyProtection="1">
      <alignment horizontal="center"/>
      <protection locked="0"/>
    </xf>
    <xf numFmtId="1" fontId="15" fillId="5" borderId="450" xfId="7" applyNumberFormat="1" applyFont="1" applyFill="1" applyBorder="1" applyAlignment="1" applyProtection="1">
      <alignment horizontal="center"/>
      <protection locked="0"/>
    </xf>
    <xf numFmtId="1" fontId="15" fillId="5" borderId="457" xfId="7" applyNumberFormat="1" applyFont="1" applyFill="1" applyBorder="1" applyAlignment="1" applyProtection="1">
      <alignment horizontal="center"/>
      <protection locked="0"/>
    </xf>
    <xf numFmtId="1" fontId="5" fillId="0" borderId="486" xfId="7" applyNumberFormat="1" applyFont="1" applyBorder="1" applyAlignment="1">
      <alignment horizontal="center"/>
    </xf>
    <xf numFmtId="1" fontId="5" fillId="0" borderId="486" xfId="7" applyNumberFormat="1" applyFont="1" applyBorder="1" applyAlignment="1">
      <alignment horizontal="center" vertical="center" wrapText="1"/>
    </xf>
    <xf numFmtId="1" fontId="15" fillId="5" borderId="453" xfId="7" applyNumberFormat="1" applyFont="1" applyFill="1" applyBorder="1" applyAlignment="1" applyProtection="1">
      <alignment horizontal="center"/>
      <protection locked="0"/>
    </xf>
    <xf numFmtId="1" fontId="15" fillId="0" borderId="486" xfId="0" applyNumberFormat="1" applyFont="1" applyBorder="1" applyAlignment="1">
      <alignment horizontal="center" vertical="center"/>
    </xf>
    <xf numFmtId="1" fontId="15" fillId="0" borderId="486" xfId="0" applyNumberFormat="1" applyFont="1" applyBorder="1" applyAlignment="1">
      <alignment horizontal="center" vertical="center" wrapText="1"/>
    </xf>
    <xf numFmtId="1" fontId="15" fillId="0" borderId="487" xfId="0" applyNumberFormat="1" applyFont="1" applyBorder="1" applyAlignment="1">
      <alignment horizontal="center" vertical="center" wrapText="1"/>
    </xf>
    <xf numFmtId="1" fontId="15" fillId="2" borderId="478" xfId="6" applyNumberFormat="1" applyFont="1" applyFill="1" applyBorder="1" applyAlignment="1">
      <alignment horizontal="right"/>
    </xf>
    <xf numFmtId="1" fontId="15" fillId="5" borderId="490" xfId="0" applyNumberFormat="1" applyFont="1" applyFill="1" applyBorder="1" applyProtection="1">
      <protection locked="0"/>
    </xf>
    <xf numFmtId="1" fontId="15" fillId="5" borderId="478" xfId="0" applyNumberFormat="1" applyFont="1" applyFill="1" applyBorder="1" applyProtection="1">
      <protection locked="0"/>
    </xf>
    <xf numFmtId="1" fontId="15" fillId="5" borderId="491" xfId="0" applyNumberFormat="1" applyFont="1" applyFill="1" applyBorder="1" applyProtection="1">
      <protection locked="0"/>
    </xf>
    <xf numFmtId="1" fontId="15" fillId="6" borderId="453" xfId="6" applyNumberFormat="1" applyFont="1" applyFill="1" applyBorder="1" applyAlignment="1">
      <alignment horizontal="right"/>
    </xf>
    <xf numFmtId="0" fontId="5" fillId="0" borderId="486" xfId="0" applyFont="1" applyBorder="1" applyAlignment="1">
      <alignment horizontal="center" vertical="center"/>
    </xf>
    <xf numFmtId="0" fontId="5" fillId="0" borderId="487" xfId="0" applyFont="1" applyBorder="1" applyAlignment="1">
      <alignment horizontal="center" vertical="center" wrapText="1"/>
    </xf>
    <xf numFmtId="0" fontId="5" fillId="0" borderId="478" xfId="0" applyFont="1" applyBorder="1" applyAlignment="1">
      <alignment horizontal="justify" vertical="center"/>
    </xf>
    <xf numFmtId="0" fontId="5" fillId="8" borderId="482" xfId="0" applyFont="1" applyFill="1" applyBorder="1" applyAlignment="1" applyProtection="1">
      <alignment horizontal="justify" vertical="center"/>
      <protection locked="0"/>
    </xf>
    <xf numFmtId="0" fontId="5" fillId="8" borderId="481" xfId="0" applyFont="1" applyFill="1" applyBorder="1" applyAlignment="1" applyProtection="1">
      <alignment horizontal="justify" vertical="center"/>
      <protection locked="0"/>
    </xf>
    <xf numFmtId="1" fontId="5" fillId="0" borderId="453" xfId="0" applyNumberFormat="1" applyFont="1" applyBorder="1" applyAlignment="1">
      <alignment horizontal="left" vertical="center" wrapText="1"/>
    </xf>
    <xf numFmtId="1" fontId="5" fillId="0" borderId="487" xfId="0" applyNumberFormat="1" applyFont="1" applyBorder="1" applyAlignment="1">
      <alignment horizontal="center" vertical="center" wrapText="1"/>
    </xf>
    <xf numFmtId="1" fontId="5" fillId="0" borderId="488" xfId="0" applyNumberFormat="1" applyFont="1" applyBorder="1" applyAlignment="1">
      <alignment horizontal="center" vertical="center" wrapText="1"/>
    </xf>
    <xf numFmtId="1" fontId="15" fillId="0" borderId="452" xfId="0" applyNumberFormat="1" applyFont="1" applyBorder="1"/>
    <xf numFmtId="1" fontId="15" fillId="0" borderId="493" xfId="0" applyNumberFormat="1" applyFont="1" applyBorder="1" applyAlignment="1">
      <alignment horizontal="center" vertical="center" wrapText="1"/>
    </xf>
    <xf numFmtId="1" fontId="15" fillId="0" borderId="492" xfId="0" applyNumberFormat="1" applyFont="1" applyBorder="1" applyAlignment="1">
      <alignment horizontal="center" vertical="center" wrapText="1"/>
    </xf>
    <xf numFmtId="1" fontId="15" fillId="0" borderId="478" xfId="0" applyNumberFormat="1" applyFont="1" applyBorder="1" applyAlignment="1">
      <alignment horizontal="right"/>
    </xf>
    <xf numFmtId="1" fontId="15" fillId="2" borderId="478" xfId="0" applyNumberFormat="1" applyFont="1" applyFill="1" applyBorder="1" applyAlignment="1">
      <alignment horizontal="right"/>
    </xf>
    <xf numFmtId="1" fontId="15" fillId="0" borderId="452" xfId="0" applyNumberFormat="1" applyFont="1" applyBorder="1" applyAlignment="1">
      <alignment horizontal="right"/>
    </xf>
    <xf numFmtId="1" fontId="15" fillId="2" borderId="452" xfId="0" applyNumberFormat="1" applyFont="1" applyFill="1" applyBorder="1" applyAlignment="1">
      <alignment horizontal="right"/>
    </xf>
    <xf numFmtId="1" fontId="15" fillId="5" borderId="464" xfId="0" applyNumberFormat="1" applyFont="1" applyFill="1" applyBorder="1" applyProtection="1">
      <protection locked="0"/>
    </xf>
    <xf numFmtId="1" fontId="15" fillId="5" borderId="456" xfId="0" applyNumberFormat="1" applyFont="1" applyFill="1" applyBorder="1" applyProtection="1">
      <protection locked="0"/>
    </xf>
    <xf numFmtId="0" fontId="22" fillId="0" borderId="486" xfId="0" applyFont="1" applyBorder="1" applyAlignment="1">
      <alignment horizontal="center" vertical="center" wrapText="1"/>
    </xf>
    <xf numFmtId="0" fontId="22" fillId="0" borderId="495" xfId="0" applyFont="1" applyBorder="1" applyAlignment="1">
      <alignment horizontal="center" vertical="center" wrapText="1"/>
    </xf>
    <xf numFmtId="1" fontId="22" fillId="0" borderId="478" xfId="0" applyNumberFormat="1" applyFont="1" applyBorder="1"/>
    <xf numFmtId="1" fontId="16" fillId="0" borderId="478" xfId="0" applyNumberFormat="1" applyFont="1" applyBorder="1"/>
    <xf numFmtId="0" fontId="22" fillId="6" borderId="478" xfId="0" applyFont="1" applyFill="1" applyBorder="1"/>
    <xf numFmtId="1" fontId="15" fillId="5" borderId="496" xfId="0" applyNumberFormat="1" applyFont="1" applyFill="1" applyBorder="1" applyProtection="1">
      <protection locked="0"/>
    </xf>
    <xf numFmtId="0" fontId="22" fillId="0" borderId="452" xfId="0" applyFont="1" applyBorder="1"/>
    <xf numFmtId="1" fontId="16" fillId="0" borderId="452" xfId="0" applyNumberFormat="1" applyFont="1" applyBorder="1"/>
    <xf numFmtId="0" fontId="22" fillId="6" borderId="452" xfId="0" applyFont="1" applyFill="1" applyBorder="1"/>
    <xf numFmtId="1" fontId="15" fillId="5" borderId="497" xfId="0" applyNumberFormat="1" applyFont="1" applyFill="1" applyBorder="1" applyProtection="1">
      <protection locked="0"/>
    </xf>
    <xf numFmtId="0" fontId="5" fillId="0" borderId="486" xfId="0" applyFont="1" applyBorder="1" applyAlignment="1">
      <alignment horizontal="center" vertical="center" wrapText="1"/>
    </xf>
    <xf numFmtId="1" fontId="22" fillId="0" borderId="452" xfId="0" applyNumberFormat="1" applyFont="1" applyBorder="1" applyAlignment="1">
      <alignment horizontal="right"/>
    </xf>
    <xf numFmtId="0" fontId="16" fillId="0" borderId="452" xfId="0" applyFont="1" applyBorder="1"/>
    <xf numFmtId="1" fontId="22" fillId="0" borderId="452" xfId="0" applyNumberFormat="1" applyFont="1" applyBorder="1"/>
    <xf numFmtId="1" fontId="22" fillId="0" borderId="453" xfId="0" applyNumberFormat="1" applyFont="1" applyBorder="1"/>
    <xf numFmtId="0" fontId="16" fillId="0" borderId="453" xfId="0" applyFont="1" applyBorder="1"/>
    <xf numFmtId="1" fontId="5" fillId="3" borderId="489" xfId="0" applyNumberFormat="1" applyFont="1" applyFill="1" applyBorder="1" applyAlignment="1">
      <alignment horizontal="center" vertical="center" wrapText="1"/>
    </xf>
    <xf numFmtId="1" fontId="5" fillId="3" borderId="498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480" xfId="0" applyNumberFormat="1" applyFont="1" applyFill="1" applyBorder="1" applyProtection="1">
      <protection locked="0"/>
    </xf>
    <xf numFmtId="1" fontId="22" fillId="0" borderId="452" xfId="0" applyNumberFormat="1" applyFont="1" applyBorder="1" applyAlignment="1">
      <alignment vertical="center"/>
    </xf>
    <xf numFmtId="0" fontId="22" fillId="6" borderId="453" xfId="0" applyFont="1" applyFill="1" applyBorder="1"/>
    <xf numFmtId="1" fontId="5" fillId="3" borderId="487" xfId="0" applyNumberFormat="1" applyFont="1" applyFill="1" applyBorder="1" applyAlignment="1">
      <alignment horizontal="center" vertical="center" wrapText="1"/>
    </xf>
    <xf numFmtId="1" fontId="5" fillId="3" borderId="488" xfId="0" applyNumberFormat="1" applyFont="1" applyFill="1" applyBorder="1" applyAlignment="1">
      <alignment horizontal="center" vertical="center" wrapText="1"/>
    </xf>
    <xf numFmtId="1" fontId="5" fillId="0" borderId="478" xfId="0" applyNumberFormat="1" applyFont="1" applyBorder="1" applyAlignment="1">
      <alignment horizontal="left" vertical="top"/>
    </xf>
    <xf numFmtId="0" fontId="22" fillId="6" borderId="442" xfId="0" applyFont="1" applyFill="1" applyBorder="1"/>
    <xf numFmtId="1" fontId="5" fillId="0" borderId="452" xfId="0" applyNumberFormat="1" applyFont="1" applyBorder="1" applyAlignment="1">
      <alignment horizontal="left" vertical="top"/>
    </xf>
    <xf numFmtId="0" fontId="5" fillId="0" borderId="453" xfId="0" applyFont="1" applyBorder="1" applyAlignment="1">
      <alignment horizontal="left" vertical="top" wrapText="1"/>
    </xf>
    <xf numFmtId="0" fontId="22" fillId="6" borderId="457" xfId="0" applyFont="1" applyFill="1" applyBorder="1"/>
    <xf numFmtId="0" fontId="22" fillId="6" borderId="449" xfId="0" applyFont="1" applyFill="1" applyBorder="1"/>
    <xf numFmtId="0" fontId="15" fillId="10" borderId="478" xfId="0" applyFont="1" applyFill="1" applyBorder="1" applyAlignment="1">
      <alignment vertical="center" wrapText="1"/>
    </xf>
    <xf numFmtId="0" fontId="15" fillId="10" borderId="452" xfId="0" applyFont="1" applyFill="1" applyBorder="1" applyAlignment="1">
      <alignment vertical="center" wrapText="1"/>
    </xf>
    <xf numFmtId="0" fontId="15" fillId="10" borderId="486" xfId="0" applyFont="1" applyFill="1" applyBorder="1" applyAlignment="1">
      <alignment horizontal="center" vertical="center" wrapText="1"/>
    </xf>
    <xf numFmtId="1" fontId="15" fillId="10" borderId="487" xfId="0" applyNumberFormat="1" applyFont="1" applyFill="1" applyBorder="1" applyAlignment="1">
      <alignment horizontal="right" vertical="center"/>
    </xf>
    <xf numFmtId="0" fontId="15" fillId="10" borderId="499" xfId="0" applyFont="1" applyFill="1" applyBorder="1" applyAlignment="1">
      <alignment horizontal="right" vertical="center"/>
    </xf>
    <xf numFmtId="0" fontId="15" fillId="10" borderId="488" xfId="0" applyFont="1" applyFill="1" applyBorder="1" applyAlignment="1">
      <alignment horizontal="right" vertical="center"/>
    </xf>
    <xf numFmtId="0" fontId="4" fillId="10" borderId="487" xfId="0" applyFont="1" applyFill="1" applyBorder="1" applyAlignment="1">
      <alignment vertical="center" wrapText="1"/>
    </xf>
    <xf numFmtId="0" fontId="5" fillId="3" borderId="487" xfId="0" applyFont="1" applyFill="1" applyBorder="1" applyAlignment="1" applyProtection="1">
      <alignment horizontal="center" wrapText="1"/>
      <protection locked="0"/>
    </xf>
    <xf numFmtId="0" fontId="5" fillId="3" borderId="488" xfId="0" applyFont="1" applyFill="1" applyBorder="1" applyAlignment="1" applyProtection="1">
      <alignment horizontal="center" vertical="center" wrapText="1"/>
      <protection locked="0"/>
    </xf>
    <xf numFmtId="0" fontId="5" fillId="3" borderId="498" xfId="0" applyFont="1" applyFill="1" applyBorder="1" applyAlignment="1" applyProtection="1">
      <alignment horizontal="center" vertical="center" wrapText="1"/>
      <protection locked="0"/>
    </xf>
    <xf numFmtId="0" fontId="5" fillId="3" borderId="478" xfId="0" applyFont="1" applyFill="1" applyBorder="1" applyAlignment="1" applyProtection="1">
      <alignment horizontal="left" wrapText="1"/>
      <protection locked="0"/>
    </xf>
    <xf numFmtId="1" fontId="5" fillId="5" borderId="443" xfId="0" applyNumberFormat="1" applyFont="1" applyFill="1" applyBorder="1" applyProtection="1">
      <protection locked="0"/>
    </xf>
    <xf numFmtId="1" fontId="5" fillId="3" borderId="478" xfId="0" applyNumberFormat="1" applyFont="1" applyFill="1" applyBorder="1" applyAlignment="1">
      <alignment horizontal="right" wrapText="1"/>
    </xf>
    <xf numFmtId="1" fontId="5" fillId="5" borderId="455" xfId="0" applyNumberFormat="1" applyFont="1" applyFill="1" applyBorder="1" applyProtection="1">
      <protection locked="0"/>
    </xf>
    <xf numFmtId="1" fontId="5" fillId="5" borderId="444" xfId="0" applyNumberFormat="1" applyFont="1" applyFill="1" applyBorder="1" applyProtection="1">
      <protection locked="0"/>
    </xf>
    <xf numFmtId="1" fontId="5" fillId="5" borderId="445" xfId="0" applyNumberFormat="1" applyFont="1" applyFill="1" applyBorder="1" applyProtection="1">
      <protection locked="0"/>
    </xf>
    <xf numFmtId="0" fontId="5" fillId="3" borderId="452" xfId="0" applyFont="1" applyFill="1" applyBorder="1" applyAlignment="1" applyProtection="1">
      <alignment horizontal="left" wrapText="1"/>
      <protection locked="0"/>
    </xf>
    <xf numFmtId="1" fontId="5" fillId="3" borderId="452" xfId="0" applyNumberFormat="1" applyFont="1" applyFill="1" applyBorder="1" applyAlignment="1">
      <alignment horizontal="right" wrapText="1"/>
    </xf>
    <xf numFmtId="1" fontId="5" fillId="5" borderId="452" xfId="0" applyNumberFormat="1" applyFont="1" applyFill="1" applyBorder="1" applyProtection="1">
      <protection locked="0"/>
    </xf>
    <xf numFmtId="1" fontId="5" fillId="5" borderId="453" xfId="0" applyNumberFormat="1" applyFont="1" applyFill="1" applyBorder="1" applyProtection="1">
      <protection locked="0"/>
    </xf>
    <xf numFmtId="1" fontId="5" fillId="5" borderId="448" xfId="0" applyNumberFormat="1" applyFont="1" applyFill="1" applyBorder="1" applyProtection="1">
      <protection locked="0"/>
    </xf>
    <xf numFmtId="1" fontId="5" fillId="5" borderId="457" xfId="0" applyNumberFormat="1" applyFont="1" applyFill="1" applyBorder="1" applyProtection="1">
      <protection locked="0"/>
    </xf>
    <xf numFmtId="1" fontId="5" fillId="5" borderId="449" xfId="0" applyNumberFormat="1" applyFont="1" applyFill="1" applyBorder="1" applyProtection="1">
      <protection locked="0"/>
    </xf>
    <xf numFmtId="1" fontId="5" fillId="5" borderId="450" xfId="0" applyNumberFormat="1" applyFont="1" applyFill="1" applyBorder="1" applyProtection="1">
      <protection locked="0"/>
    </xf>
    <xf numFmtId="0" fontId="5" fillId="3" borderId="487" xfId="0" applyFont="1" applyFill="1" applyBorder="1" applyAlignment="1" applyProtection="1">
      <alignment horizontal="center" vertical="center" wrapText="1"/>
      <protection locked="0"/>
    </xf>
    <xf numFmtId="0" fontId="5" fillId="3" borderId="478" xfId="0" applyFont="1" applyFill="1" applyBorder="1" applyAlignment="1" applyProtection="1">
      <alignment horizontal="left" vertical="center" wrapText="1"/>
      <protection locked="0"/>
    </xf>
    <xf numFmtId="1" fontId="5" fillId="0" borderId="478" xfId="0" applyNumberFormat="1" applyFont="1" applyBorder="1" applyAlignment="1">
      <alignment horizontal="center" vertical="center" wrapText="1"/>
    </xf>
    <xf numFmtId="41" fontId="12" fillId="3" borderId="500" xfId="1" applyNumberFormat="1" applyFont="1" applyFill="1" applyBorder="1" applyAlignment="1" applyProtection="1">
      <alignment horizontal="left"/>
    </xf>
    <xf numFmtId="1" fontId="5" fillId="0" borderId="499" xfId="0" applyNumberFormat="1" applyFont="1" applyBorder="1" applyAlignment="1">
      <alignment horizontal="center" vertical="center" wrapText="1"/>
    </xf>
    <xf numFmtId="1" fontId="5" fillId="0" borderId="488" xfId="0" applyNumberFormat="1" applyFont="1" applyBorder="1" applyAlignment="1">
      <alignment horizontal="center" vertical="center"/>
    </xf>
    <xf numFmtId="1" fontId="5" fillId="0" borderId="498" xfId="0" applyNumberFormat="1" applyFont="1" applyBorder="1" applyAlignment="1">
      <alignment horizontal="center" vertical="center"/>
    </xf>
    <xf numFmtId="41" fontId="5" fillId="3" borderId="501" xfId="1" applyNumberFormat="1" applyFont="1" applyFill="1" applyBorder="1" applyProtection="1"/>
    <xf numFmtId="1" fontId="15" fillId="5" borderId="502" xfId="0" applyNumberFormat="1" applyFont="1" applyFill="1" applyBorder="1" applyProtection="1">
      <protection locked="0"/>
    </xf>
    <xf numFmtId="1" fontId="15" fillId="5" borderId="503" xfId="0" applyNumberFormat="1" applyFont="1" applyFill="1" applyBorder="1" applyProtection="1">
      <protection locked="0"/>
    </xf>
    <xf numFmtId="1" fontId="15" fillId="5" borderId="504" xfId="0" applyNumberFormat="1" applyFont="1" applyFill="1" applyBorder="1" applyProtection="1">
      <protection locked="0"/>
    </xf>
    <xf numFmtId="41" fontId="5" fillId="3" borderId="505" xfId="1" applyNumberFormat="1" applyFont="1" applyFill="1" applyBorder="1" applyProtection="1"/>
    <xf numFmtId="41" fontId="3" fillId="4" borderId="506" xfId="1" applyNumberFormat="1" applyFont="1" applyFill="1" applyBorder="1" applyProtection="1"/>
    <xf numFmtId="1" fontId="15" fillId="5" borderId="507" xfId="0" applyNumberFormat="1" applyFont="1" applyFill="1" applyBorder="1" applyProtection="1">
      <protection locked="0"/>
    </xf>
    <xf numFmtId="1" fontId="15" fillId="5" borderId="508" xfId="0" applyNumberFormat="1" applyFont="1" applyFill="1" applyBorder="1" applyProtection="1">
      <protection locked="0"/>
    </xf>
    <xf numFmtId="1" fontId="15" fillId="5" borderId="509" xfId="0" applyNumberFormat="1" applyFont="1" applyFill="1" applyBorder="1" applyProtection="1">
      <protection locked="0"/>
    </xf>
    <xf numFmtId="1" fontId="15" fillId="6" borderId="502" xfId="0" applyNumberFormat="1" applyFont="1" applyFill="1" applyBorder="1"/>
    <xf numFmtId="1" fontId="15" fillId="6" borderId="503" xfId="0" applyNumberFormat="1" applyFont="1" applyFill="1" applyBorder="1"/>
    <xf numFmtId="1" fontId="15" fillId="6" borderId="508" xfId="0" applyNumberFormat="1" applyFont="1" applyFill="1" applyBorder="1"/>
    <xf numFmtId="41" fontId="5" fillId="6" borderId="509" xfId="4" applyNumberFormat="1" applyFont="1" applyFill="1" applyBorder="1" applyProtection="1"/>
    <xf numFmtId="41" fontId="5" fillId="3" borderId="506" xfId="1" applyNumberFormat="1" applyFont="1" applyFill="1" applyBorder="1" applyAlignment="1" applyProtection="1">
      <alignment horizontal="center" wrapText="1"/>
    </xf>
    <xf numFmtId="1" fontId="15" fillId="5" borderId="510" xfId="0" applyNumberFormat="1" applyFont="1" applyFill="1" applyBorder="1" applyProtection="1">
      <protection locked="0"/>
    </xf>
    <xf numFmtId="1" fontId="15" fillId="5" borderId="511" xfId="0" applyNumberFormat="1" applyFont="1" applyFill="1" applyBorder="1" applyProtection="1">
      <protection locked="0"/>
    </xf>
    <xf numFmtId="41" fontId="5" fillId="3" borderId="489" xfId="1" applyNumberFormat="1" applyFont="1" applyFill="1" applyBorder="1" applyProtection="1"/>
    <xf numFmtId="41" fontId="5" fillId="4" borderId="489" xfId="1" applyNumberFormat="1" applyFont="1" applyFill="1" applyBorder="1" applyProtection="1"/>
    <xf numFmtId="164" fontId="5" fillId="3" borderId="486" xfId="1" applyNumberFormat="1" applyFont="1" applyFill="1" applyBorder="1" applyAlignment="1" applyProtection="1">
      <alignment horizontal="center"/>
    </xf>
    <xf numFmtId="164" fontId="5" fillId="3" borderId="487" xfId="1" applyNumberFormat="1" applyFont="1" applyFill="1" applyBorder="1" applyAlignment="1" applyProtection="1">
      <alignment horizontal="center"/>
    </xf>
    <xf numFmtId="164" fontId="5" fillId="3" borderId="499" xfId="1" applyNumberFormat="1" applyFont="1" applyFill="1" applyBorder="1" applyAlignment="1" applyProtection="1">
      <alignment horizontal="center"/>
    </xf>
    <xf numFmtId="164" fontId="5" fillId="3" borderId="488" xfId="1" applyNumberFormat="1" applyFont="1" applyFill="1" applyBorder="1" applyAlignment="1" applyProtection="1">
      <alignment horizontal="center"/>
    </xf>
    <xf numFmtId="164" fontId="5" fillId="3" borderId="498" xfId="1" applyNumberFormat="1" applyFont="1" applyFill="1" applyBorder="1" applyAlignment="1" applyProtection="1">
      <alignment horizontal="center"/>
    </xf>
    <xf numFmtId="41" fontId="12" fillId="3" borderId="512" xfId="1" applyNumberFormat="1" applyFont="1" applyFill="1" applyBorder="1" applyAlignment="1" applyProtection="1">
      <alignment horizontal="left"/>
    </xf>
    <xf numFmtId="1" fontId="5" fillId="0" borderId="513" xfId="0" applyNumberFormat="1" applyFont="1" applyBorder="1" applyAlignment="1">
      <alignment horizontal="center" vertical="center" wrapText="1"/>
    </xf>
    <xf numFmtId="1" fontId="5" fillId="0" borderId="498" xfId="0" applyNumberFormat="1" applyFont="1" applyBorder="1" applyAlignment="1">
      <alignment horizontal="center" vertical="center" wrapText="1"/>
    </xf>
    <xf numFmtId="1" fontId="15" fillId="5" borderId="487" xfId="0" applyNumberFormat="1" applyFont="1" applyFill="1" applyBorder="1" applyProtection="1">
      <protection locked="0"/>
    </xf>
    <xf numFmtId="1" fontId="15" fillId="5" borderId="488" xfId="0" applyNumberFormat="1" applyFont="1" applyFill="1" applyBorder="1" applyProtection="1">
      <protection locked="0"/>
    </xf>
    <xf numFmtId="1" fontId="15" fillId="5" borderId="498" xfId="0" applyNumberFormat="1" applyFont="1" applyFill="1" applyBorder="1" applyProtection="1">
      <protection locked="0"/>
    </xf>
    <xf numFmtId="41" fontId="5" fillId="3" borderId="487" xfId="1" applyNumberFormat="1" applyFont="1" applyFill="1" applyBorder="1" applyAlignment="1" applyProtection="1">
      <alignment horizontal="center" vertical="center" wrapText="1"/>
    </xf>
    <xf numFmtId="1" fontId="14" fillId="0" borderId="487" xfId="0" applyNumberFormat="1" applyFont="1" applyBorder="1" applyAlignment="1">
      <alignment horizontal="center" vertical="center" wrapText="1"/>
    </xf>
    <xf numFmtId="1" fontId="15" fillId="0" borderId="498" xfId="0" applyNumberFormat="1" applyFont="1" applyBorder="1" applyAlignment="1">
      <alignment horizontal="center" vertical="center" wrapText="1"/>
    </xf>
    <xf numFmtId="1" fontId="5" fillId="0" borderId="489" xfId="0" applyNumberFormat="1" applyFont="1" applyBorder="1" applyAlignment="1">
      <alignment horizontal="center" vertical="center"/>
    </xf>
    <xf numFmtId="1" fontId="5" fillId="0" borderId="487" xfId="0" applyNumberFormat="1" applyFont="1" applyBorder="1" applyAlignment="1">
      <alignment horizontal="center" vertical="center"/>
    </xf>
    <xf numFmtId="41" fontId="5" fillId="3" borderId="501" xfId="1" applyNumberFormat="1" applyFont="1" applyFill="1" applyBorder="1" applyAlignment="1" applyProtection="1">
      <alignment vertical="center" wrapText="1"/>
    </xf>
    <xf numFmtId="1" fontId="15" fillId="0" borderId="514" xfId="0" applyNumberFormat="1" applyFont="1" applyBorder="1"/>
    <xf numFmtId="1" fontId="15" fillId="5" borderId="515" xfId="0" applyNumberFormat="1" applyFont="1" applyFill="1" applyBorder="1" applyProtection="1">
      <protection locked="0"/>
    </xf>
    <xf numFmtId="1" fontId="15" fillId="5" borderId="516" xfId="0" applyNumberFormat="1" applyFont="1" applyFill="1" applyBorder="1" applyProtection="1">
      <protection locked="0"/>
    </xf>
    <xf numFmtId="1" fontId="15" fillId="5" borderId="517" xfId="0" applyNumberFormat="1" applyFont="1" applyFill="1" applyBorder="1" applyProtection="1">
      <protection locked="0"/>
    </xf>
    <xf numFmtId="1" fontId="15" fillId="5" borderId="518" xfId="0" applyNumberFormat="1" applyFont="1" applyFill="1" applyBorder="1" applyProtection="1">
      <protection locked="0"/>
    </xf>
    <xf numFmtId="1" fontId="15" fillId="5" borderId="519" xfId="0" applyNumberFormat="1" applyFont="1" applyFill="1" applyBorder="1" applyProtection="1">
      <protection locked="0"/>
    </xf>
    <xf numFmtId="41" fontId="5" fillId="3" borderId="514" xfId="1" applyNumberFormat="1" applyFont="1" applyFill="1" applyBorder="1" applyAlignment="1" applyProtection="1">
      <alignment vertical="center" wrapText="1"/>
    </xf>
    <xf numFmtId="41" fontId="5" fillId="3" borderId="520" xfId="1" applyNumberFormat="1" applyFont="1" applyFill="1" applyBorder="1" applyAlignment="1" applyProtection="1">
      <alignment vertical="center" wrapText="1"/>
    </xf>
    <xf numFmtId="1" fontId="15" fillId="5" borderId="521" xfId="0" applyNumberFormat="1" applyFont="1" applyFill="1" applyBorder="1" applyProtection="1">
      <protection locked="0"/>
    </xf>
    <xf numFmtId="1" fontId="15" fillId="5" borderId="522" xfId="0" applyNumberFormat="1" applyFont="1" applyFill="1" applyBorder="1" applyProtection="1">
      <protection locked="0"/>
    </xf>
    <xf numFmtId="1" fontId="15" fillId="5" borderId="523" xfId="0" applyNumberFormat="1" applyFont="1" applyFill="1" applyBorder="1" applyProtection="1">
      <protection locked="0"/>
    </xf>
    <xf numFmtId="1" fontId="15" fillId="5" borderId="524" xfId="0" applyNumberFormat="1" applyFont="1" applyFill="1" applyBorder="1" applyProtection="1">
      <protection locked="0"/>
    </xf>
    <xf numFmtId="41" fontId="5" fillId="3" borderId="489" xfId="1" applyNumberFormat="1" applyFont="1" applyFill="1" applyBorder="1" applyAlignment="1" applyProtection="1">
      <alignment vertical="center" wrapText="1"/>
    </xf>
    <xf numFmtId="164" fontId="5" fillId="3" borderId="486" xfId="4" applyNumberFormat="1" applyFont="1" applyFill="1" applyBorder="1" applyAlignment="1" applyProtection="1">
      <alignment horizontal="center"/>
    </xf>
    <xf numFmtId="164" fontId="5" fillId="3" borderId="487" xfId="4" applyNumberFormat="1" applyFont="1" applyFill="1" applyBorder="1" applyProtection="1"/>
    <xf numFmtId="164" fontId="5" fillId="3" borderId="488" xfId="4" applyNumberFormat="1" applyFont="1" applyFill="1" applyBorder="1" applyProtection="1"/>
    <xf numFmtId="164" fontId="5" fillId="3" borderId="499" xfId="4" applyNumberFormat="1" applyFont="1" applyFill="1" applyBorder="1" applyProtection="1"/>
    <xf numFmtId="164" fontId="5" fillId="3" borderId="486" xfId="4" applyNumberFormat="1" applyFont="1" applyFill="1" applyBorder="1" applyProtection="1"/>
    <xf numFmtId="164" fontId="5" fillId="3" borderId="492" xfId="4" applyNumberFormat="1" applyFont="1" applyFill="1" applyBorder="1" applyProtection="1"/>
    <xf numFmtId="41" fontId="5" fillId="3" borderId="486" xfId="1" applyNumberFormat="1" applyFont="1" applyFill="1" applyBorder="1" applyAlignment="1" applyProtection="1">
      <alignment horizontal="center" vertical="center" wrapText="1"/>
    </xf>
    <xf numFmtId="1" fontId="15" fillId="5" borderId="525" xfId="0" applyNumberFormat="1" applyFont="1" applyFill="1" applyBorder="1" applyProtection="1">
      <protection locked="0"/>
    </xf>
    <xf numFmtId="1" fontId="15" fillId="5" borderId="526" xfId="0" applyNumberFormat="1" applyFont="1" applyFill="1" applyBorder="1" applyProtection="1">
      <protection locked="0"/>
    </xf>
    <xf numFmtId="1" fontId="15" fillId="5" borderId="527" xfId="0" applyNumberFormat="1" applyFont="1" applyFill="1" applyBorder="1" applyProtection="1">
      <protection locked="0"/>
    </xf>
    <xf numFmtId="1" fontId="15" fillId="0" borderId="487" xfId="0" applyNumberFormat="1" applyFont="1" applyBorder="1" applyAlignment="1">
      <alignment horizontal="center" vertical="center"/>
    </xf>
    <xf numFmtId="1" fontId="15" fillId="0" borderId="488" xfId="0" applyNumberFormat="1" applyFont="1" applyBorder="1" applyAlignment="1">
      <alignment horizontal="center" vertical="center"/>
    </xf>
    <xf numFmtId="1" fontId="15" fillId="0" borderId="487" xfId="0" applyNumberFormat="1" applyFont="1" applyBorder="1" applyAlignment="1">
      <alignment horizontal="right"/>
    </xf>
    <xf numFmtId="1" fontId="15" fillId="5" borderId="499" xfId="0" applyNumberFormat="1" applyFont="1" applyFill="1" applyBorder="1" applyProtection="1">
      <protection locked="0"/>
    </xf>
    <xf numFmtId="1" fontId="15" fillId="0" borderId="478" xfId="0" applyNumberFormat="1" applyFont="1" applyBorder="1"/>
    <xf numFmtId="1" fontId="15" fillId="7" borderId="480" xfId="0" applyNumberFormat="1" applyFont="1" applyFill="1" applyBorder="1" applyAlignment="1">
      <alignment horizontal="right"/>
    </xf>
    <xf numFmtId="1" fontId="15" fillId="7" borderId="482" xfId="0" applyNumberFormat="1" applyFont="1" applyFill="1" applyBorder="1"/>
    <xf numFmtId="1" fontId="15" fillId="7" borderId="481" xfId="0" applyNumberFormat="1" applyFont="1" applyFill="1" applyBorder="1"/>
    <xf numFmtId="1" fontId="15" fillId="0" borderId="514" xfId="0" applyNumberFormat="1" applyFont="1" applyBorder="1" applyAlignment="1">
      <alignment wrapText="1"/>
    </xf>
    <xf numFmtId="1" fontId="15" fillId="0" borderId="516" xfId="0" applyNumberFormat="1" applyFont="1" applyBorder="1" applyAlignment="1">
      <alignment horizontal="right" wrapText="1"/>
    </xf>
    <xf numFmtId="1" fontId="15" fillId="0" borderId="517" xfId="0" applyNumberFormat="1" applyFont="1" applyBorder="1" applyAlignment="1">
      <alignment horizontal="right"/>
    </xf>
    <xf numFmtId="1" fontId="15" fillId="0" borderId="515" xfId="0" applyNumberFormat="1" applyFont="1" applyBorder="1" applyAlignment="1">
      <alignment horizontal="right"/>
    </xf>
    <xf numFmtId="1" fontId="15" fillId="5" borderId="514" xfId="0" applyNumberFormat="1" applyFont="1" applyFill="1" applyBorder="1" applyProtection="1">
      <protection locked="0"/>
    </xf>
    <xf numFmtId="1" fontId="15" fillId="5" borderId="528" xfId="0" applyNumberFormat="1" applyFont="1" applyFill="1" applyBorder="1" applyProtection="1">
      <protection locked="0"/>
    </xf>
    <xf numFmtId="1" fontId="15" fillId="0" borderId="526" xfId="0" applyNumberFormat="1" applyFont="1" applyBorder="1"/>
    <xf numFmtId="1" fontId="15" fillId="7" borderId="521" xfId="0" applyNumberFormat="1" applyFont="1" applyFill="1" applyBorder="1"/>
    <xf numFmtId="1" fontId="15" fillId="7" borderId="527" xfId="0" applyNumberFormat="1" applyFont="1" applyFill="1" applyBorder="1"/>
    <xf numFmtId="1" fontId="15" fillId="7" borderId="529" xfId="0" applyNumberFormat="1" applyFont="1" applyFill="1" applyBorder="1"/>
    <xf numFmtId="1" fontId="15" fillId="0" borderId="516" xfId="0" applyNumberFormat="1" applyFont="1" applyBorder="1" applyAlignment="1">
      <alignment horizontal="right"/>
    </xf>
    <xf numFmtId="1" fontId="15" fillId="0" borderId="516" xfId="0" applyNumberFormat="1" applyFont="1" applyBorder="1" applyAlignment="1">
      <alignment horizontal="right" shrinkToFit="1"/>
    </xf>
    <xf numFmtId="1" fontId="15" fillId="0" borderId="517" xfId="0" applyNumberFormat="1" applyFont="1" applyBorder="1" applyAlignment="1">
      <alignment horizontal="right" shrinkToFit="1"/>
    </xf>
    <xf numFmtId="1" fontId="15" fillId="0" borderId="521" xfId="0" applyNumberFormat="1" applyFont="1" applyBorder="1" applyAlignment="1">
      <alignment horizontal="right"/>
    </xf>
    <xf numFmtId="1" fontId="15" fillId="0" borderId="522" xfId="0" applyNumberFormat="1" applyFont="1" applyBorder="1" applyAlignment="1">
      <alignment horizontal="right"/>
    </xf>
    <xf numFmtId="1" fontId="15" fillId="0" borderId="527" xfId="0" applyNumberFormat="1" applyFont="1" applyBorder="1" applyAlignment="1">
      <alignment horizontal="right"/>
    </xf>
    <xf numFmtId="1" fontId="15" fillId="5" borderId="520" xfId="0" applyNumberFormat="1" applyFont="1" applyFill="1" applyBorder="1" applyProtection="1">
      <protection locked="0"/>
    </xf>
    <xf numFmtId="1" fontId="15" fillId="5" borderId="530" xfId="0" applyNumberFormat="1" applyFont="1" applyFill="1" applyBorder="1" applyProtection="1">
      <protection locked="0"/>
    </xf>
    <xf numFmtId="1" fontId="15" fillId="0" borderId="487" xfId="0" applyNumberFormat="1" applyFont="1" applyBorder="1"/>
    <xf numFmtId="1" fontId="15" fillId="0" borderId="498" xfId="0" applyNumberFormat="1" applyFont="1" applyBorder="1"/>
    <xf numFmtId="1" fontId="15" fillId="0" borderId="489" xfId="0" applyNumberFormat="1" applyFont="1" applyBorder="1"/>
    <xf numFmtId="1" fontId="15" fillId="0" borderId="531" xfId="0" applyNumberFormat="1" applyFont="1" applyBorder="1"/>
    <xf numFmtId="1" fontId="15" fillId="0" borderId="532" xfId="0" applyNumberFormat="1" applyFont="1" applyBorder="1"/>
    <xf numFmtId="1" fontId="5" fillId="2" borderId="486" xfId="0" applyNumberFormat="1" applyFont="1" applyFill="1" applyBorder="1" applyAlignment="1">
      <alignment horizontal="center" vertical="center" wrapText="1"/>
    </xf>
    <xf numFmtId="1" fontId="5" fillId="0" borderId="486" xfId="0" applyNumberFormat="1" applyFont="1" applyBorder="1" applyAlignment="1">
      <alignment horizontal="center" vertical="center" wrapText="1"/>
    </xf>
    <xf numFmtId="1" fontId="15" fillId="5" borderId="533" xfId="0" applyNumberFormat="1" applyFont="1" applyFill="1" applyBorder="1" applyProtection="1">
      <protection locked="0"/>
    </xf>
    <xf numFmtId="1" fontId="15" fillId="0" borderId="489" xfId="0" applyNumberFormat="1" applyFont="1" applyBorder="1" applyAlignment="1">
      <alignment vertical="center" wrapText="1"/>
    </xf>
    <xf numFmtId="1" fontId="15" fillId="0" borderId="486" xfId="0" applyNumberFormat="1" applyFont="1" applyBorder="1" applyAlignment="1">
      <alignment horizontal="center" wrapText="1"/>
    </xf>
    <xf numFmtId="1" fontId="15" fillId="0" borderId="486" xfId="0" applyNumberFormat="1" applyFont="1" applyBorder="1" applyAlignment="1">
      <alignment horizontal="right"/>
    </xf>
    <xf numFmtId="1" fontId="15" fillId="0" borderId="488" xfId="0" applyNumberFormat="1" applyFont="1" applyBorder="1" applyAlignment="1">
      <alignment horizontal="right"/>
    </xf>
    <xf numFmtId="1" fontId="15" fillId="0" borderId="531" xfId="0" applyNumberFormat="1" applyFont="1" applyBorder="1" applyAlignment="1">
      <alignment horizontal="right"/>
    </xf>
    <xf numFmtId="1" fontId="15" fillId="0" borderId="532" xfId="0" applyNumberFormat="1" applyFont="1" applyBorder="1" applyAlignment="1">
      <alignment horizontal="right"/>
    </xf>
    <xf numFmtId="1" fontId="15" fillId="2" borderId="488" xfId="0" applyNumberFormat="1" applyFont="1" applyFill="1" applyBorder="1" applyAlignment="1">
      <alignment horizontal="right"/>
    </xf>
    <xf numFmtId="41" fontId="24" fillId="3" borderId="514" xfId="1" applyNumberFormat="1" applyFont="1" applyFill="1" applyBorder="1" applyAlignment="1" applyProtection="1">
      <alignment vertical="center" wrapText="1"/>
    </xf>
    <xf numFmtId="1" fontId="15" fillId="0" borderId="486" xfId="0" applyNumberFormat="1" applyFont="1" applyBorder="1" applyAlignment="1">
      <alignment horizontal="right" wrapText="1"/>
    </xf>
    <xf numFmtId="1" fontId="5" fillId="0" borderId="534" xfId="0" applyNumberFormat="1" applyFont="1" applyBorder="1" applyAlignment="1">
      <alignment vertical="center" wrapText="1"/>
    </xf>
    <xf numFmtId="1" fontId="15" fillId="2" borderId="478" xfId="0" applyNumberFormat="1" applyFont="1" applyFill="1" applyBorder="1" applyAlignment="1">
      <alignment horizontal="center" vertical="center"/>
    </xf>
    <xf numFmtId="1" fontId="15" fillId="8" borderId="516" xfId="0" applyNumberFormat="1" applyFont="1" applyFill="1" applyBorder="1" applyProtection="1">
      <protection locked="0"/>
    </xf>
    <xf numFmtId="1" fontId="15" fillId="8" borderId="517" xfId="0" applyNumberFormat="1" applyFont="1" applyFill="1" applyBorder="1" applyProtection="1">
      <protection locked="0"/>
    </xf>
    <xf numFmtId="1" fontId="15" fillId="8" borderId="515" xfId="0" applyNumberFormat="1" applyFont="1" applyFill="1" applyBorder="1" applyProtection="1">
      <protection locked="0"/>
    </xf>
    <xf numFmtId="1" fontId="15" fillId="8" borderId="535" xfId="0" applyNumberFormat="1" applyFont="1" applyFill="1" applyBorder="1" applyProtection="1">
      <protection locked="0"/>
    </xf>
    <xf numFmtId="1" fontId="5" fillId="0" borderId="536" xfId="0" applyNumberFormat="1" applyFont="1" applyBorder="1" applyAlignment="1">
      <alignment vertical="center" wrapText="1"/>
    </xf>
    <xf numFmtId="1" fontId="15" fillId="2" borderId="525" xfId="0" applyNumberFormat="1" applyFont="1" applyFill="1" applyBorder="1" applyAlignment="1">
      <alignment horizontal="center" vertical="center"/>
    </xf>
    <xf numFmtId="1" fontId="15" fillId="8" borderId="537" xfId="0" applyNumberFormat="1" applyFont="1" applyFill="1" applyBorder="1" applyProtection="1">
      <protection locked="0"/>
    </xf>
    <xf numFmtId="1" fontId="5" fillId="0" borderId="501" xfId="0" applyNumberFormat="1" applyFont="1" applyBorder="1" applyAlignment="1">
      <alignment vertical="center" wrapText="1"/>
    </xf>
    <xf numFmtId="1" fontId="15" fillId="2" borderId="482" xfId="6" applyNumberFormat="1" applyFont="1" applyFill="1" applyBorder="1" applyAlignment="1">
      <alignment horizontal="right"/>
    </xf>
    <xf numFmtId="1" fontId="15" fillId="8" borderId="482" xfId="0" applyNumberFormat="1" applyFont="1" applyFill="1" applyBorder="1" applyProtection="1">
      <protection locked="0"/>
    </xf>
    <xf numFmtId="1" fontId="15" fillId="8" borderId="481" xfId="0" applyNumberFormat="1" applyFont="1" applyFill="1" applyBorder="1" applyProtection="1">
      <protection locked="0"/>
    </xf>
    <xf numFmtId="1" fontId="15" fillId="8" borderId="504" xfId="0" applyNumberFormat="1" applyFont="1" applyFill="1" applyBorder="1" applyProtection="1">
      <protection locked="0"/>
    </xf>
    <xf numFmtId="1" fontId="15" fillId="8" borderId="480" xfId="0" applyNumberFormat="1" applyFont="1" applyFill="1" applyBorder="1" applyProtection="1">
      <protection locked="0"/>
    </xf>
    <xf numFmtId="1" fontId="15" fillId="8" borderId="483" xfId="0" applyNumberFormat="1" applyFont="1" applyFill="1" applyBorder="1" applyProtection="1">
      <protection locked="0"/>
    </xf>
    <xf numFmtId="1" fontId="5" fillId="0" borderId="514" xfId="0" applyNumberFormat="1" applyFont="1" applyBorder="1" applyAlignment="1">
      <alignment vertical="center" wrapText="1"/>
    </xf>
    <xf numFmtId="1" fontId="15" fillId="2" borderId="516" xfId="6" applyNumberFormat="1" applyFont="1" applyFill="1" applyBorder="1" applyAlignment="1">
      <alignment horizontal="right"/>
    </xf>
    <xf numFmtId="1" fontId="15" fillId="2" borderId="517" xfId="6" applyNumberFormat="1" applyFont="1" applyFill="1" applyBorder="1" applyAlignment="1">
      <alignment horizontal="right"/>
    </xf>
    <xf numFmtId="1" fontId="15" fillId="2" borderId="515" xfId="6" applyNumberFormat="1" applyFont="1" applyFill="1" applyBorder="1" applyAlignment="1">
      <alignment horizontal="right"/>
    </xf>
    <xf numFmtId="1" fontId="15" fillId="8" borderId="528" xfId="0" applyNumberFormat="1" applyFont="1" applyFill="1" applyBorder="1" applyProtection="1">
      <protection locked="0"/>
    </xf>
    <xf numFmtId="1" fontId="15" fillId="8" borderId="518" xfId="0" applyNumberFormat="1" applyFont="1" applyFill="1" applyBorder="1" applyProtection="1">
      <protection locked="0"/>
    </xf>
    <xf numFmtId="1" fontId="5" fillId="0" borderId="525" xfId="0" applyNumberFormat="1" applyFont="1" applyBorder="1" applyAlignment="1">
      <alignment vertical="center" wrapText="1"/>
    </xf>
    <xf numFmtId="1" fontId="15" fillId="2" borderId="538" xfId="6" applyNumberFormat="1" applyFont="1" applyFill="1" applyBorder="1" applyAlignment="1">
      <alignment horizontal="right"/>
    </xf>
    <xf numFmtId="1" fontId="15" fillId="2" borderId="539" xfId="6" applyNumberFormat="1" applyFont="1" applyFill="1" applyBorder="1" applyAlignment="1">
      <alignment horizontal="right"/>
    </xf>
    <xf numFmtId="1" fontId="15" fillId="2" borderId="540" xfId="6" applyNumberFormat="1" applyFont="1" applyFill="1" applyBorder="1" applyAlignment="1">
      <alignment horizontal="right"/>
    </xf>
    <xf numFmtId="1" fontId="15" fillId="8" borderId="538" xfId="0" applyNumberFormat="1" applyFont="1" applyFill="1" applyBorder="1" applyProtection="1">
      <protection locked="0"/>
    </xf>
    <xf numFmtId="1" fontId="15" fillId="8" borderId="540" xfId="0" applyNumberFormat="1" applyFont="1" applyFill="1" applyBorder="1" applyProtection="1">
      <protection locked="0"/>
    </xf>
    <xf numFmtId="1" fontId="15" fillId="8" borderId="541" xfId="0" applyNumberFormat="1" applyFont="1" applyFill="1" applyBorder="1" applyProtection="1">
      <protection locked="0"/>
    </xf>
    <xf numFmtId="1" fontId="15" fillId="8" borderId="539" xfId="0" applyNumberFormat="1" applyFont="1" applyFill="1" applyBorder="1" applyProtection="1">
      <protection locked="0"/>
    </xf>
    <xf numFmtId="1" fontId="15" fillId="8" borderId="542" xfId="0" applyNumberFormat="1" applyFont="1" applyFill="1" applyBorder="1" applyProtection="1">
      <protection locked="0"/>
    </xf>
    <xf numFmtId="1" fontId="5" fillId="0" borderId="526" xfId="0" applyNumberFormat="1" applyFont="1" applyBorder="1" applyAlignment="1">
      <alignment vertical="center" wrapText="1"/>
    </xf>
    <xf numFmtId="1" fontId="15" fillId="2" borderId="521" xfId="6" applyNumberFormat="1" applyFont="1" applyFill="1" applyBorder="1" applyAlignment="1">
      <alignment horizontal="right"/>
    </xf>
    <xf numFmtId="1" fontId="15" fillId="2" borderId="522" xfId="6" applyNumberFormat="1" applyFont="1" applyFill="1" applyBorder="1" applyAlignment="1">
      <alignment horizontal="right"/>
    </xf>
    <xf numFmtId="1" fontId="15" fillId="2" borderId="527" xfId="6" applyNumberFormat="1" applyFont="1" applyFill="1" applyBorder="1" applyAlignment="1">
      <alignment horizontal="right"/>
    </xf>
    <xf numFmtId="1" fontId="15" fillId="8" borderId="521" xfId="0" applyNumberFormat="1" applyFont="1" applyFill="1" applyBorder="1" applyProtection="1">
      <protection locked="0"/>
    </xf>
    <xf numFmtId="1" fontId="15" fillId="8" borderId="527" xfId="0" applyNumberFormat="1" applyFont="1" applyFill="1" applyBorder="1" applyProtection="1">
      <protection locked="0"/>
    </xf>
    <xf numFmtId="1" fontId="15" fillId="8" borderId="530" xfId="0" applyNumberFormat="1" applyFont="1" applyFill="1" applyBorder="1" applyProtection="1">
      <protection locked="0"/>
    </xf>
    <xf numFmtId="1" fontId="15" fillId="8" borderId="522" xfId="0" applyNumberFormat="1" applyFont="1" applyFill="1" applyBorder="1" applyProtection="1">
      <protection locked="0"/>
    </xf>
    <xf numFmtId="1" fontId="15" fillId="8" borderId="523" xfId="0" applyNumberFormat="1" applyFont="1" applyFill="1" applyBorder="1" applyProtection="1">
      <protection locked="0"/>
    </xf>
    <xf numFmtId="1" fontId="15" fillId="0" borderId="543" xfId="0" applyNumberFormat="1" applyFont="1" applyBorder="1" applyAlignment="1">
      <alignment horizontal="center" vertical="center" wrapText="1"/>
    </xf>
    <xf numFmtId="1" fontId="15" fillId="0" borderId="544" xfId="0" applyNumberFormat="1" applyFont="1" applyBorder="1" applyAlignment="1">
      <alignment horizontal="center" vertical="center" wrapText="1"/>
    </xf>
    <xf numFmtId="1" fontId="15" fillId="0" borderId="545" xfId="0" applyNumberFormat="1" applyFont="1" applyBorder="1" applyAlignment="1">
      <alignment horizontal="center" vertical="center" wrapText="1"/>
    </xf>
    <xf numFmtId="1" fontId="15" fillId="0" borderId="546" xfId="0" applyNumberFormat="1" applyFont="1" applyBorder="1" applyAlignment="1">
      <alignment horizontal="center" vertical="center" wrapText="1"/>
    </xf>
    <xf numFmtId="1" fontId="15" fillId="0" borderId="547" xfId="0" applyNumberFormat="1" applyFont="1" applyBorder="1" applyAlignment="1">
      <alignment horizontal="center" vertical="center" wrapText="1"/>
    </xf>
    <xf numFmtId="1" fontId="15" fillId="0" borderId="499" xfId="0" applyNumberFormat="1" applyFont="1" applyBorder="1" applyAlignment="1">
      <alignment horizontal="center" vertical="center" wrapText="1"/>
    </xf>
    <xf numFmtId="1" fontId="15" fillId="0" borderId="488" xfId="0" applyNumberFormat="1" applyFont="1" applyBorder="1" applyAlignment="1">
      <alignment horizontal="center" vertical="center" wrapText="1"/>
    </xf>
    <xf numFmtId="1" fontId="5" fillId="0" borderId="493" xfId="0" applyNumberFormat="1" applyFont="1" applyBorder="1" applyAlignment="1">
      <alignment horizontal="center" vertical="center" wrapText="1"/>
    </xf>
    <xf numFmtId="1" fontId="5" fillId="0" borderId="492" xfId="0" applyNumberFormat="1" applyFont="1" applyBorder="1" applyAlignment="1">
      <alignment horizontal="center" vertical="center" wrapText="1"/>
    </xf>
    <xf numFmtId="1" fontId="5" fillId="0" borderId="525" xfId="0" applyNumberFormat="1" applyFont="1" applyBorder="1" applyAlignment="1">
      <alignment horizontal="left"/>
    </xf>
    <xf numFmtId="1" fontId="5" fillId="0" borderId="525" xfId="0" applyNumberFormat="1" applyFont="1" applyBorder="1"/>
    <xf numFmtId="1" fontId="5" fillId="0" borderId="526" xfId="0" applyNumberFormat="1" applyFont="1" applyBorder="1"/>
    <xf numFmtId="1" fontId="15" fillId="2" borderId="548" xfId="6" applyNumberFormat="1" applyFont="1" applyFill="1" applyBorder="1" applyAlignment="1">
      <alignment horizontal="right"/>
    </xf>
    <xf numFmtId="1" fontId="5" fillId="0" borderId="550" xfId="0" applyNumberFormat="1" applyFont="1" applyBorder="1"/>
    <xf numFmtId="1" fontId="15" fillId="2" borderId="551" xfId="6" applyNumberFormat="1" applyFont="1" applyFill="1" applyBorder="1" applyAlignment="1">
      <alignment horizontal="right"/>
    </xf>
    <xf numFmtId="1" fontId="15" fillId="2" borderId="552" xfId="6" applyNumberFormat="1" applyFont="1" applyFill="1" applyBorder="1" applyAlignment="1">
      <alignment horizontal="right"/>
    </xf>
    <xf numFmtId="1" fontId="15" fillId="2" borderId="553" xfId="6" applyNumberFormat="1" applyFont="1" applyFill="1" applyBorder="1" applyAlignment="1">
      <alignment horizontal="right"/>
    </xf>
    <xf numFmtId="1" fontId="15" fillId="5" borderId="554" xfId="0" applyNumberFormat="1" applyFont="1" applyFill="1" applyBorder="1" applyProtection="1">
      <protection locked="0"/>
    </xf>
    <xf numFmtId="1" fontId="15" fillId="5" borderId="555" xfId="0" applyNumberFormat="1" applyFont="1" applyFill="1" applyBorder="1" applyProtection="1">
      <protection locked="0"/>
    </xf>
    <xf numFmtId="1" fontId="15" fillId="5" borderId="556" xfId="0" applyNumberFormat="1" applyFont="1" applyFill="1" applyBorder="1" applyProtection="1">
      <protection locked="0"/>
    </xf>
    <xf numFmtId="1" fontId="15" fillId="5" borderId="553" xfId="0" applyNumberFormat="1" applyFont="1" applyFill="1" applyBorder="1" applyProtection="1">
      <protection locked="0"/>
    </xf>
    <xf numFmtId="1" fontId="15" fillId="2" borderId="557" xfId="6" applyNumberFormat="1" applyFont="1" applyFill="1" applyBorder="1" applyAlignment="1">
      <alignment horizontal="right"/>
    </xf>
    <xf numFmtId="1" fontId="5" fillId="0" borderId="559" xfId="7" applyNumberFormat="1" applyFont="1" applyBorder="1" applyAlignment="1">
      <alignment horizontal="center" vertical="center" wrapText="1"/>
    </xf>
    <xf numFmtId="1" fontId="5" fillId="0" borderId="560" xfId="7" applyNumberFormat="1" applyFont="1" applyBorder="1" applyAlignment="1">
      <alignment horizontal="center" vertical="center" wrapText="1"/>
    </xf>
    <xf numFmtId="1" fontId="15" fillId="5" borderId="516" xfId="7" applyNumberFormat="1" applyFont="1" applyFill="1" applyBorder="1" applyAlignment="1" applyProtection="1">
      <alignment horizontal="center"/>
      <protection locked="0"/>
    </xf>
    <xf numFmtId="1" fontId="15" fillId="5" borderId="517" xfId="7" applyNumberFormat="1" applyFont="1" applyFill="1" applyBorder="1" applyAlignment="1" applyProtection="1">
      <alignment horizontal="center"/>
      <protection locked="0"/>
    </xf>
    <xf numFmtId="1" fontId="15" fillId="5" borderId="518" xfId="7" applyNumberFormat="1" applyFont="1" applyFill="1" applyBorder="1" applyAlignment="1" applyProtection="1">
      <alignment horizontal="center"/>
      <protection locked="0"/>
    </xf>
    <xf numFmtId="1" fontId="15" fillId="5" borderId="528" xfId="7" applyNumberFormat="1" applyFont="1" applyFill="1" applyBorder="1" applyAlignment="1" applyProtection="1">
      <alignment horizontal="center"/>
      <protection locked="0"/>
    </xf>
    <xf numFmtId="1" fontId="5" fillId="0" borderId="526" xfId="0" applyNumberFormat="1" applyFont="1" applyBorder="1" applyAlignment="1">
      <alignment horizontal="left"/>
    </xf>
    <xf numFmtId="1" fontId="15" fillId="5" borderId="521" xfId="7" applyNumberFormat="1" applyFont="1" applyFill="1" applyBorder="1" applyAlignment="1" applyProtection="1">
      <alignment horizontal="center"/>
      <protection locked="0"/>
    </xf>
    <xf numFmtId="1" fontId="15" fillId="5" borderId="522" xfId="7" applyNumberFormat="1" applyFont="1" applyFill="1" applyBorder="1" applyAlignment="1" applyProtection="1">
      <alignment horizontal="center"/>
      <protection locked="0"/>
    </xf>
    <xf numFmtId="1" fontId="15" fillId="5" borderId="523" xfId="7" applyNumberFormat="1" applyFont="1" applyFill="1" applyBorder="1" applyAlignment="1" applyProtection="1">
      <alignment horizontal="center"/>
      <protection locked="0"/>
    </xf>
    <xf numFmtId="1" fontId="15" fillId="5" borderId="530" xfId="7" applyNumberFormat="1" applyFont="1" applyFill="1" applyBorder="1" applyAlignment="1" applyProtection="1">
      <alignment horizontal="center"/>
      <protection locked="0"/>
    </xf>
    <xf numFmtId="1" fontId="5" fillId="0" borderId="558" xfId="7" applyNumberFormat="1" applyFont="1" applyBorder="1" applyAlignment="1">
      <alignment horizontal="center"/>
    </xf>
    <xf numFmtId="1" fontId="5" fillId="0" borderId="558" xfId="7" applyNumberFormat="1" applyFont="1" applyBorder="1" applyAlignment="1">
      <alignment horizontal="center" vertical="center" wrapText="1"/>
    </xf>
    <xf numFmtId="1" fontId="15" fillId="5" borderId="526" xfId="7" applyNumberFormat="1" applyFont="1" applyFill="1" applyBorder="1" applyAlignment="1" applyProtection="1">
      <alignment horizontal="center"/>
      <protection locked="0"/>
    </xf>
    <xf numFmtId="1" fontId="15" fillId="0" borderId="558" xfId="0" applyNumberFormat="1" applyFont="1" applyBorder="1" applyAlignment="1">
      <alignment horizontal="center" vertical="center"/>
    </xf>
    <xf numFmtId="1" fontId="15" fillId="0" borderId="558" xfId="0" applyNumberFormat="1" applyFont="1" applyBorder="1" applyAlignment="1">
      <alignment horizontal="center" vertical="center" wrapText="1"/>
    </xf>
    <xf numFmtId="1" fontId="15" fillId="0" borderId="559" xfId="0" applyNumberFormat="1" applyFont="1" applyBorder="1" applyAlignment="1">
      <alignment horizontal="center" vertical="center" wrapText="1"/>
    </xf>
    <xf numFmtId="1" fontId="15" fillId="2" borderId="550" xfId="6" applyNumberFormat="1" applyFont="1" applyFill="1" applyBorder="1" applyAlignment="1">
      <alignment horizontal="right"/>
    </xf>
    <xf numFmtId="1" fontId="15" fillId="5" borderId="562" xfId="0" applyNumberFormat="1" applyFont="1" applyFill="1" applyBorder="1" applyProtection="1">
      <protection locked="0"/>
    </xf>
    <xf numFmtId="1" fontId="15" fillId="5" borderId="550" xfId="0" applyNumberFormat="1" applyFont="1" applyFill="1" applyBorder="1" applyProtection="1">
      <protection locked="0"/>
    </xf>
    <xf numFmtId="1" fontId="15" fillId="5" borderId="563" xfId="0" applyNumberFormat="1" applyFont="1" applyFill="1" applyBorder="1" applyProtection="1">
      <protection locked="0"/>
    </xf>
    <xf numFmtId="1" fontId="15" fillId="6" borderId="526" xfId="6" applyNumberFormat="1" applyFont="1" applyFill="1" applyBorder="1" applyAlignment="1">
      <alignment horizontal="right"/>
    </xf>
    <xf numFmtId="0" fontId="5" fillId="0" borderId="558" xfId="0" applyFont="1" applyBorder="1" applyAlignment="1">
      <alignment horizontal="center" vertical="center"/>
    </xf>
    <xf numFmtId="0" fontId="5" fillId="0" borderId="559" xfId="0" applyFont="1" applyBorder="1" applyAlignment="1">
      <alignment horizontal="center" vertical="center" wrapText="1"/>
    </xf>
    <xf numFmtId="0" fontId="5" fillId="0" borderId="550" xfId="0" applyFont="1" applyBorder="1" applyAlignment="1">
      <alignment horizontal="justify" vertical="center"/>
    </xf>
    <xf numFmtId="0" fontId="5" fillId="8" borderId="554" xfId="0" applyFont="1" applyFill="1" applyBorder="1" applyAlignment="1" applyProtection="1">
      <alignment horizontal="justify" vertical="center"/>
      <protection locked="0"/>
    </xf>
    <xf numFmtId="0" fontId="5" fillId="8" borderId="553" xfId="0" applyFont="1" applyFill="1" applyBorder="1" applyAlignment="1" applyProtection="1">
      <alignment horizontal="justify" vertical="center"/>
      <protection locked="0"/>
    </xf>
    <xf numFmtId="1" fontId="5" fillId="0" borderId="526" xfId="0" applyNumberFormat="1" applyFont="1" applyBorder="1" applyAlignment="1">
      <alignment horizontal="left" vertical="center" wrapText="1"/>
    </xf>
    <xf numFmtId="1" fontId="5" fillId="0" borderId="559" xfId="0" applyNumberFormat="1" applyFont="1" applyBorder="1" applyAlignment="1">
      <alignment horizontal="center" vertical="center" wrapText="1"/>
    </xf>
    <xf numFmtId="1" fontId="5" fillId="0" borderId="560" xfId="0" applyNumberFormat="1" applyFont="1" applyBorder="1" applyAlignment="1">
      <alignment horizontal="center" vertical="center" wrapText="1"/>
    </xf>
    <xf numFmtId="1" fontId="15" fillId="0" borderId="525" xfId="0" applyNumberFormat="1" applyFont="1" applyBorder="1"/>
    <xf numFmtId="1" fontId="15" fillId="0" borderId="565" xfId="0" applyNumberFormat="1" applyFont="1" applyBorder="1" applyAlignment="1">
      <alignment horizontal="center" vertical="center" wrapText="1"/>
    </xf>
    <xf numFmtId="1" fontId="15" fillId="0" borderId="564" xfId="0" applyNumberFormat="1" applyFont="1" applyBorder="1" applyAlignment="1">
      <alignment horizontal="center" vertical="center" wrapText="1"/>
    </xf>
    <xf numFmtId="1" fontId="15" fillId="0" borderId="550" xfId="0" applyNumberFormat="1" applyFont="1" applyBorder="1" applyAlignment="1">
      <alignment horizontal="right"/>
    </xf>
    <xf numFmtId="1" fontId="15" fillId="2" borderId="550" xfId="0" applyNumberFormat="1" applyFont="1" applyFill="1" applyBorder="1" applyAlignment="1">
      <alignment horizontal="right"/>
    </xf>
    <xf numFmtId="1" fontId="15" fillId="0" borderId="525" xfId="0" applyNumberFormat="1" applyFont="1" applyBorder="1" applyAlignment="1">
      <alignment horizontal="right"/>
    </xf>
    <xf numFmtId="1" fontId="15" fillId="2" borderId="525" xfId="0" applyNumberFormat="1" applyFont="1" applyFill="1" applyBorder="1" applyAlignment="1">
      <alignment horizontal="right"/>
    </xf>
    <xf numFmtId="1" fontId="15" fillId="5" borderId="537" xfId="0" applyNumberFormat="1" applyFont="1" applyFill="1" applyBorder="1" applyProtection="1">
      <protection locked="0"/>
    </xf>
    <xf numFmtId="1" fontId="15" fillId="5" borderId="529" xfId="0" applyNumberFormat="1" applyFont="1" applyFill="1" applyBorder="1" applyProtection="1">
      <protection locked="0"/>
    </xf>
    <xf numFmtId="0" fontId="22" fillId="0" borderId="558" xfId="0" applyFont="1" applyBorder="1" applyAlignment="1">
      <alignment horizontal="center" vertical="center" wrapText="1"/>
    </xf>
    <xf numFmtId="0" fontId="22" fillId="0" borderId="567" xfId="0" applyFont="1" applyBorder="1" applyAlignment="1">
      <alignment horizontal="center" vertical="center" wrapText="1"/>
    </xf>
    <xf numFmtId="1" fontId="22" fillId="0" borderId="550" xfId="0" applyNumberFormat="1" applyFont="1" applyBorder="1"/>
    <xf numFmtId="1" fontId="16" fillId="0" borderId="550" xfId="0" applyNumberFormat="1" applyFont="1" applyBorder="1"/>
    <xf numFmtId="0" fontId="22" fillId="6" borderId="550" xfId="0" applyFont="1" applyFill="1" applyBorder="1"/>
    <xf numFmtId="1" fontId="15" fillId="5" borderId="568" xfId="0" applyNumberFormat="1" applyFont="1" applyFill="1" applyBorder="1" applyProtection="1">
      <protection locked="0"/>
    </xf>
    <xf numFmtId="0" fontId="22" fillId="0" borderId="525" xfId="0" applyFont="1" applyBorder="1"/>
    <xf numFmtId="1" fontId="16" fillId="0" borderId="525" xfId="0" applyNumberFormat="1" applyFont="1" applyBorder="1"/>
    <xf numFmtId="0" fontId="22" fillId="6" borderId="525" xfId="0" applyFont="1" applyFill="1" applyBorder="1"/>
    <xf numFmtId="1" fontId="15" fillId="5" borderId="569" xfId="0" applyNumberFormat="1" applyFont="1" applyFill="1" applyBorder="1" applyProtection="1">
      <protection locked="0"/>
    </xf>
    <xf numFmtId="0" fontId="5" fillId="0" borderId="558" xfId="0" applyFont="1" applyBorder="1" applyAlignment="1">
      <alignment horizontal="center" vertical="center" wrapText="1"/>
    </xf>
    <xf numFmtId="1" fontId="22" fillId="0" borderId="525" xfId="0" applyNumberFormat="1" applyFont="1" applyBorder="1" applyAlignment="1">
      <alignment horizontal="right"/>
    </xf>
    <xf numFmtId="0" fontId="16" fillId="0" borderId="525" xfId="0" applyFont="1" applyBorder="1"/>
    <xf numFmtId="1" fontId="22" fillId="0" borderId="525" xfId="0" applyNumberFormat="1" applyFont="1" applyBorder="1"/>
    <xf numFmtId="1" fontId="22" fillId="0" borderId="526" xfId="0" applyNumberFormat="1" applyFont="1" applyBorder="1"/>
    <xf numFmtId="0" fontId="16" fillId="0" borderId="526" xfId="0" applyFont="1" applyBorder="1"/>
    <xf numFmtId="1" fontId="5" fillId="3" borderId="561" xfId="0" applyNumberFormat="1" applyFont="1" applyFill="1" applyBorder="1" applyAlignment="1">
      <alignment horizontal="center" vertical="center" wrapText="1"/>
    </xf>
    <xf numFmtId="1" fontId="5" fillId="3" borderId="570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552" xfId="0" applyNumberFormat="1" applyFont="1" applyFill="1" applyBorder="1" applyProtection="1">
      <protection locked="0"/>
    </xf>
    <xf numFmtId="1" fontId="22" fillId="0" borderId="525" xfId="0" applyNumberFormat="1" applyFont="1" applyBorder="1" applyAlignment="1">
      <alignment vertical="center"/>
    </xf>
    <xf numFmtId="0" fontId="22" fillId="6" borderId="526" xfId="0" applyFont="1" applyFill="1" applyBorder="1"/>
    <xf numFmtId="1" fontId="5" fillId="3" borderId="559" xfId="0" applyNumberFormat="1" applyFont="1" applyFill="1" applyBorder="1" applyAlignment="1">
      <alignment horizontal="center" vertical="center" wrapText="1"/>
    </xf>
    <xf numFmtId="1" fontId="5" fillId="3" borderId="560" xfId="0" applyNumberFormat="1" applyFont="1" applyFill="1" applyBorder="1" applyAlignment="1">
      <alignment horizontal="center" vertical="center" wrapText="1"/>
    </xf>
    <xf numFmtId="1" fontId="5" fillId="0" borderId="550" xfId="0" applyNumberFormat="1" applyFont="1" applyBorder="1" applyAlignment="1">
      <alignment horizontal="left" vertical="top"/>
    </xf>
    <xf numFmtId="0" fontId="22" fillId="6" borderId="515" xfId="0" applyFont="1" applyFill="1" applyBorder="1"/>
    <xf numFmtId="1" fontId="5" fillId="0" borderId="525" xfId="0" applyNumberFormat="1" applyFont="1" applyBorder="1" applyAlignment="1">
      <alignment horizontal="left" vertical="top"/>
    </xf>
    <xf numFmtId="0" fontId="5" fillId="0" borderId="526" xfId="0" applyFont="1" applyBorder="1" applyAlignment="1">
      <alignment horizontal="left" vertical="top" wrapText="1"/>
    </xf>
    <xf numFmtId="0" fontId="22" fillId="6" borderId="530" xfId="0" applyFont="1" applyFill="1" applyBorder="1"/>
    <xf numFmtId="0" fontId="22" fillId="6" borderId="522" xfId="0" applyFont="1" applyFill="1" applyBorder="1"/>
    <xf numFmtId="0" fontId="15" fillId="10" borderId="550" xfId="0" applyFont="1" applyFill="1" applyBorder="1" applyAlignment="1">
      <alignment vertical="center" wrapText="1"/>
    </xf>
    <xf numFmtId="0" fontId="15" fillId="10" borderId="525" xfId="0" applyFont="1" applyFill="1" applyBorder="1" applyAlignment="1">
      <alignment vertical="center" wrapText="1"/>
    </xf>
    <xf numFmtId="0" fontId="15" fillId="10" borderId="558" xfId="0" applyFont="1" applyFill="1" applyBorder="1" applyAlignment="1">
      <alignment horizontal="center" vertical="center" wrapText="1"/>
    </xf>
    <xf numFmtId="1" fontId="15" fillId="10" borderId="559" xfId="0" applyNumberFormat="1" applyFont="1" applyFill="1" applyBorder="1" applyAlignment="1">
      <alignment horizontal="right" vertical="center"/>
    </xf>
    <xf numFmtId="0" fontId="15" fillId="10" borderId="571" xfId="0" applyFont="1" applyFill="1" applyBorder="1" applyAlignment="1">
      <alignment horizontal="right" vertical="center"/>
    </xf>
    <xf numFmtId="0" fontId="15" fillId="10" borderId="560" xfId="0" applyFont="1" applyFill="1" applyBorder="1" applyAlignment="1">
      <alignment horizontal="right" vertical="center"/>
    </xf>
    <xf numFmtId="0" fontId="4" fillId="10" borderId="559" xfId="0" applyFont="1" applyFill="1" applyBorder="1" applyAlignment="1">
      <alignment vertical="center" wrapText="1"/>
    </xf>
    <xf numFmtId="0" fontId="5" fillId="3" borderId="559" xfId="0" applyFont="1" applyFill="1" applyBorder="1" applyAlignment="1" applyProtection="1">
      <alignment horizontal="center" wrapText="1"/>
      <protection locked="0"/>
    </xf>
    <xf numFmtId="0" fontId="5" fillId="3" borderId="560" xfId="0" applyFont="1" applyFill="1" applyBorder="1" applyAlignment="1" applyProtection="1">
      <alignment horizontal="center" vertical="center" wrapText="1"/>
      <protection locked="0"/>
    </xf>
    <xf numFmtId="0" fontId="5" fillId="3" borderId="570" xfId="0" applyFont="1" applyFill="1" applyBorder="1" applyAlignment="1" applyProtection="1">
      <alignment horizontal="center" vertical="center" wrapText="1"/>
      <protection locked="0"/>
    </xf>
    <xf numFmtId="0" fontId="5" fillId="3" borderId="550" xfId="0" applyFont="1" applyFill="1" applyBorder="1" applyAlignment="1" applyProtection="1">
      <alignment horizontal="left" wrapText="1"/>
      <protection locked="0"/>
    </xf>
    <xf numFmtId="1" fontId="5" fillId="5" borderId="516" xfId="0" applyNumberFormat="1" applyFont="1" applyFill="1" applyBorder="1" applyProtection="1">
      <protection locked="0"/>
    </xf>
    <xf numFmtId="1" fontId="5" fillId="3" borderId="550" xfId="0" applyNumberFormat="1" applyFont="1" applyFill="1" applyBorder="1" applyAlignment="1">
      <alignment horizontal="right" wrapText="1"/>
    </xf>
    <xf numFmtId="1" fontId="5" fillId="5" borderId="528" xfId="0" applyNumberFormat="1" applyFont="1" applyFill="1" applyBorder="1" applyProtection="1">
      <protection locked="0"/>
    </xf>
    <xf numFmtId="1" fontId="5" fillId="5" borderId="517" xfId="0" applyNumberFormat="1" applyFont="1" applyFill="1" applyBorder="1" applyProtection="1">
      <protection locked="0"/>
    </xf>
    <xf numFmtId="1" fontId="5" fillId="5" borderId="518" xfId="0" applyNumberFormat="1" applyFont="1" applyFill="1" applyBorder="1" applyProtection="1">
      <protection locked="0"/>
    </xf>
    <xf numFmtId="0" fontId="5" fillId="3" borderId="525" xfId="0" applyFont="1" applyFill="1" applyBorder="1" applyAlignment="1" applyProtection="1">
      <alignment horizontal="left" wrapText="1"/>
      <protection locked="0"/>
    </xf>
    <xf numFmtId="1" fontId="5" fillId="3" borderId="525" xfId="0" applyNumberFormat="1" applyFont="1" applyFill="1" applyBorder="1" applyAlignment="1">
      <alignment horizontal="right" wrapText="1"/>
    </xf>
    <xf numFmtId="1" fontId="5" fillId="5" borderId="525" xfId="0" applyNumberFormat="1" applyFont="1" applyFill="1" applyBorder="1" applyProtection="1">
      <protection locked="0"/>
    </xf>
    <xf numFmtId="1" fontId="5" fillId="5" borderId="526" xfId="0" applyNumberFormat="1" applyFont="1" applyFill="1" applyBorder="1" applyProtection="1">
      <protection locked="0"/>
    </xf>
    <xf numFmtId="1" fontId="5" fillId="5" borderId="521" xfId="0" applyNumberFormat="1" applyFont="1" applyFill="1" applyBorder="1" applyProtection="1">
      <protection locked="0"/>
    </xf>
    <xf numFmtId="1" fontId="5" fillId="5" borderId="530" xfId="0" applyNumberFormat="1" applyFont="1" applyFill="1" applyBorder="1" applyProtection="1">
      <protection locked="0"/>
    </xf>
    <xf numFmtId="1" fontId="5" fillId="5" borderId="522" xfId="0" applyNumberFormat="1" applyFont="1" applyFill="1" applyBorder="1" applyProtection="1">
      <protection locked="0"/>
    </xf>
    <xf numFmtId="1" fontId="5" fillId="5" borderId="523" xfId="0" applyNumberFormat="1" applyFont="1" applyFill="1" applyBorder="1" applyProtection="1">
      <protection locked="0"/>
    </xf>
    <xf numFmtId="0" fontId="5" fillId="3" borderId="559" xfId="0" applyFont="1" applyFill="1" applyBorder="1" applyAlignment="1" applyProtection="1">
      <alignment horizontal="center" vertical="center" wrapText="1"/>
      <protection locked="0"/>
    </xf>
    <xf numFmtId="0" fontId="5" fillId="3" borderId="550" xfId="0" applyFont="1" applyFill="1" applyBorder="1" applyAlignment="1" applyProtection="1">
      <alignment horizontal="left" vertical="center" wrapText="1"/>
      <protection locked="0"/>
    </xf>
    <xf numFmtId="1" fontId="5" fillId="0" borderId="550" xfId="0" applyNumberFormat="1" applyFont="1" applyBorder="1" applyAlignment="1">
      <alignment horizontal="center" vertical="center" wrapText="1"/>
    </xf>
    <xf numFmtId="41" fontId="12" fillId="3" borderId="572" xfId="1" applyNumberFormat="1" applyFont="1" applyFill="1" applyBorder="1" applyAlignment="1" applyProtection="1">
      <alignment horizontal="left"/>
    </xf>
    <xf numFmtId="1" fontId="5" fillId="0" borderId="571" xfId="0" applyNumberFormat="1" applyFont="1" applyBorder="1" applyAlignment="1">
      <alignment horizontal="center" vertical="center" wrapText="1"/>
    </xf>
    <xf numFmtId="1" fontId="5" fillId="0" borderId="560" xfId="0" applyNumberFormat="1" applyFont="1" applyBorder="1" applyAlignment="1">
      <alignment horizontal="center" vertical="center"/>
    </xf>
    <xf numFmtId="1" fontId="5" fillId="0" borderId="570" xfId="0" applyNumberFormat="1" applyFont="1" applyBorder="1" applyAlignment="1">
      <alignment horizontal="center" vertical="center"/>
    </xf>
    <xf numFmtId="41" fontId="5" fillId="3" borderId="573" xfId="1" applyNumberFormat="1" applyFont="1" applyFill="1" applyBorder="1" applyProtection="1"/>
    <xf numFmtId="1" fontId="15" fillId="5" borderId="574" xfId="0" applyNumberFormat="1" applyFont="1" applyFill="1" applyBorder="1" applyProtection="1">
      <protection locked="0"/>
    </xf>
    <xf numFmtId="1" fontId="15" fillId="5" borderId="575" xfId="0" applyNumberFormat="1" applyFont="1" applyFill="1" applyBorder="1" applyProtection="1">
      <protection locked="0"/>
    </xf>
    <xf numFmtId="1" fontId="15" fillId="5" borderId="576" xfId="0" applyNumberFormat="1" applyFont="1" applyFill="1" applyBorder="1" applyProtection="1">
      <protection locked="0"/>
    </xf>
    <xf numFmtId="41" fontId="5" fillId="3" borderId="577" xfId="1" applyNumberFormat="1" applyFont="1" applyFill="1" applyBorder="1" applyProtection="1"/>
    <xf numFmtId="41" fontId="3" fillId="4" borderId="578" xfId="1" applyNumberFormat="1" applyFont="1" applyFill="1" applyBorder="1" applyProtection="1"/>
    <xf numFmtId="1" fontId="15" fillId="5" borderId="579" xfId="0" applyNumberFormat="1" applyFont="1" applyFill="1" applyBorder="1" applyProtection="1">
      <protection locked="0"/>
    </xf>
    <xf numFmtId="1" fontId="15" fillId="5" borderId="580" xfId="0" applyNumberFormat="1" applyFont="1" applyFill="1" applyBorder="1" applyProtection="1">
      <protection locked="0"/>
    </xf>
    <xf numFmtId="1" fontId="15" fillId="5" borderId="581" xfId="0" applyNumberFormat="1" applyFont="1" applyFill="1" applyBorder="1" applyProtection="1">
      <protection locked="0"/>
    </xf>
    <xf numFmtId="1" fontId="15" fillId="6" borderId="574" xfId="0" applyNumberFormat="1" applyFont="1" applyFill="1" applyBorder="1"/>
    <xf numFmtId="1" fontId="15" fillId="6" borderId="575" xfId="0" applyNumberFormat="1" applyFont="1" applyFill="1" applyBorder="1"/>
    <xf numFmtId="1" fontId="15" fillId="6" borderId="580" xfId="0" applyNumberFormat="1" applyFont="1" applyFill="1" applyBorder="1"/>
    <xf numFmtId="41" fontId="5" fillId="6" borderId="581" xfId="4" applyNumberFormat="1" applyFont="1" applyFill="1" applyBorder="1" applyProtection="1"/>
    <xf numFmtId="41" fontId="5" fillId="3" borderId="578" xfId="1" applyNumberFormat="1" applyFont="1" applyFill="1" applyBorder="1" applyAlignment="1" applyProtection="1">
      <alignment horizontal="center" wrapText="1"/>
    </xf>
    <xf numFmtId="1" fontId="15" fillId="5" borderId="582" xfId="0" applyNumberFormat="1" applyFont="1" applyFill="1" applyBorder="1" applyProtection="1">
      <protection locked="0"/>
    </xf>
    <xf numFmtId="1" fontId="15" fillId="5" borderId="583" xfId="0" applyNumberFormat="1" applyFont="1" applyFill="1" applyBorder="1" applyProtection="1">
      <protection locked="0"/>
    </xf>
    <xf numFmtId="41" fontId="5" fillId="3" borderId="561" xfId="1" applyNumberFormat="1" applyFont="1" applyFill="1" applyBorder="1" applyProtection="1"/>
    <xf numFmtId="41" fontId="5" fillId="4" borderId="561" xfId="1" applyNumberFormat="1" applyFont="1" applyFill="1" applyBorder="1" applyProtection="1"/>
    <xf numFmtId="164" fontId="5" fillId="3" borderId="558" xfId="1" applyNumberFormat="1" applyFont="1" applyFill="1" applyBorder="1" applyAlignment="1" applyProtection="1">
      <alignment horizontal="center"/>
    </xf>
    <xf numFmtId="164" fontId="5" fillId="3" borderId="559" xfId="1" applyNumberFormat="1" applyFont="1" applyFill="1" applyBorder="1" applyAlignment="1" applyProtection="1">
      <alignment horizontal="center"/>
    </xf>
    <xf numFmtId="164" fontId="5" fillId="3" borderId="571" xfId="1" applyNumberFormat="1" applyFont="1" applyFill="1" applyBorder="1" applyAlignment="1" applyProtection="1">
      <alignment horizontal="center"/>
    </xf>
    <xf numFmtId="164" fontId="5" fillId="3" borderId="560" xfId="1" applyNumberFormat="1" applyFont="1" applyFill="1" applyBorder="1" applyAlignment="1" applyProtection="1">
      <alignment horizontal="center"/>
    </xf>
    <xf numFmtId="164" fontId="5" fillId="3" borderId="570" xfId="1" applyNumberFormat="1" applyFont="1" applyFill="1" applyBorder="1" applyAlignment="1" applyProtection="1">
      <alignment horizontal="center"/>
    </xf>
    <xf numFmtId="41" fontId="12" fillId="3" borderId="584" xfId="1" applyNumberFormat="1" applyFont="1" applyFill="1" applyBorder="1" applyAlignment="1" applyProtection="1">
      <alignment horizontal="left"/>
    </xf>
    <xf numFmtId="1" fontId="5" fillId="0" borderId="585" xfId="0" applyNumberFormat="1" applyFont="1" applyBorder="1" applyAlignment="1">
      <alignment horizontal="center" vertical="center" wrapText="1"/>
    </xf>
    <xf numFmtId="1" fontId="5" fillId="0" borderId="570" xfId="0" applyNumberFormat="1" applyFont="1" applyBorder="1" applyAlignment="1">
      <alignment horizontal="center" vertical="center" wrapText="1"/>
    </xf>
    <xf numFmtId="1" fontId="15" fillId="5" borderId="559" xfId="0" applyNumberFormat="1" applyFont="1" applyFill="1" applyBorder="1" applyProtection="1">
      <protection locked="0"/>
    </xf>
    <xf numFmtId="1" fontId="15" fillId="5" borderId="560" xfId="0" applyNumberFormat="1" applyFont="1" applyFill="1" applyBorder="1" applyProtection="1">
      <protection locked="0"/>
    </xf>
    <xf numFmtId="1" fontId="15" fillId="5" borderId="570" xfId="0" applyNumberFormat="1" applyFont="1" applyFill="1" applyBorder="1" applyProtection="1">
      <protection locked="0"/>
    </xf>
    <xf numFmtId="41" fontId="5" fillId="3" borderId="559" xfId="1" applyNumberFormat="1" applyFont="1" applyFill="1" applyBorder="1" applyAlignment="1" applyProtection="1">
      <alignment horizontal="center" vertical="center" wrapText="1"/>
    </xf>
    <xf numFmtId="1" fontId="14" fillId="0" borderId="559" xfId="0" applyNumberFormat="1" applyFont="1" applyBorder="1" applyAlignment="1">
      <alignment horizontal="center" vertical="center" wrapText="1"/>
    </xf>
    <xf numFmtId="1" fontId="15" fillId="0" borderId="570" xfId="0" applyNumberFormat="1" applyFont="1" applyBorder="1" applyAlignment="1">
      <alignment horizontal="center" vertical="center" wrapText="1"/>
    </xf>
    <xf numFmtId="1" fontId="5" fillId="0" borderId="561" xfId="0" applyNumberFormat="1" applyFont="1" applyBorder="1" applyAlignment="1">
      <alignment horizontal="center" vertical="center"/>
    </xf>
    <xf numFmtId="1" fontId="5" fillId="0" borderId="559" xfId="0" applyNumberFormat="1" applyFont="1" applyBorder="1" applyAlignment="1">
      <alignment horizontal="center" vertical="center"/>
    </xf>
    <xf numFmtId="41" fontId="5" fillId="3" borderId="573" xfId="1" applyNumberFormat="1" applyFont="1" applyFill="1" applyBorder="1" applyAlignment="1" applyProtection="1">
      <alignment vertical="center" wrapText="1"/>
    </xf>
    <xf numFmtId="1" fontId="15" fillId="0" borderId="586" xfId="0" applyNumberFormat="1" applyFont="1" applyBorder="1"/>
    <xf numFmtId="1" fontId="15" fillId="5" borderId="587" xfId="0" applyNumberFormat="1" applyFont="1" applyFill="1" applyBorder="1" applyProtection="1">
      <protection locked="0"/>
    </xf>
    <xf numFmtId="1" fontId="15" fillId="5" borderId="588" xfId="0" applyNumberFormat="1" applyFont="1" applyFill="1" applyBorder="1" applyProtection="1">
      <protection locked="0"/>
    </xf>
    <xf numFmtId="1" fontId="15" fillId="5" borderId="589" xfId="0" applyNumberFormat="1" applyFont="1" applyFill="1" applyBorder="1" applyProtection="1">
      <protection locked="0"/>
    </xf>
    <xf numFmtId="1" fontId="15" fillId="5" borderId="590" xfId="0" applyNumberFormat="1" applyFont="1" applyFill="1" applyBorder="1" applyProtection="1">
      <protection locked="0"/>
    </xf>
    <xf numFmtId="1" fontId="15" fillId="5" borderId="591" xfId="0" applyNumberFormat="1" applyFont="1" applyFill="1" applyBorder="1" applyProtection="1">
      <protection locked="0"/>
    </xf>
    <xf numFmtId="41" fontId="5" fillId="3" borderId="586" xfId="1" applyNumberFormat="1" applyFont="1" applyFill="1" applyBorder="1" applyAlignment="1" applyProtection="1">
      <alignment vertical="center" wrapText="1"/>
    </xf>
    <xf numFmtId="41" fontId="5" fillId="3" borderId="592" xfId="1" applyNumberFormat="1" applyFont="1" applyFill="1" applyBorder="1" applyAlignment="1" applyProtection="1">
      <alignment vertical="center" wrapText="1"/>
    </xf>
    <xf numFmtId="1" fontId="15" fillId="5" borderId="593" xfId="0" applyNumberFormat="1" applyFont="1" applyFill="1" applyBorder="1" applyProtection="1">
      <protection locked="0"/>
    </xf>
    <xf numFmtId="1" fontId="15" fillId="5" borderId="594" xfId="0" applyNumberFormat="1" applyFont="1" applyFill="1" applyBorder="1" applyProtection="1">
      <protection locked="0"/>
    </xf>
    <xf numFmtId="1" fontId="15" fillId="5" borderId="595" xfId="0" applyNumberFormat="1" applyFont="1" applyFill="1" applyBorder="1" applyProtection="1">
      <protection locked="0"/>
    </xf>
    <xf numFmtId="1" fontId="15" fillId="5" borderId="596" xfId="0" applyNumberFormat="1" applyFont="1" applyFill="1" applyBorder="1" applyProtection="1">
      <protection locked="0"/>
    </xf>
    <xf numFmtId="41" fontId="5" fillId="3" borderId="561" xfId="1" applyNumberFormat="1" applyFont="1" applyFill="1" applyBorder="1" applyAlignment="1" applyProtection="1">
      <alignment vertical="center" wrapText="1"/>
    </xf>
    <xf numFmtId="164" fontId="5" fillId="3" borderId="558" xfId="4" applyNumberFormat="1" applyFont="1" applyFill="1" applyBorder="1" applyAlignment="1" applyProtection="1">
      <alignment horizontal="center"/>
    </xf>
    <xf numFmtId="164" fontId="5" fillId="3" borderId="559" xfId="4" applyNumberFormat="1" applyFont="1" applyFill="1" applyBorder="1" applyProtection="1"/>
    <xf numFmtId="164" fontId="5" fillId="3" borderId="560" xfId="4" applyNumberFormat="1" applyFont="1" applyFill="1" applyBorder="1" applyProtection="1"/>
    <xf numFmtId="164" fontId="5" fillId="3" borderId="571" xfId="4" applyNumberFormat="1" applyFont="1" applyFill="1" applyBorder="1" applyProtection="1"/>
    <xf numFmtId="164" fontId="5" fillId="3" borderId="558" xfId="4" applyNumberFormat="1" applyFont="1" applyFill="1" applyBorder="1" applyProtection="1"/>
    <xf numFmtId="164" fontId="5" fillId="3" borderId="564" xfId="4" applyNumberFormat="1" applyFont="1" applyFill="1" applyBorder="1" applyProtection="1"/>
    <xf numFmtId="41" fontId="5" fillId="3" borderId="558" xfId="1" applyNumberFormat="1" applyFont="1" applyFill="1" applyBorder="1" applyAlignment="1" applyProtection="1">
      <alignment horizontal="center" vertical="center" wrapText="1"/>
    </xf>
    <xf numFmtId="1" fontId="15" fillId="5" borderId="597" xfId="0" applyNumberFormat="1" applyFont="1" applyFill="1" applyBorder="1" applyProtection="1">
      <protection locked="0"/>
    </xf>
    <xf numFmtId="1" fontId="15" fillId="5" borderId="598" xfId="0" applyNumberFormat="1" applyFont="1" applyFill="1" applyBorder="1" applyProtection="1">
      <protection locked="0"/>
    </xf>
    <xf numFmtId="1" fontId="15" fillId="5" borderId="599" xfId="0" applyNumberFormat="1" applyFont="1" applyFill="1" applyBorder="1" applyProtection="1">
      <protection locked="0"/>
    </xf>
    <xf numFmtId="1" fontId="15" fillId="0" borderId="559" xfId="0" applyNumberFormat="1" applyFont="1" applyBorder="1" applyAlignment="1">
      <alignment horizontal="center" vertical="center"/>
    </xf>
    <xf numFmtId="1" fontId="15" fillId="0" borderId="560" xfId="0" applyNumberFormat="1" applyFont="1" applyBorder="1" applyAlignment="1">
      <alignment horizontal="center" vertical="center"/>
    </xf>
    <xf numFmtId="1" fontId="15" fillId="0" borderId="559" xfId="0" applyNumberFormat="1" applyFont="1" applyBorder="1" applyAlignment="1">
      <alignment horizontal="right"/>
    </xf>
    <xf numFmtId="1" fontId="15" fillId="5" borderId="571" xfId="0" applyNumberFormat="1" applyFont="1" applyFill="1" applyBorder="1" applyProtection="1">
      <protection locked="0"/>
    </xf>
    <xf numFmtId="1" fontId="15" fillId="0" borderId="550" xfId="0" applyNumberFormat="1" applyFont="1" applyBorder="1"/>
    <xf numFmtId="1" fontId="15" fillId="7" borderId="552" xfId="0" applyNumberFormat="1" applyFont="1" applyFill="1" applyBorder="1" applyAlignment="1">
      <alignment horizontal="right"/>
    </xf>
    <xf numFmtId="1" fontId="15" fillId="7" borderId="554" xfId="0" applyNumberFormat="1" applyFont="1" applyFill="1" applyBorder="1"/>
    <xf numFmtId="1" fontId="15" fillId="7" borderId="553" xfId="0" applyNumberFormat="1" applyFont="1" applyFill="1" applyBorder="1"/>
    <xf numFmtId="1" fontId="15" fillId="0" borderId="586" xfId="0" applyNumberFormat="1" applyFont="1" applyBorder="1" applyAlignment="1">
      <alignment wrapText="1"/>
    </xf>
    <xf numFmtId="1" fontId="15" fillId="0" borderId="588" xfId="0" applyNumberFormat="1" applyFont="1" applyBorder="1" applyAlignment="1">
      <alignment horizontal="right" wrapText="1"/>
    </xf>
    <xf numFmtId="1" fontId="15" fillId="0" borderId="589" xfId="0" applyNumberFormat="1" applyFont="1" applyBorder="1" applyAlignment="1">
      <alignment horizontal="right"/>
    </xf>
    <xf numFmtId="1" fontId="15" fillId="0" borderId="587" xfId="0" applyNumberFormat="1" applyFont="1" applyBorder="1" applyAlignment="1">
      <alignment horizontal="right"/>
    </xf>
    <xf numFmtId="1" fontId="15" fillId="5" borderId="586" xfId="0" applyNumberFormat="1" applyFont="1" applyFill="1" applyBorder="1" applyProtection="1">
      <protection locked="0"/>
    </xf>
    <xf numFmtId="1" fontId="15" fillId="5" borderId="600" xfId="0" applyNumberFormat="1" applyFont="1" applyFill="1" applyBorder="1" applyProtection="1">
      <protection locked="0"/>
    </xf>
    <xf numFmtId="1" fontId="15" fillId="0" borderId="598" xfId="0" applyNumberFormat="1" applyFont="1" applyBorder="1"/>
    <xf numFmtId="1" fontId="15" fillId="7" borderId="593" xfId="0" applyNumberFormat="1" applyFont="1" applyFill="1" applyBorder="1"/>
    <xf numFmtId="1" fontId="15" fillId="7" borderId="599" xfId="0" applyNumberFormat="1" applyFont="1" applyFill="1" applyBorder="1"/>
    <xf numFmtId="1" fontId="15" fillId="7" borderId="601" xfId="0" applyNumberFormat="1" applyFont="1" applyFill="1" applyBorder="1"/>
    <xf numFmtId="1" fontId="15" fillId="0" borderId="588" xfId="0" applyNumberFormat="1" applyFont="1" applyBorder="1" applyAlignment="1">
      <alignment horizontal="right"/>
    </xf>
    <xf numFmtId="1" fontId="15" fillId="0" borderId="588" xfId="0" applyNumberFormat="1" applyFont="1" applyBorder="1" applyAlignment="1">
      <alignment horizontal="right" shrinkToFit="1"/>
    </xf>
    <xf numFmtId="1" fontId="15" fillId="0" borderId="589" xfId="0" applyNumberFormat="1" applyFont="1" applyBorder="1" applyAlignment="1">
      <alignment horizontal="right" shrinkToFit="1"/>
    </xf>
    <xf numFmtId="1" fontId="15" fillId="0" borderId="593" xfId="0" applyNumberFormat="1" applyFont="1" applyBorder="1" applyAlignment="1">
      <alignment horizontal="right"/>
    </xf>
    <xf numFmtId="1" fontId="15" fillId="0" borderId="594" xfId="0" applyNumberFormat="1" applyFont="1" applyBorder="1" applyAlignment="1">
      <alignment horizontal="right"/>
    </xf>
    <xf numFmtId="1" fontId="15" fillId="0" borderId="599" xfId="0" applyNumberFormat="1" applyFont="1" applyBorder="1" applyAlignment="1">
      <alignment horizontal="right"/>
    </xf>
    <xf numFmtId="1" fontId="15" fillId="5" borderId="592" xfId="0" applyNumberFormat="1" applyFont="1" applyFill="1" applyBorder="1" applyProtection="1">
      <protection locked="0"/>
    </xf>
    <xf numFmtId="1" fontId="15" fillId="5" borderId="602" xfId="0" applyNumberFormat="1" applyFont="1" applyFill="1" applyBorder="1" applyProtection="1">
      <protection locked="0"/>
    </xf>
    <xf numFmtId="1" fontId="15" fillId="0" borderId="559" xfId="0" applyNumberFormat="1" applyFont="1" applyBorder="1"/>
    <xf numFmtId="1" fontId="15" fillId="0" borderId="570" xfId="0" applyNumberFormat="1" applyFont="1" applyBorder="1"/>
    <xf numFmtId="1" fontId="15" fillId="0" borderId="561" xfId="0" applyNumberFormat="1" applyFont="1" applyBorder="1"/>
    <xf numFmtId="1" fontId="15" fillId="0" borderId="603" xfId="0" applyNumberFormat="1" applyFont="1" applyBorder="1"/>
    <xf numFmtId="1" fontId="15" fillId="0" borderId="604" xfId="0" applyNumberFormat="1" applyFont="1" applyBorder="1"/>
    <xf numFmtId="1" fontId="5" fillId="2" borderId="558" xfId="0" applyNumberFormat="1" applyFont="1" applyFill="1" applyBorder="1" applyAlignment="1">
      <alignment horizontal="center" vertical="center" wrapText="1"/>
    </xf>
    <xf numFmtId="1" fontId="5" fillId="0" borderId="558" xfId="0" applyNumberFormat="1" applyFont="1" applyBorder="1" applyAlignment="1">
      <alignment horizontal="center" vertical="center" wrapText="1"/>
    </xf>
    <xf numFmtId="1" fontId="15" fillId="5" borderId="605" xfId="0" applyNumberFormat="1" applyFont="1" applyFill="1" applyBorder="1" applyProtection="1">
      <protection locked="0"/>
    </xf>
    <xf numFmtId="1" fontId="15" fillId="0" borderId="561" xfId="0" applyNumberFormat="1" applyFont="1" applyBorder="1" applyAlignment="1">
      <alignment vertical="center" wrapText="1"/>
    </xf>
    <xf numFmtId="1" fontId="15" fillId="0" borderId="558" xfId="0" applyNumberFormat="1" applyFont="1" applyBorder="1" applyAlignment="1">
      <alignment horizontal="center" wrapText="1"/>
    </xf>
    <xf numFmtId="1" fontId="15" fillId="0" borderId="558" xfId="0" applyNumberFormat="1" applyFont="1" applyBorder="1" applyAlignment="1">
      <alignment horizontal="right"/>
    </xf>
    <xf numFmtId="1" fontId="15" fillId="0" borderId="560" xfId="0" applyNumberFormat="1" applyFont="1" applyBorder="1" applyAlignment="1">
      <alignment horizontal="right"/>
    </xf>
    <xf numFmtId="1" fontId="15" fillId="0" borderId="603" xfId="0" applyNumberFormat="1" applyFont="1" applyBorder="1" applyAlignment="1">
      <alignment horizontal="right"/>
    </xf>
    <xf numFmtId="1" fontId="15" fillId="0" borderId="604" xfId="0" applyNumberFormat="1" applyFont="1" applyBorder="1" applyAlignment="1">
      <alignment horizontal="right"/>
    </xf>
    <xf numFmtId="1" fontId="15" fillId="2" borderId="560" xfId="0" applyNumberFormat="1" applyFont="1" applyFill="1" applyBorder="1" applyAlignment="1">
      <alignment horizontal="right"/>
    </xf>
    <xf numFmtId="41" fontId="24" fillId="3" borderId="586" xfId="1" applyNumberFormat="1" applyFont="1" applyFill="1" applyBorder="1" applyAlignment="1" applyProtection="1">
      <alignment vertical="center" wrapText="1"/>
    </xf>
    <xf numFmtId="1" fontId="15" fillId="0" borderId="558" xfId="0" applyNumberFormat="1" applyFont="1" applyBorder="1" applyAlignment="1">
      <alignment horizontal="right" wrapText="1"/>
    </xf>
    <xf numFmtId="1" fontId="5" fillId="0" borderId="606" xfId="0" applyNumberFormat="1" applyFont="1" applyBorder="1" applyAlignment="1">
      <alignment vertical="center" wrapText="1"/>
    </xf>
    <xf numFmtId="1" fontId="15" fillId="2" borderId="550" xfId="0" applyNumberFormat="1" applyFont="1" applyFill="1" applyBorder="1" applyAlignment="1">
      <alignment horizontal="center" vertical="center"/>
    </xf>
    <xf numFmtId="1" fontId="15" fillId="8" borderId="588" xfId="0" applyNumberFormat="1" applyFont="1" applyFill="1" applyBorder="1" applyProtection="1">
      <protection locked="0"/>
    </xf>
    <xf numFmtId="1" fontId="15" fillId="8" borderId="589" xfId="0" applyNumberFormat="1" applyFont="1" applyFill="1" applyBorder="1" applyProtection="1">
      <protection locked="0"/>
    </xf>
    <xf numFmtId="1" fontId="15" fillId="8" borderId="587" xfId="0" applyNumberFormat="1" applyFont="1" applyFill="1" applyBorder="1" applyProtection="1">
      <protection locked="0"/>
    </xf>
    <xf numFmtId="1" fontId="15" fillId="8" borderId="607" xfId="0" applyNumberFormat="1" applyFont="1" applyFill="1" applyBorder="1" applyProtection="1">
      <protection locked="0"/>
    </xf>
    <xf numFmtId="1" fontId="5" fillId="0" borderId="608" xfId="0" applyNumberFormat="1" applyFont="1" applyBorder="1" applyAlignment="1">
      <alignment vertical="center" wrapText="1"/>
    </xf>
    <xf numFmtId="1" fontId="15" fillId="2" borderId="597" xfId="0" applyNumberFormat="1" applyFont="1" applyFill="1" applyBorder="1" applyAlignment="1">
      <alignment horizontal="center" vertical="center"/>
    </xf>
    <xf numFmtId="1" fontId="15" fillId="8" borderId="609" xfId="0" applyNumberFormat="1" applyFont="1" applyFill="1" applyBorder="1" applyProtection="1">
      <protection locked="0"/>
    </xf>
    <xf numFmtId="1" fontId="5" fillId="0" borderId="573" xfId="0" applyNumberFormat="1" applyFont="1" applyBorder="1" applyAlignment="1">
      <alignment vertical="center" wrapText="1"/>
    </xf>
    <xf numFmtId="1" fontId="15" fillId="2" borderId="554" xfId="6" applyNumberFormat="1" applyFont="1" applyFill="1" applyBorder="1" applyAlignment="1">
      <alignment horizontal="right"/>
    </xf>
    <xf numFmtId="1" fontId="15" fillId="8" borderId="554" xfId="0" applyNumberFormat="1" applyFont="1" applyFill="1" applyBorder="1" applyProtection="1">
      <protection locked="0"/>
    </xf>
    <xf numFmtId="1" fontId="15" fillId="8" borderId="553" xfId="0" applyNumberFormat="1" applyFont="1" applyFill="1" applyBorder="1" applyProtection="1">
      <protection locked="0"/>
    </xf>
    <xf numFmtId="1" fontId="15" fillId="8" borderId="576" xfId="0" applyNumberFormat="1" applyFont="1" applyFill="1" applyBorder="1" applyProtection="1">
      <protection locked="0"/>
    </xf>
    <xf numFmtId="1" fontId="15" fillId="8" borderId="552" xfId="0" applyNumberFormat="1" applyFont="1" applyFill="1" applyBorder="1" applyProtection="1">
      <protection locked="0"/>
    </xf>
    <xf numFmtId="1" fontId="15" fillId="8" borderId="555" xfId="0" applyNumberFormat="1" applyFont="1" applyFill="1" applyBorder="1" applyProtection="1">
      <protection locked="0"/>
    </xf>
    <xf numFmtId="1" fontId="5" fillId="0" borderId="586" xfId="0" applyNumberFormat="1" applyFont="1" applyBorder="1" applyAlignment="1">
      <alignment vertical="center" wrapText="1"/>
    </xf>
    <xf numFmtId="1" fontId="15" fillId="2" borderId="588" xfId="6" applyNumberFormat="1" applyFont="1" applyFill="1" applyBorder="1" applyAlignment="1">
      <alignment horizontal="right"/>
    </xf>
    <xf numFmtId="1" fontId="15" fillId="2" borderId="589" xfId="6" applyNumberFormat="1" applyFont="1" applyFill="1" applyBorder="1" applyAlignment="1">
      <alignment horizontal="right"/>
    </xf>
    <xf numFmtId="1" fontId="15" fillId="2" borderId="587" xfId="6" applyNumberFormat="1" applyFont="1" applyFill="1" applyBorder="1" applyAlignment="1">
      <alignment horizontal="right"/>
    </xf>
    <xf numFmtId="1" fontId="15" fillId="8" borderId="600" xfId="0" applyNumberFormat="1" applyFont="1" applyFill="1" applyBorder="1" applyProtection="1">
      <protection locked="0"/>
    </xf>
    <xf numFmtId="1" fontId="15" fillId="8" borderId="590" xfId="0" applyNumberFormat="1" applyFont="1" applyFill="1" applyBorder="1" applyProtection="1">
      <protection locked="0"/>
    </xf>
    <xf numFmtId="1" fontId="5" fillId="0" borderId="597" xfId="0" applyNumberFormat="1" applyFont="1" applyBorder="1" applyAlignment="1">
      <alignment vertical="center" wrapText="1"/>
    </xf>
    <xf numFmtId="1" fontId="15" fillId="2" borderId="610" xfId="6" applyNumberFormat="1" applyFont="1" applyFill="1" applyBorder="1" applyAlignment="1">
      <alignment horizontal="right"/>
    </xf>
    <xf numFmtId="1" fontId="15" fillId="2" borderId="611" xfId="6" applyNumberFormat="1" applyFont="1" applyFill="1" applyBorder="1" applyAlignment="1">
      <alignment horizontal="right"/>
    </xf>
    <xf numFmtId="1" fontId="15" fillId="2" borderId="612" xfId="6" applyNumberFormat="1" applyFont="1" applyFill="1" applyBorder="1" applyAlignment="1">
      <alignment horizontal="right"/>
    </xf>
    <xf numFmtId="1" fontId="15" fillId="8" borderId="610" xfId="0" applyNumberFormat="1" applyFont="1" applyFill="1" applyBorder="1" applyProtection="1">
      <protection locked="0"/>
    </xf>
    <xf numFmtId="1" fontId="15" fillId="8" borderId="612" xfId="0" applyNumberFormat="1" applyFont="1" applyFill="1" applyBorder="1" applyProtection="1">
      <protection locked="0"/>
    </xf>
    <xf numFmtId="1" fontId="15" fillId="8" borderId="613" xfId="0" applyNumberFormat="1" applyFont="1" applyFill="1" applyBorder="1" applyProtection="1">
      <protection locked="0"/>
    </xf>
    <xf numFmtId="1" fontId="15" fillId="8" borderId="611" xfId="0" applyNumberFormat="1" applyFont="1" applyFill="1" applyBorder="1" applyProtection="1">
      <protection locked="0"/>
    </xf>
    <xf numFmtId="1" fontId="15" fillId="8" borderId="614" xfId="0" applyNumberFormat="1" applyFont="1" applyFill="1" applyBorder="1" applyProtection="1">
      <protection locked="0"/>
    </xf>
    <xf numFmtId="1" fontId="5" fillId="0" borderId="598" xfId="0" applyNumberFormat="1" applyFont="1" applyBorder="1" applyAlignment="1">
      <alignment vertical="center" wrapText="1"/>
    </xf>
    <xf numFmtId="1" fontId="15" fillId="2" borderId="593" xfId="6" applyNumberFormat="1" applyFont="1" applyFill="1" applyBorder="1" applyAlignment="1">
      <alignment horizontal="right"/>
    </xf>
    <xf numFmtId="1" fontId="15" fillId="2" borderId="594" xfId="6" applyNumberFormat="1" applyFont="1" applyFill="1" applyBorder="1" applyAlignment="1">
      <alignment horizontal="right"/>
    </xf>
    <xf numFmtId="1" fontId="15" fillId="2" borderId="599" xfId="6" applyNumberFormat="1" applyFont="1" applyFill="1" applyBorder="1" applyAlignment="1">
      <alignment horizontal="right"/>
    </xf>
    <xf numFmtId="1" fontId="15" fillId="8" borderId="593" xfId="0" applyNumberFormat="1" applyFont="1" applyFill="1" applyBorder="1" applyProtection="1">
      <protection locked="0"/>
    </xf>
    <xf numFmtId="1" fontId="15" fillId="8" borderId="599" xfId="0" applyNumberFormat="1" applyFont="1" applyFill="1" applyBorder="1" applyProtection="1">
      <protection locked="0"/>
    </xf>
    <xf numFmtId="1" fontId="15" fillId="8" borderId="602" xfId="0" applyNumberFormat="1" applyFont="1" applyFill="1" applyBorder="1" applyProtection="1">
      <protection locked="0"/>
    </xf>
    <xf numFmtId="1" fontId="15" fillId="8" borderId="594" xfId="0" applyNumberFormat="1" applyFont="1" applyFill="1" applyBorder="1" applyProtection="1">
      <protection locked="0"/>
    </xf>
    <xf numFmtId="1" fontId="15" fillId="8" borderId="595" xfId="0" applyNumberFormat="1" applyFont="1" applyFill="1" applyBorder="1" applyProtection="1">
      <protection locked="0"/>
    </xf>
    <xf numFmtId="1" fontId="15" fillId="0" borderId="615" xfId="0" applyNumberFormat="1" applyFont="1" applyBorder="1" applyAlignment="1">
      <alignment horizontal="center" vertical="center" wrapText="1"/>
    </xf>
    <xf numFmtId="1" fontId="15" fillId="0" borderId="616" xfId="0" applyNumberFormat="1" applyFont="1" applyBorder="1" applyAlignment="1">
      <alignment horizontal="center" vertical="center" wrapText="1"/>
    </xf>
    <xf numFmtId="1" fontId="15" fillId="0" borderId="617" xfId="0" applyNumberFormat="1" applyFont="1" applyBorder="1" applyAlignment="1">
      <alignment horizontal="center" vertical="center" wrapText="1"/>
    </xf>
    <xf numFmtId="1" fontId="15" fillId="0" borderId="618" xfId="0" applyNumberFormat="1" applyFont="1" applyBorder="1" applyAlignment="1">
      <alignment horizontal="center" vertical="center" wrapText="1"/>
    </xf>
    <xf numFmtId="1" fontId="15" fillId="0" borderId="619" xfId="0" applyNumberFormat="1" applyFont="1" applyBorder="1" applyAlignment="1">
      <alignment horizontal="center" vertical="center" wrapText="1"/>
    </xf>
    <xf numFmtId="1" fontId="15" fillId="0" borderId="571" xfId="0" applyNumberFormat="1" applyFont="1" applyBorder="1" applyAlignment="1">
      <alignment horizontal="center" vertical="center" wrapText="1"/>
    </xf>
    <xf numFmtId="1" fontId="15" fillId="0" borderId="560" xfId="0" applyNumberFormat="1" applyFont="1" applyBorder="1" applyAlignment="1">
      <alignment horizontal="center" vertical="center" wrapText="1"/>
    </xf>
    <xf numFmtId="1" fontId="5" fillId="0" borderId="565" xfId="0" applyNumberFormat="1" applyFont="1" applyBorder="1" applyAlignment="1">
      <alignment horizontal="center" vertical="center" wrapText="1"/>
    </xf>
    <xf numFmtId="1" fontId="5" fillId="0" borderId="564" xfId="0" applyNumberFormat="1" applyFont="1" applyBorder="1" applyAlignment="1">
      <alignment horizontal="center" vertical="center" wrapText="1"/>
    </xf>
    <xf numFmtId="1" fontId="5" fillId="0" borderId="597" xfId="0" applyNumberFormat="1" applyFont="1" applyBorder="1" applyAlignment="1">
      <alignment horizontal="left"/>
    </xf>
    <xf numFmtId="1" fontId="5" fillId="0" borderId="597" xfId="0" applyNumberFormat="1" applyFont="1" applyBorder="1"/>
    <xf numFmtId="1" fontId="5" fillId="0" borderId="598" xfId="0" applyNumberFormat="1" applyFont="1" applyBorder="1"/>
    <xf numFmtId="1" fontId="15" fillId="2" borderId="620" xfId="6" applyNumberFormat="1" applyFont="1" applyFill="1" applyBorder="1" applyAlignment="1">
      <alignment horizontal="right"/>
    </xf>
    <xf numFmtId="1" fontId="5" fillId="0" borderId="622" xfId="0" applyNumberFormat="1" applyFont="1" applyBorder="1"/>
    <xf numFmtId="1" fontId="15" fillId="2" borderId="623" xfId="6" applyNumberFormat="1" applyFont="1" applyFill="1" applyBorder="1" applyAlignment="1">
      <alignment horizontal="right"/>
    </xf>
    <xf numFmtId="1" fontId="15" fillId="2" borderId="624" xfId="6" applyNumberFormat="1" applyFont="1" applyFill="1" applyBorder="1" applyAlignment="1">
      <alignment horizontal="right"/>
    </xf>
    <xf numFmtId="1" fontId="15" fillId="2" borderId="625" xfId="6" applyNumberFormat="1" applyFont="1" applyFill="1" applyBorder="1" applyAlignment="1">
      <alignment horizontal="right"/>
    </xf>
    <xf numFmtId="1" fontId="15" fillId="5" borderId="626" xfId="0" applyNumberFormat="1" applyFont="1" applyFill="1" applyBorder="1" applyProtection="1">
      <protection locked="0"/>
    </xf>
    <xf numFmtId="1" fontId="15" fillId="5" borderId="627" xfId="0" applyNumberFormat="1" applyFont="1" applyFill="1" applyBorder="1" applyProtection="1">
      <protection locked="0"/>
    </xf>
    <xf numFmtId="1" fontId="15" fillId="5" borderId="628" xfId="0" applyNumberFormat="1" applyFont="1" applyFill="1" applyBorder="1" applyProtection="1">
      <protection locked="0"/>
    </xf>
    <xf numFmtId="1" fontId="15" fillId="5" borderId="625" xfId="0" applyNumberFormat="1" applyFont="1" applyFill="1" applyBorder="1" applyProtection="1">
      <protection locked="0"/>
    </xf>
    <xf numFmtId="1" fontId="15" fillId="2" borderId="629" xfId="6" applyNumberFormat="1" applyFont="1" applyFill="1" applyBorder="1" applyAlignment="1">
      <alignment horizontal="right"/>
    </xf>
    <xf numFmtId="1" fontId="5" fillId="0" borderId="631" xfId="7" applyNumberFormat="1" applyFont="1" applyBorder="1" applyAlignment="1">
      <alignment horizontal="center" vertical="center" wrapText="1"/>
    </xf>
    <xf numFmtId="1" fontId="5" fillId="0" borderId="632" xfId="7" applyNumberFormat="1" applyFont="1" applyBorder="1" applyAlignment="1">
      <alignment horizontal="center" vertical="center" wrapText="1"/>
    </xf>
    <xf numFmtId="1" fontId="15" fillId="5" borderId="588" xfId="7" applyNumberFormat="1" applyFont="1" applyFill="1" applyBorder="1" applyAlignment="1" applyProtection="1">
      <alignment horizontal="center"/>
      <protection locked="0"/>
    </xf>
    <xf numFmtId="1" fontId="15" fillId="5" borderId="589" xfId="7" applyNumberFormat="1" applyFont="1" applyFill="1" applyBorder="1" applyAlignment="1" applyProtection="1">
      <alignment horizontal="center"/>
      <protection locked="0"/>
    </xf>
    <xf numFmtId="1" fontId="15" fillId="5" borderId="590" xfId="7" applyNumberFormat="1" applyFont="1" applyFill="1" applyBorder="1" applyAlignment="1" applyProtection="1">
      <alignment horizontal="center"/>
      <protection locked="0"/>
    </xf>
    <xf numFmtId="1" fontId="15" fillId="5" borderId="600" xfId="7" applyNumberFormat="1" applyFont="1" applyFill="1" applyBorder="1" applyAlignment="1" applyProtection="1">
      <alignment horizontal="center"/>
      <protection locked="0"/>
    </xf>
    <xf numFmtId="1" fontId="5" fillId="0" borderId="598" xfId="0" applyNumberFormat="1" applyFont="1" applyBorder="1" applyAlignment="1">
      <alignment horizontal="left"/>
    </xf>
    <xf numFmtId="1" fontId="15" fillId="5" borderId="593" xfId="7" applyNumberFormat="1" applyFont="1" applyFill="1" applyBorder="1" applyAlignment="1" applyProtection="1">
      <alignment horizontal="center"/>
      <protection locked="0"/>
    </xf>
    <xf numFmtId="1" fontId="15" fillId="5" borderId="594" xfId="7" applyNumberFormat="1" applyFont="1" applyFill="1" applyBorder="1" applyAlignment="1" applyProtection="1">
      <alignment horizontal="center"/>
      <protection locked="0"/>
    </xf>
    <xf numFmtId="1" fontId="15" fillId="5" borderId="595" xfId="7" applyNumberFormat="1" applyFont="1" applyFill="1" applyBorder="1" applyAlignment="1" applyProtection="1">
      <alignment horizontal="center"/>
      <protection locked="0"/>
    </xf>
    <xf numFmtId="1" fontId="15" fillId="5" borderId="602" xfId="7" applyNumberFormat="1" applyFont="1" applyFill="1" applyBorder="1" applyAlignment="1" applyProtection="1">
      <alignment horizontal="center"/>
      <protection locked="0"/>
    </xf>
    <xf numFmtId="1" fontId="5" fillId="0" borderId="630" xfId="7" applyNumberFormat="1" applyFont="1" applyBorder="1" applyAlignment="1">
      <alignment horizontal="center"/>
    </xf>
    <xf numFmtId="1" fontId="5" fillId="0" borderId="630" xfId="7" applyNumberFormat="1" applyFont="1" applyBorder="1" applyAlignment="1">
      <alignment horizontal="center" vertical="center" wrapText="1"/>
    </xf>
    <xf numFmtId="1" fontId="15" fillId="5" borderId="598" xfId="7" applyNumberFormat="1" applyFont="1" applyFill="1" applyBorder="1" applyAlignment="1" applyProtection="1">
      <alignment horizontal="center"/>
      <protection locked="0"/>
    </xf>
    <xf numFmtId="1" fontId="15" fillId="0" borderId="630" xfId="0" applyNumberFormat="1" applyFont="1" applyBorder="1" applyAlignment="1">
      <alignment horizontal="center" vertical="center"/>
    </xf>
    <xf numFmtId="1" fontId="15" fillId="0" borderId="630" xfId="0" applyNumberFormat="1" applyFont="1" applyBorder="1" applyAlignment="1">
      <alignment horizontal="center" vertical="center" wrapText="1"/>
    </xf>
    <xf numFmtId="1" fontId="15" fillId="0" borderId="631" xfId="0" applyNumberFormat="1" applyFont="1" applyBorder="1" applyAlignment="1">
      <alignment horizontal="center" vertical="center" wrapText="1"/>
    </xf>
    <xf numFmtId="1" fontId="15" fillId="2" borderId="622" xfId="6" applyNumberFormat="1" applyFont="1" applyFill="1" applyBorder="1" applyAlignment="1">
      <alignment horizontal="right"/>
    </xf>
    <xf numFmtId="1" fontId="15" fillId="5" borderId="634" xfId="0" applyNumberFormat="1" applyFont="1" applyFill="1" applyBorder="1" applyProtection="1">
      <protection locked="0"/>
    </xf>
    <xf numFmtId="1" fontId="15" fillId="5" borderId="622" xfId="0" applyNumberFormat="1" applyFont="1" applyFill="1" applyBorder="1" applyProtection="1">
      <protection locked="0"/>
    </xf>
    <xf numFmtId="1" fontId="15" fillId="5" borderId="635" xfId="0" applyNumberFormat="1" applyFont="1" applyFill="1" applyBorder="1" applyProtection="1">
      <protection locked="0"/>
    </xf>
    <xf numFmtId="1" fontId="15" fillId="6" borderId="598" xfId="6" applyNumberFormat="1" applyFont="1" applyFill="1" applyBorder="1" applyAlignment="1">
      <alignment horizontal="right"/>
    </xf>
    <xf numFmtId="0" fontId="5" fillId="0" borderId="630" xfId="0" applyFont="1" applyBorder="1" applyAlignment="1">
      <alignment horizontal="center" vertical="center"/>
    </xf>
    <xf numFmtId="0" fontId="5" fillId="0" borderId="631" xfId="0" applyFont="1" applyBorder="1" applyAlignment="1">
      <alignment horizontal="center" vertical="center" wrapText="1"/>
    </xf>
    <xf numFmtId="0" fontId="5" fillId="0" borderId="622" xfId="0" applyFont="1" applyBorder="1" applyAlignment="1">
      <alignment horizontal="justify" vertical="center"/>
    </xf>
    <xf numFmtId="0" fontId="5" fillId="8" borderId="626" xfId="0" applyFont="1" applyFill="1" applyBorder="1" applyAlignment="1" applyProtection="1">
      <alignment horizontal="justify" vertical="center"/>
      <protection locked="0"/>
    </xf>
    <xf numFmtId="0" fontId="5" fillId="8" borderId="625" xfId="0" applyFont="1" applyFill="1" applyBorder="1" applyAlignment="1" applyProtection="1">
      <alignment horizontal="justify" vertical="center"/>
      <protection locked="0"/>
    </xf>
    <xf numFmtId="1" fontId="5" fillId="0" borderId="598" xfId="0" applyNumberFormat="1" applyFont="1" applyBorder="1" applyAlignment="1">
      <alignment horizontal="left" vertical="center" wrapText="1"/>
    </xf>
    <xf numFmtId="1" fontId="5" fillId="0" borderId="631" xfId="0" applyNumberFormat="1" applyFont="1" applyBorder="1" applyAlignment="1">
      <alignment horizontal="center" vertical="center" wrapText="1"/>
    </xf>
    <xf numFmtId="1" fontId="5" fillId="0" borderId="632" xfId="0" applyNumberFormat="1" applyFont="1" applyBorder="1" applyAlignment="1">
      <alignment horizontal="center" vertical="center" wrapText="1"/>
    </xf>
    <xf numFmtId="1" fontId="15" fillId="0" borderId="597" xfId="0" applyNumberFormat="1" applyFont="1" applyBorder="1"/>
    <xf numFmtId="1" fontId="15" fillId="0" borderId="637" xfId="0" applyNumberFormat="1" applyFont="1" applyBorder="1" applyAlignment="1">
      <alignment horizontal="center" vertical="center" wrapText="1"/>
    </xf>
    <xf numFmtId="1" fontId="15" fillId="0" borderId="636" xfId="0" applyNumberFormat="1" applyFont="1" applyBorder="1" applyAlignment="1">
      <alignment horizontal="center" vertical="center" wrapText="1"/>
    </xf>
    <xf numFmtId="1" fontId="15" fillId="0" borderId="622" xfId="0" applyNumberFormat="1" applyFont="1" applyBorder="1" applyAlignment="1">
      <alignment horizontal="right"/>
    </xf>
    <xf numFmtId="1" fontId="15" fillId="2" borderId="622" xfId="0" applyNumberFormat="1" applyFont="1" applyFill="1" applyBorder="1" applyAlignment="1">
      <alignment horizontal="right"/>
    </xf>
    <xf numFmtId="1" fontId="15" fillId="0" borderId="597" xfId="0" applyNumberFormat="1" applyFont="1" applyBorder="1" applyAlignment="1">
      <alignment horizontal="right"/>
    </xf>
    <xf numFmtId="1" fontId="15" fillId="2" borderId="597" xfId="0" applyNumberFormat="1" applyFont="1" applyFill="1" applyBorder="1" applyAlignment="1">
      <alignment horizontal="right"/>
    </xf>
    <xf numFmtId="1" fontId="15" fillId="5" borderId="609" xfId="0" applyNumberFormat="1" applyFont="1" applyFill="1" applyBorder="1" applyProtection="1">
      <protection locked="0"/>
    </xf>
    <xf numFmtId="1" fontId="15" fillId="5" borderId="601" xfId="0" applyNumberFormat="1" applyFont="1" applyFill="1" applyBorder="1" applyProtection="1">
      <protection locked="0"/>
    </xf>
    <xf numFmtId="0" fontId="22" fillId="0" borderId="630" xfId="0" applyFont="1" applyBorder="1" applyAlignment="1">
      <alignment horizontal="center" vertical="center" wrapText="1"/>
    </xf>
    <xf numFmtId="0" fontId="22" fillId="0" borderId="639" xfId="0" applyFont="1" applyBorder="1" applyAlignment="1">
      <alignment horizontal="center" vertical="center" wrapText="1"/>
    </xf>
    <xf numFmtId="1" fontId="22" fillId="0" borderId="622" xfId="0" applyNumberFormat="1" applyFont="1" applyBorder="1"/>
    <xf numFmtId="1" fontId="16" fillId="0" borderId="622" xfId="0" applyNumberFormat="1" applyFont="1" applyBorder="1"/>
    <xf numFmtId="0" fontId="22" fillId="6" borderId="622" xfId="0" applyFont="1" applyFill="1" applyBorder="1"/>
    <xf numFmtId="1" fontId="15" fillId="5" borderId="640" xfId="0" applyNumberFormat="1" applyFont="1" applyFill="1" applyBorder="1" applyProtection="1">
      <protection locked="0"/>
    </xf>
    <xf numFmtId="0" fontId="22" fillId="0" borderId="597" xfId="0" applyFont="1" applyBorder="1"/>
    <xf numFmtId="1" fontId="16" fillId="0" borderId="597" xfId="0" applyNumberFormat="1" applyFont="1" applyBorder="1"/>
    <xf numFmtId="0" fontId="22" fillId="6" borderId="597" xfId="0" applyFont="1" applyFill="1" applyBorder="1"/>
    <xf numFmtId="1" fontId="15" fillId="5" borderId="641" xfId="0" applyNumberFormat="1" applyFont="1" applyFill="1" applyBorder="1" applyProtection="1">
      <protection locked="0"/>
    </xf>
    <xf numFmtId="0" fontId="5" fillId="0" borderId="630" xfId="0" applyFont="1" applyBorder="1" applyAlignment="1">
      <alignment horizontal="center" vertical="center" wrapText="1"/>
    </xf>
    <xf numFmtId="1" fontId="22" fillId="0" borderId="597" xfId="0" applyNumberFormat="1" applyFont="1" applyBorder="1" applyAlignment="1">
      <alignment horizontal="right"/>
    </xf>
    <xf numFmtId="0" fontId="16" fillId="0" borderId="597" xfId="0" applyFont="1" applyBorder="1"/>
    <xf numFmtId="1" fontId="22" fillId="0" borderId="597" xfId="0" applyNumberFormat="1" applyFont="1" applyBorder="1"/>
    <xf numFmtId="1" fontId="22" fillId="0" borderId="598" xfId="0" applyNumberFormat="1" applyFont="1" applyBorder="1"/>
    <xf numFmtId="0" fontId="16" fillId="0" borderId="598" xfId="0" applyFont="1" applyBorder="1"/>
    <xf numFmtId="1" fontId="5" fillId="3" borderId="633" xfId="0" applyNumberFormat="1" applyFont="1" applyFill="1" applyBorder="1" applyAlignment="1">
      <alignment horizontal="center" vertical="center" wrapText="1"/>
    </xf>
    <xf numFmtId="1" fontId="5" fillId="3" borderId="64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624" xfId="0" applyNumberFormat="1" applyFont="1" applyFill="1" applyBorder="1" applyProtection="1">
      <protection locked="0"/>
    </xf>
    <xf numFmtId="1" fontId="22" fillId="0" borderId="597" xfId="0" applyNumberFormat="1" applyFont="1" applyBorder="1" applyAlignment="1">
      <alignment vertical="center"/>
    </xf>
    <xf numFmtId="0" fontId="22" fillId="6" borderId="598" xfId="0" applyFont="1" applyFill="1" applyBorder="1"/>
    <xf numFmtId="1" fontId="5" fillId="3" borderId="631" xfId="0" applyNumberFormat="1" applyFont="1" applyFill="1" applyBorder="1" applyAlignment="1">
      <alignment horizontal="center" vertical="center" wrapText="1"/>
    </xf>
    <xf numFmtId="1" fontId="5" fillId="3" borderId="632" xfId="0" applyNumberFormat="1" applyFont="1" applyFill="1" applyBorder="1" applyAlignment="1">
      <alignment horizontal="center" vertical="center" wrapText="1"/>
    </xf>
    <xf numFmtId="1" fontId="5" fillId="3" borderId="637" xfId="0" applyNumberFormat="1" applyFont="1" applyFill="1" applyBorder="1" applyAlignment="1">
      <alignment horizontal="center" vertical="center" wrapText="1"/>
    </xf>
    <xf numFmtId="1" fontId="5" fillId="0" borderId="622" xfId="0" applyNumberFormat="1" applyFont="1" applyBorder="1" applyAlignment="1">
      <alignment horizontal="left" vertical="top"/>
    </xf>
    <xf numFmtId="0" fontId="22" fillId="6" borderId="587" xfId="0" applyFont="1" applyFill="1" applyBorder="1"/>
    <xf numFmtId="1" fontId="5" fillId="0" borderId="597" xfId="0" applyNumberFormat="1" applyFont="1" applyBorder="1" applyAlignment="1">
      <alignment horizontal="left" vertical="top"/>
    </xf>
    <xf numFmtId="0" fontId="5" fillId="0" borderId="598" xfId="0" applyFont="1" applyBorder="1" applyAlignment="1">
      <alignment horizontal="left" vertical="top" wrapText="1"/>
    </xf>
    <xf numFmtId="0" fontId="22" fillId="6" borderId="602" xfId="0" applyFont="1" applyFill="1" applyBorder="1"/>
    <xf numFmtId="0" fontId="22" fillId="6" borderId="594" xfId="0" applyFont="1" applyFill="1" applyBorder="1"/>
    <xf numFmtId="0" fontId="15" fillId="10" borderId="622" xfId="0" applyFont="1" applyFill="1" applyBorder="1" applyAlignment="1">
      <alignment vertical="center" wrapText="1"/>
    </xf>
    <xf numFmtId="0" fontId="15" fillId="10" borderId="597" xfId="0" applyFont="1" applyFill="1" applyBorder="1" applyAlignment="1">
      <alignment vertical="center" wrapText="1"/>
    </xf>
    <xf numFmtId="0" fontId="15" fillId="10" borderId="630" xfId="0" applyFont="1" applyFill="1" applyBorder="1" applyAlignment="1">
      <alignment horizontal="center" vertical="center" wrapText="1"/>
    </xf>
    <xf numFmtId="1" fontId="15" fillId="10" borderId="631" xfId="0" applyNumberFormat="1" applyFont="1" applyFill="1" applyBorder="1" applyAlignment="1">
      <alignment horizontal="right" vertical="center"/>
    </xf>
    <xf numFmtId="0" fontId="15" fillId="10" borderId="643" xfId="0" applyFont="1" applyFill="1" applyBorder="1" applyAlignment="1">
      <alignment horizontal="right" vertical="center"/>
    </xf>
    <xf numFmtId="0" fontId="15" fillId="10" borderId="632" xfId="0" applyFont="1" applyFill="1" applyBorder="1" applyAlignment="1">
      <alignment horizontal="right" vertical="center"/>
    </xf>
    <xf numFmtId="0" fontId="15" fillId="10" borderId="637" xfId="0" applyFont="1" applyFill="1" applyBorder="1" applyAlignment="1">
      <alignment horizontal="right" vertical="center"/>
    </xf>
    <xf numFmtId="0" fontId="4" fillId="10" borderId="631" xfId="0" applyFont="1" applyFill="1" applyBorder="1" applyAlignment="1">
      <alignment vertical="center" wrapText="1"/>
    </xf>
    <xf numFmtId="0" fontId="4" fillId="10" borderId="637" xfId="0" applyFont="1" applyFill="1" applyBorder="1" applyAlignment="1">
      <alignment vertical="center" wrapText="1"/>
    </xf>
    <xf numFmtId="0" fontId="5" fillId="3" borderId="631" xfId="0" applyFont="1" applyFill="1" applyBorder="1" applyAlignment="1" applyProtection="1">
      <alignment horizontal="center" wrapText="1"/>
      <protection locked="0"/>
    </xf>
    <xf numFmtId="0" fontId="5" fillId="3" borderId="637" xfId="0" applyFont="1" applyFill="1" applyBorder="1" applyAlignment="1" applyProtection="1">
      <alignment horizontal="center" wrapText="1"/>
      <protection locked="0"/>
    </xf>
    <xf numFmtId="0" fontId="5" fillId="3" borderId="632" xfId="0" applyFont="1" applyFill="1" applyBorder="1" applyAlignment="1" applyProtection="1">
      <alignment horizontal="center" vertical="center" wrapText="1"/>
      <protection locked="0"/>
    </xf>
    <xf numFmtId="0" fontId="5" fillId="3" borderId="642" xfId="0" applyFont="1" applyFill="1" applyBorder="1" applyAlignment="1" applyProtection="1">
      <alignment horizontal="center" vertical="center" wrapText="1"/>
      <protection locked="0"/>
    </xf>
    <xf numFmtId="0" fontId="5" fillId="3" borderId="622" xfId="0" applyFont="1" applyFill="1" applyBorder="1" applyAlignment="1" applyProtection="1">
      <alignment horizontal="left" wrapText="1"/>
      <protection locked="0"/>
    </xf>
    <xf numFmtId="1" fontId="5" fillId="5" borderId="588" xfId="0" applyNumberFormat="1" applyFont="1" applyFill="1" applyBorder="1" applyProtection="1">
      <protection locked="0"/>
    </xf>
    <xf numFmtId="1" fontId="5" fillId="3" borderId="622" xfId="0" applyNumberFormat="1" applyFont="1" applyFill="1" applyBorder="1" applyAlignment="1">
      <alignment horizontal="right" wrapText="1"/>
    </xf>
    <xf numFmtId="1" fontId="5" fillId="5" borderId="600" xfId="0" applyNumberFormat="1" applyFont="1" applyFill="1" applyBorder="1" applyProtection="1">
      <protection locked="0"/>
    </xf>
    <xf numFmtId="1" fontId="5" fillId="5" borderId="589" xfId="0" applyNumberFormat="1" applyFont="1" applyFill="1" applyBorder="1" applyProtection="1">
      <protection locked="0"/>
    </xf>
    <xf numFmtId="1" fontId="5" fillId="5" borderId="590" xfId="0" applyNumberFormat="1" applyFont="1" applyFill="1" applyBorder="1" applyProtection="1">
      <protection locked="0"/>
    </xf>
    <xf numFmtId="0" fontId="5" fillId="3" borderId="597" xfId="0" applyFont="1" applyFill="1" applyBorder="1" applyAlignment="1" applyProtection="1">
      <alignment horizontal="left" wrapText="1"/>
      <protection locked="0"/>
    </xf>
    <xf numFmtId="1" fontId="5" fillId="3" borderId="597" xfId="0" applyNumberFormat="1" applyFont="1" applyFill="1" applyBorder="1" applyAlignment="1">
      <alignment horizontal="right" wrapText="1"/>
    </xf>
    <xf numFmtId="1" fontId="5" fillId="5" borderId="597" xfId="0" applyNumberFormat="1" applyFont="1" applyFill="1" applyBorder="1" applyProtection="1">
      <protection locked="0"/>
    </xf>
    <xf numFmtId="1" fontId="5" fillId="5" borderId="598" xfId="0" applyNumberFormat="1" applyFont="1" applyFill="1" applyBorder="1" applyProtection="1">
      <protection locked="0"/>
    </xf>
    <xf numFmtId="1" fontId="5" fillId="5" borderId="593" xfId="0" applyNumberFormat="1" applyFont="1" applyFill="1" applyBorder="1" applyProtection="1">
      <protection locked="0"/>
    </xf>
    <xf numFmtId="1" fontId="5" fillId="5" borderId="602" xfId="0" applyNumberFormat="1" applyFont="1" applyFill="1" applyBorder="1" applyProtection="1">
      <protection locked="0"/>
    </xf>
    <xf numFmtId="1" fontId="5" fillId="5" borderId="594" xfId="0" applyNumberFormat="1" applyFont="1" applyFill="1" applyBorder="1" applyProtection="1">
      <protection locked="0"/>
    </xf>
    <xf numFmtId="1" fontId="5" fillId="5" borderId="595" xfId="0" applyNumberFormat="1" applyFont="1" applyFill="1" applyBorder="1" applyProtection="1">
      <protection locked="0"/>
    </xf>
    <xf numFmtId="0" fontId="5" fillId="3" borderId="631" xfId="0" applyFont="1" applyFill="1" applyBorder="1" applyAlignment="1" applyProtection="1">
      <alignment horizontal="center" vertical="center" wrapText="1"/>
      <protection locked="0"/>
    </xf>
    <xf numFmtId="0" fontId="5" fillId="3" borderId="637" xfId="0" applyFont="1" applyFill="1" applyBorder="1" applyAlignment="1" applyProtection="1">
      <alignment horizontal="center" vertical="center" wrapText="1"/>
      <protection locked="0"/>
    </xf>
    <xf numFmtId="0" fontId="5" fillId="3" borderId="622" xfId="0" applyFont="1" applyFill="1" applyBorder="1" applyAlignment="1" applyProtection="1">
      <alignment horizontal="left" vertical="center" wrapText="1"/>
      <protection locked="0"/>
    </xf>
    <xf numFmtId="1" fontId="5" fillId="0" borderId="622" xfId="0" applyNumberFormat="1" applyFont="1" applyBorder="1" applyAlignment="1">
      <alignment horizontal="center" vertical="center" wrapText="1"/>
    </xf>
    <xf numFmtId="41" fontId="12" fillId="3" borderId="644" xfId="1" applyNumberFormat="1" applyFont="1" applyFill="1" applyBorder="1" applyAlignment="1" applyProtection="1">
      <alignment horizontal="left"/>
    </xf>
    <xf numFmtId="1" fontId="5" fillId="0" borderId="643" xfId="0" applyNumberFormat="1" applyFont="1" applyBorder="1" applyAlignment="1">
      <alignment horizontal="center" vertical="center" wrapText="1"/>
    </xf>
    <xf numFmtId="1" fontId="5" fillId="0" borderId="632" xfId="0" applyNumberFormat="1" applyFont="1" applyBorder="1" applyAlignment="1">
      <alignment horizontal="center" vertical="center"/>
    </xf>
    <xf numFmtId="1" fontId="5" fillId="0" borderId="642" xfId="0" applyNumberFormat="1" applyFont="1" applyBorder="1" applyAlignment="1">
      <alignment horizontal="center" vertical="center"/>
    </xf>
    <xf numFmtId="41" fontId="5" fillId="3" borderId="637" xfId="1" applyNumberFormat="1" applyFont="1" applyFill="1" applyBorder="1" applyAlignment="1" applyProtection="1">
      <alignment horizontal="center" vertical="center" wrapText="1"/>
    </xf>
    <xf numFmtId="41" fontId="5" fillId="3" borderId="637" xfId="1" applyNumberFormat="1" applyFont="1" applyFill="1" applyBorder="1" applyAlignment="1" applyProtection="1">
      <alignment horizontal="center" vertical="center"/>
    </xf>
    <xf numFmtId="41" fontId="5" fillId="3" borderId="645" xfId="1" applyNumberFormat="1" applyFont="1" applyFill="1" applyBorder="1" applyProtection="1"/>
    <xf numFmtId="1" fontId="15" fillId="5" borderId="646" xfId="0" applyNumberFormat="1" applyFont="1" applyFill="1" applyBorder="1" applyProtection="1">
      <protection locked="0"/>
    </xf>
    <xf numFmtId="1" fontId="15" fillId="5" borderId="647" xfId="0" applyNumberFormat="1" applyFont="1" applyFill="1" applyBorder="1" applyProtection="1">
      <protection locked="0"/>
    </xf>
    <xf numFmtId="1" fontId="15" fillId="5" borderId="648" xfId="0" applyNumberFormat="1" applyFont="1" applyFill="1" applyBorder="1" applyProtection="1">
      <protection locked="0"/>
    </xf>
    <xf numFmtId="41" fontId="5" fillId="3" borderId="649" xfId="1" applyNumberFormat="1" applyFont="1" applyFill="1" applyBorder="1" applyProtection="1"/>
    <xf numFmtId="41" fontId="3" fillId="4" borderId="650" xfId="1" applyNumberFormat="1" applyFont="1" applyFill="1" applyBorder="1" applyProtection="1"/>
    <xf numFmtId="1" fontId="15" fillId="5" borderId="651" xfId="0" applyNumberFormat="1" applyFont="1" applyFill="1" applyBorder="1" applyProtection="1">
      <protection locked="0"/>
    </xf>
    <xf numFmtId="1" fontId="15" fillId="5" borderId="652" xfId="0" applyNumberFormat="1" applyFont="1" applyFill="1" applyBorder="1" applyProtection="1">
      <protection locked="0"/>
    </xf>
    <xf numFmtId="1" fontId="15" fillId="5" borderId="653" xfId="0" applyNumberFormat="1" applyFont="1" applyFill="1" applyBorder="1" applyProtection="1">
      <protection locked="0"/>
    </xf>
    <xf numFmtId="1" fontId="15" fillId="6" borderId="646" xfId="0" applyNumberFormat="1" applyFont="1" applyFill="1" applyBorder="1"/>
    <xf numFmtId="1" fontId="15" fillId="6" borderId="647" xfId="0" applyNumberFormat="1" applyFont="1" applyFill="1" applyBorder="1"/>
    <xf numFmtId="1" fontId="15" fillId="6" borderId="652" xfId="0" applyNumberFormat="1" applyFont="1" applyFill="1" applyBorder="1"/>
    <xf numFmtId="41" fontId="5" fillId="6" borderId="653" xfId="4" applyNumberFormat="1" applyFont="1" applyFill="1" applyBorder="1" applyProtection="1"/>
    <xf numFmtId="41" fontId="5" fillId="3" borderId="650" xfId="1" applyNumberFormat="1" applyFont="1" applyFill="1" applyBorder="1" applyAlignment="1" applyProtection="1">
      <alignment horizontal="center" wrapText="1"/>
    </xf>
    <xf numFmtId="1" fontId="15" fillId="5" borderId="654" xfId="0" applyNumberFormat="1" applyFont="1" applyFill="1" applyBorder="1" applyProtection="1">
      <protection locked="0"/>
    </xf>
    <xf numFmtId="1" fontId="15" fillId="5" borderId="655" xfId="0" applyNumberFormat="1" applyFont="1" applyFill="1" applyBorder="1" applyProtection="1">
      <protection locked="0"/>
    </xf>
    <xf numFmtId="41" fontId="5" fillId="3" borderId="633" xfId="1" applyNumberFormat="1" applyFont="1" applyFill="1" applyBorder="1" applyProtection="1"/>
    <xf numFmtId="41" fontId="5" fillId="4" borderId="633" xfId="1" applyNumberFormat="1" applyFont="1" applyFill="1" applyBorder="1" applyProtection="1"/>
    <xf numFmtId="164" fontId="5" fillId="3" borderId="630" xfId="1" applyNumberFormat="1" applyFont="1" applyFill="1" applyBorder="1" applyAlignment="1" applyProtection="1">
      <alignment horizontal="center"/>
    </xf>
    <xf numFmtId="164" fontId="5" fillId="3" borderId="631" xfId="1" applyNumberFormat="1" applyFont="1" applyFill="1" applyBorder="1" applyAlignment="1" applyProtection="1">
      <alignment horizontal="center"/>
    </xf>
    <xf numFmtId="164" fontId="5" fillId="3" borderId="643" xfId="1" applyNumberFormat="1" applyFont="1" applyFill="1" applyBorder="1" applyAlignment="1" applyProtection="1">
      <alignment horizontal="center"/>
    </xf>
    <xf numFmtId="164" fontId="5" fillId="3" borderId="632" xfId="1" applyNumberFormat="1" applyFont="1" applyFill="1" applyBorder="1" applyAlignment="1" applyProtection="1">
      <alignment horizontal="center"/>
    </xf>
    <xf numFmtId="164" fontId="5" fillId="3" borderId="642" xfId="1" applyNumberFormat="1" applyFont="1" applyFill="1" applyBorder="1" applyAlignment="1" applyProtection="1">
      <alignment horizontal="center"/>
    </xf>
    <xf numFmtId="164" fontId="5" fillId="3" borderId="637" xfId="1" applyNumberFormat="1" applyFont="1" applyFill="1" applyBorder="1" applyAlignment="1" applyProtection="1">
      <alignment horizontal="center"/>
    </xf>
    <xf numFmtId="41" fontId="12" fillId="3" borderId="656" xfId="1" applyNumberFormat="1" applyFont="1" applyFill="1" applyBorder="1" applyAlignment="1" applyProtection="1">
      <alignment horizontal="left"/>
    </xf>
    <xf numFmtId="1" fontId="5" fillId="0" borderId="657" xfId="0" applyNumberFormat="1" applyFont="1" applyBorder="1" applyAlignment="1">
      <alignment horizontal="center" vertical="center" wrapText="1"/>
    </xf>
    <xf numFmtId="1" fontId="5" fillId="0" borderId="642" xfId="0" applyNumberFormat="1" applyFont="1" applyBorder="1" applyAlignment="1">
      <alignment horizontal="center" vertical="center" wrapText="1"/>
    </xf>
    <xf numFmtId="1" fontId="15" fillId="5" borderId="631" xfId="0" applyNumberFormat="1" applyFont="1" applyFill="1" applyBorder="1" applyProtection="1">
      <protection locked="0"/>
    </xf>
    <xf numFmtId="1" fontId="15" fillId="5" borderId="632" xfId="0" applyNumberFormat="1" applyFont="1" applyFill="1" applyBorder="1" applyProtection="1">
      <protection locked="0"/>
    </xf>
    <xf numFmtId="1" fontId="15" fillId="5" borderId="642" xfId="0" applyNumberFormat="1" applyFont="1" applyFill="1" applyBorder="1" applyProtection="1">
      <protection locked="0"/>
    </xf>
    <xf numFmtId="1" fontId="15" fillId="5" borderId="637" xfId="0" applyNumberFormat="1" applyFont="1" applyFill="1" applyBorder="1" applyProtection="1">
      <protection locked="0"/>
    </xf>
    <xf numFmtId="41" fontId="5" fillId="3" borderId="631" xfId="1" applyNumberFormat="1" applyFont="1" applyFill="1" applyBorder="1" applyAlignment="1" applyProtection="1">
      <alignment horizontal="center" vertical="center" wrapText="1"/>
    </xf>
    <xf numFmtId="1" fontId="14" fillId="0" borderId="631" xfId="0" applyNumberFormat="1" applyFont="1" applyBorder="1" applyAlignment="1">
      <alignment horizontal="center" vertical="center" wrapText="1"/>
    </xf>
    <xf numFmtId="1" fontId="14" fillId="0" borderId="637" xfId="0" applyNumberFormat="1" applyFont="1" applyBorder="1" applyAlignment="1">
      <alignment horizontal="center" vertical="center" wrapText="1"/>
    </xf>
    <xf numFmtId="1" fontId="15" fillId="0" borderId="642" xfId="0" applyNumberFormat="1" applyFont="1" applyBorder="1" applyAlignment="1">
      <alignment horizontal="center" vertical="center" wrapText="1"/>
    </xf>
    <xf numFmtId="1" fontId="5" fillId="0" borderId="633" xfId="0" applyNumberFormat="1" applyFont="1" applyBorder="1" applyAlignment="1">
      <alignment horizontal="center" vertical="center"/>
    </xf>
    <xf numFmtId="1" fontId="5" fillId="0" borderId="631" xfId="0" applyNumberFormat="1" applyFont="1" applyBorder="1" applyAlignment="1">
      <alignment horizontal="center" vertical="center"/>
    </xf>
    <xf numFmtId="1" fontId="5" fillId="0" borderId="637" xfId="0" applyNumberFormat="1" applyFont="1" applyBorder="1" applyAlignment="1">
      <alignment horizontal="center" vertical="center" wrapText="1"/>
    </xf>
    <xf numFmtId="41" fontId="5" fillId="3" borderId="645" xfId="1" applyNumberFormat="1" applyFont="1" applyFill="1" applyBorder="1" applyAlignment="1" applyProtection="1">
      <alignment vertical="center" wrapText="1"/>
    </xf>
    <xf numFmtId="1" fontId="15" fillId="0" borderId="658" xfId="0" applyNumberFormat="1" applyFont="1" applyBorder="1"/>
    <xf numFmtId="1" fontId="15" fillId="5" borderId="659" xfId="0" applyNumberFormat="1" applyFont="1" applyFill="1" applyBorder="1" applyProtection="1">
      <protection locked="0"/>
    </xf>
    <xf numFmtId="1" fontId="15" fillId="5" borderId="660" xfId="0" applyNumberFormat="1" applyFont="1" applyFill="1" applyBorder="1" applyProtection="1">
      <protection locked="0"/>
    </xf>
    <xf numFmtId="1" fontId="15" fillId="5" borderId="661" xfId="0" applyNumberFormat="1" applyFont="1" applyFill="1" applyBorder="1" applyProtection="1">
      <protection locked="0"/>
    </xf>
    <xf numFmtId="1" fontId="15" fillId="5" borderId="662" xfId="0" applyNumberFormat="1" applyFont="1" applyFill="1" applyBorder="1" applyProtection="1">
      <protection locked="0"/>
    </xf>
    <xf numFmtId="1" fontId="15" fillId="5" borderId="663" xfId="0" applyNumberFormat="1" applyFont="1" applyFill="1" applyBorder="1" applyProtection="1">
      <protection locked="0"/>
    </xf>
    <xf numFmtId="41" fontId="5" fillId="3" borderId="658" xfId="1" applyNumberFormat="1" applyFont="1" applyFill="1" applyBorder="1" applyAlignment="1" applyProtection="1">
      <alignment vertical="center" wrapText="1"/>
    </xf>
    <xf numFmtId="41" fontId="5" fillId="3" borderId="664" xfId="1" applyNumberFormat="1" applyFont="1" applyFill="1" applyBorder="1" applyAlignment="1" applyProtection="1">
      <alignment vertical="center" wrapText="1"/>
    </xf>
    <xf numFmtId="1" fontId="15" fillId="5" borderId="665" xfId="0" applyNumberFormat="1" applyFont="1" applyFill="1" applyBorder="1" applyProtection="1">
      <protection locked="0"/>
    </xf>
    <xf numFmtId="1" fontId="15" fillId="5" borderId="666" xfId="0" applyNumberFormat="1" applyFont="1" applyFill="1" applyBorder="1" applyProtection="1">
      <protection locked="0"/>
    </xf>
    <xf numFmtId="1" fontId="15" fillId="5" borderId="667" xfId="0" applyNumberFormat="1" applyFont="1" applyFill="1" applyBorder="1" applyProtection="1">
      <protection locked="0"/>
    </xf>
    <xf numFmtId="1" fontId="15" fillId="5" borderId="668" xfId="0" applyNumberFormat="1" applyFont="1" applyFill="1" applyBorder="1" applyProtection="1">
      <protection locked="0"/>
    </xf>
    <xf numFmtId="41" fontId="5" fillId="3" borderId="633" xfId="1" applyNumberFormat="1" applyFont="1" applyFill="1" applyBorder="1" applyAlignment="1" applyProtection="1">
      <alignment vertical="center" wrapText="1"/>
    </xf>
    <xf numFmtId="164" fontId="5" fillId="3" borderId="630" xfId="4" applyNumberFormat="1" applyFont="1" applyFill="1" applyBorder="1" applyAlignment="1" applyProtection="1">
      <alignment horizontal="center"/>
    </xf>
    <xf numFmtId="164" fontId="5" fillId="3" borderId="631" xfId="4" applyNumberFormat="1" applyFont="1" applyFill="1" applyBorder="1" applyProtection="1"/>
    <xf numFmtId="164" fontId="5" fillId="3" borderId="632" xfId="4" applyNumberFormat="1" applyFont="1" applyFill="1" applyBorder="1" applyProtection="1"/>
    <xf numFmtId="164" fontId="5" fillId="3" borderId="643" xfId="4" applyNumberFormat="1" applyFont="1" applyFill="1" applyBorder="1" applyProtection="1"/>
    <xf numFmtId="164" fontId="5" fillId="3" borderId="637" xfId="4" applyNumberFormat="1" applyFont="1" applyFill="1" applyBorder="1" applyProtection="1"/>
    <xf numFmtId="164" fontId="5" fillId="3" borderId="630" xfId="4" applyNumberFormat="1" applyFont="1" applyFill="1" applyBorder="1" applyProtection="1"/>
    <xf numFmtId="164" fontId="5" fillId="3" borderId="636" xfId="4" applyNumberFormat="1" applyFont="1" applyFill="1" applyBorder="1" applyProtection="1"/>
    <xf numFmtId="41" fontId="5" fillId="3" borderId="630" xfId="1" applyNumberFormat="1" applyFont="1" applyFill="1" applyBorder="1" applyAlignment="1" applyProtection="1">
      <alignment horizontal="center" vertical="center" wrapText="1"/>
    </xf>
    <xf numFmtId="1" fontId="15" fillId="5" borderId="669" xfId="0" applyNumberFormat="1" applyFont="1" applyFill="1" applyBorder="1" applyProtection="1">
      <protection locked="0"/>
    </xf>
    <xf numFmtId="1" fontId="15" fillId="5" borderId="670" xfId="0" applyNumberFormat="1" applyFont="1" applyFill="1" applyBorder="1" applyProtection="1">
      <protection locked="0"/>
    </xf>
    <xf numFmtId="1" fontId="15" fillId="5" borderId="671" xfId="0" applyNumberFormat="1" applyFont="1" applyFill="1" applyBorder="1" applyProtection="1">
      <protection locked="0"/>
    </xf>
    <xf numFmtId="1" fontId="15" fillId="0" borderId="631" xfId="0" applyNumberFormat="1" applyFont="1" applyBorder="1" applyAlignment="1">
      <alignment horizontal="center" vertical="center"/>
    </xf>
    <xf numFmtId="1" fontId="15" fillId="0" borderId="632" xfId="0" applyNumberFormat="1" applyFont="1" applyBorder="1" applyAlignment="1">
      <alignment horizontal="center" vertical="center"/>
    </xf>
    <xf numFmtId="1" fontId="15" fillId="0" borderId="637" xfId="0" applyNumberFormat="1" applyFont="1" applyBorder="1" applyAlignment="1">
      <alignment horizontal="center" vertical="center"/>
    </xf>
    <xf numFmtId="1" fontId="15" fillId="0" borderId="631" xfId="0" applyNumberFormat="1" applyFont="1" applyBorder="1" applyAlignment="1">
      <alignment horizontal="right"/>
    </xf>
    <xf numFmtId="1" fontId="15" fillId="5" borderId="643" xfId="0" applyNumberFormat="1" applyFont="1" applyFill="1" applyBorder="1" applyProtection="1">
      <protection locked="0"/>
    </xf>
    <xf numFmtId="1" fontId="15" fillId="0" borderId="622" xfId="0" applyNumberFormat="1" applyFont="1" applyBorder="1"/>
    <xf numFmtId="1" fontId="15" fillId="7" borderId="624" xfId="0" applyNumberFormat="1" applyFont="1" applyFill="1" applyBorder="1" applyAlignment="1">
      <alignment horizontal="right"/>
    </xf>
    <xf numFmtId="1" fontId="15" fillId="7" borderId="626" xfId="0" applyNumberFormat="1" applyFont="1" applyFill="1" applyBorder="1"/>
    <xf numFmtId="1" fontId="15" fillId="7" borderId="625" xfId="0" applyNumberFormat="1" applyFont="1" applyFill="1" applyBorder="1"/>
    <xf numFmtId="1" fontId="15" fillId="0" borderId="658" xfId="0" applyNumberFormat="1" applyFont="1" applyBorder="1" applyAlignment="1">
      <alignment wrapText="1"/>
    </xf>
    <xf numFmtId="1" fontId="15" fillId="0" borderId="660" xfId="0" applyNumberFormat="1" applyFont="1" applyBorder="1" applyAlignment="1">
      <alignment horizontal="right" wrapText="1"/>
    </xf>
    <xf numFmtId="1" fontId="15" fillId="0" borderId="661" xfId="0" applyNumberFormat="1" applyFont="1" applyBorder="1" applyAlignment="1">
      <alignment horizontal="right"/>
    </xf>
    <xf numFmtId="1" fontId="15" fillId="0" borderId="659" xfId="0" applyNumberFormat="1" applyFont="1" applyBorder="1" applyAlignment="1">
      <alignment horizontal="right"/>
    </xf>
    <xf numFmtId="1" fontId="15" fillId="5" borderId="658" xfId="0" applyNumberFormat="1" applyFont="1" applyFill="1" applyBorder="1" applyProtection="1">
      <protection locked="0"/>
    </xf>
    <xf numFmtId="1" fontId="15" fillId="5" borderId="672" xfId="0" applyNumberFormat="1" applyFont="1" applyFill="1" applyBorder="1" applyProtection="1">
      <protection locked="0"/>
    </xf>
    <xf numFmtId="1" fontId="15" fillId="0" borderId="670" xfId="0" applyNumberFormat="1" applyFont="1" applyBorder="1"/>
    <xf numFmtId="1" fontId="15" fillId="7" borderId="665" xfId="0" applyNumberFormat="1" applyFont="1" applyFill="1" applyBorder="1"/>
    <xf numFmtId="1" fontId="15" fillId="7" borderId="671" xfId="0" applyNumberFormat="1" applyFont="1" applyFill="1" applyBorder="1"/>
    <xf numFmtId="1" fontId="15" fillId="7" borderId="673" xfId="0" applyNumberFormat="1" applyFont="1" applyFill="1" applyBorder="1"/>
    <xf numFmtId="1" fontId="15" fillId="0" borderId="660" xfId="0" applyNumberFormat="1" applyFont="1" applyBorder="1" applyAlignment="1">
      <alignment horizontal="right"/>
    </xf>
    <xf numFmtId="1" fontId="15" fillId="0" borderId="660" xfId="0" applyNumberFormat="1" applyFont="1" applyBorder="1" applyAlignment="1">
      <alignment horizontal="right" shrinkToFit="1"/>
    </xf>
    <xf numFmtId="1" fontId="15" fillId="0" borderId="661" xfId="0" applyNumberFormat="1" applyFont="1" applyBorder="1" applyAlignment="1">
      <alignment horizontal="right" shrinkToFit="1"/>
    </xf>
    <xf numFmtId="1" fontId="15" fillId="0" borderId="665" xfId="0" applyNumberFormat="1" applyFont="1" applyBorder="1" applyAlignment="1">
      <alignment horizontal="right"/>
    </xf>
    <xf numFmtId="1" fontId="15" fillId="0" borderId="666" xfId="0" applyNumberFormat="1" applyFont="1" applyBorder="1" applyAlignment="1">
      <alignment horizontal="right"/>
    </xf>
    <xf numFmtId="1" fontId="15" fillId="0" borderId="671" xfId="0" applyNumberFormat="1" applyFont="1" applyBorder="1" applyAlignment="1">
      <alignment horizontal="right"/>
    </xf>
    <xf numFmtId="1" fontId="15" fillId="5" borderId="664" xfId="0" applyNumberFormat="1" applyFont="1" applyFill="1" applyBorder="1" applyProtection="1">
      <protection locked="0"/>
    </xf>
    <xf numFmtId="1" fontId="15" fillId="5" borderId="674" xfId="0" applyNumberFormat="1" applyFont="1" applyFill="1" applyBorder="1" applyProtection="1">
      <protection locked="0"/>
    </xf>
    <xf numFmtId="1" fontId="15" fillId="0" borderId="631" xfId="0" applyNumberFormat="1" applyFont="1" applyBorder="1"/>
    <xf numFmtId="1" fontId="15" fillId="0" borderId="642" xfId="0" applyNumberFormat="1" applyFont="1" applyBorder="1"/>
    <xf numFmtId="1" fontId="15" fillId="0" borderId="633" xfId="0" applyNumberFormat="1" applyFont="1" applyBorder="1"/>
    <xf numFmtId="1" fontId="15" fillId="0" borderId="675" xfId="0" applyNumberFormat="1" applyFont="1" applyBorder="1"/>
    <xf numFmtId="1" fontId="15" fillId="0" borderId="676" xfId="0" applyNumberFormat="1" applyFont="1" applyBorder="1"/>
    <xf numFmtId="1" fontId="5" fillId="2" borderId="630" xfId="0" applyNumberFormat="1" applyFont="1" applyFill="1" applyBorder="1" applyAlignment="1">
      <alignment horizontal="center" vertical="center" wrapText="1"/>
    </xf>
    <xf numFmtId="1" fontId="5" fillId="2" borderId="637" xfId="0" applyNumberFormat="1" applyFont="1" applyFill="1" applyBorder="1" applyAlignment="1">
      <alignment horizontal="center" vertical="center" wrapText="1"/>
    </xf>
    <xf numFmtId="1" fontId="5" fillId="0" borderId="630" xfId="0" applyNumberFormat="1" applyFont="1" applyBorder="1" applyAlignment="1">
      <alignment horizontal="center" vertical="center" wrapText="1"/>
    </xf>
    <xf numFmtId="1" fontId="15" fillId="5" borderId="677" xfId="0" applyNumberFormat="1" applyFont="1" applyFill="1" applyBorder="1" applyProtection="1">
      <protection locked="0"/>
    </xf>
    <xf numFmtId="1" fontId="15" fillId="0" borderId="633" xfId="0" applyNumberFormat="1" applyFont="1" applyBorder="1" applyAlignment="1">
      <alignment vertical="center" wrapText="1"/>
    </xf>
    <xf numFmtId="1" fontId="15" fillId="0" borderId="630" xfId="0" applyNumberFormat="1" applyFont="1" applyBorder="1" applyAlignment="1">
      <alignment horizontal="center" wrapText="1"/>
    </xf>
    <xf numFmtId="1" fontId="15" fillId="0" borderId="637" xfId="0" applyNumberFormat="1" applyFont="1" applyBorder="1" applyAlignment="1">
      <alignment horizontal="right" wrapText="1"/>
    </xf>
    <xf numFmtId="1" fontId="15" fillId="0" borderId="630" xfId="0" applyNumberFormat="1" applyFont="1" applyBorder="1" applyAlignment="1">
      <alignment horizontal="right"/>
    </xf>
    <xf numFmtId="1" fontId="15" fillId="0" borderId="632" xfId="0" applyNumberFormat="1" applyFont="1" applyBorder="1" applyAlignment="1">
      <alignment horizontal="right"/>
    </xf>
    <xf numFmtId="1" fontId="15" fillId="0" borderId="675" xfId="0" applyNumberFormat="1" applyFont="1" applyBorder="1" applyAlignment="1">
      <alignment horizontal="right"/>
    </xf>
    <xf numFmtId="1" fontId="15" fillId="0" borderId="676" xfId="0" applyNumberFormat="1" applyFont="1" applyBorder="1" applyAlignment="1">
      <alignment horizontal="right"/>
    </xf>
    <xf numFmtId="1" fontId="15" fillId="2" borderId="632" xfId="0" applyNumberFormat="1" applyFont="1" applyFill="1" applyBorder="1" applyAlignment="1">
      <alignment horizontal="right"/>
    </xf>
    <xf numFmtId="1" fontId="15" fillId="2" borderId="637" xfId="0" applyNumberFormat="1" applyFont="1" applyFill="1" applyBorder="1" applyAlignment="1">
      <alignment horizontal="right"/>
    </xf>
    <xf numFmtId="41" fontId="24" fillId="3" borderId="658" xfId="1" applyNumberFormat="1" applyFont="1" applyFill="1" applyBorder="1" applyAlignment="1" applyProtection="1">
      <alignment vertical="center" wrapText="1"/>
    </xf>
    <xf numFmtId="1" fontId="15" fillId="0" borderId="630" xfId="0" applyNumberFormat="1" applyFont="1" applyBorder="1" applyAlignment="1">
      <alignment horizontal="right" wrapText="1"/>
    </xf>
    <xf numFmtId="1" fontId="15" fillId="0" borderId="637" xfId="0" applyNumberFormat="1" applyFont="1" applyBorder="1" applyAlignment="1">
      <alignment horizontal="right"/>
    </xf>
    <xf numFmtId="1" fontId="5" fillId="0" borderId="678" xfId="0" applyNumberFormat="1" applyFont="1" applyBorder="1" applyAlignment="1">
      <alignment vertical="center" wrapText="1"/>
    </xf>
    <xf numFmtId="1" fontId="15" fillId="2" borderId="622" xfId="0" applyNumberFormat="1" applyFont="1" applyFill="1" applyBorder="1" applyAlignment="1">
      <alignment horizontal="center" vertical="center"/>
    </xf>
    <xf numFmtId="1" fontId="15" fillId="8" borderId="660" xfId="0" applyNumberFormat="1" applyFont="1" applyFill="1" applyBorder="1" applyProtection="1">
      <protection locked="0"/>
    </xf>
    <xf numFmtId="1" fontId="15" fillId="8" borderId="661" xfId="0" applyNumberFormat="1" applyFont="1" applyFill="1" applyBorder="1" applyProtection="1">
      <protection locked="0"/>
    </xf>
    <xf numFmtId="1" fontId="15" fillId="8" borderId="659" xfId="0" applyNumberFormat="1" applyFont="1" applyFill="1" applyBorder="1" applyProtection="1">
      <protection locked="0"/>
    </xf>
    <xf numFmtId="1" fontId="15" fillId="8" borderId="679" xfId="0" applyNumberFormat="1" applyFont="1" applyFill="1" applyBorder="1" applyProtection="1">
      <protection locked="0"/>
    </xf>
    <xf numFmtId="1" fontId="5" fillId="0" borderId="680" xfId="0" applyNumberFormat="1" applyFont="1" applyBorder="1" applyAlignment="1">
      <alignment vertical="center" wrapText="1"/>
    </xf>
    <xf numFmtId="1" fontId="15" fillId="2" borderId="669" xfId="0" applyNumberFormat="1" applyFont="1" applyFill="1" applyBorder="1" applyAlignment="1">
      <alignment horizontal="center" vertical="center"/>
    </xf>
    <xf numFmtId="1" fontId="15" fillId="8" borderId="681" xfId="0" applyNumberFormat="1" applyFont="1" applyFill="1" applyBorder="1" applyProtection="1">
      <protection locked="0"/>
    </xf>
    <xf numFmtId="1" fontId="5" fillId="0" borderId="645" xfId="0" applyNumberFormat="1" applyFont="1" applyBorder="1" applyAlignment="1">
      <alignment vertical="center" wrapText="1"/>
    </xf>
    <xf numFmtId="1" fontId="15" fillId="2" borderId="626" xfId="6" applyNumberFormat="1" applyFont="1" applyFill="1" applyBorder="1" applyAlignment="1">
      <alignment horizontal="right"/>
    </xf>
    <xf numFmtId="1" fontId="15" fillId="8" borderId="626" xfId="0" applyNumberFormat="1" applyFont="1" applyFill="1" applyBorder="1" applyProtection="1">
      <protection locked="0"/>
    </xf>
    <xf numFmtId="1" fontId="15" fillId="8" borderId="625" xfId="0" applyNumberFormat="1" applyFont="1" applyFill="1" applyBorder="1" applyProtection="1">
      <protection locked="0"/>
    </xf>
    <xf numFmtId="1" fontId="15" fillId="8" borderId="648" xfId="0" applyNumberFormat="1" applyFont="1" applyFill="1" applyBorder="1" applyProtection="1">
      <protection locked="0"/>
    </xf>
    <xf numFmtId="1" fontId="15" fillId="8" borderId="624" xfId="0" applyNumberFormat="1" applyFont="1" applyFill="1" applyBorder="1" applyProtection="1">
      <protection locked="0"/>
    </xf>
    <xf numFmtId="1" fontId="15" fillId="8" borderId="627" xfId="0" applyNumberFormat="1" applyFont="1" applyFill="1" applyBorder="1" applyProtection="1">
      <protection locked="0"/>
    </xf>
    <xf numFmtId="1" fontId="5" fillId="0" borderId="658" xfId="0" applyNumberFormat="1" applyFont="1" applyBorder="1" applyAlignment="1">
      <alignment vertical="center" wrapText="1"/>
    </xf>
    <xf numFmtId="1" fontId="15" fillId="2" borderId="660" xfId="6" applyNumberFormat="1" applyFont="1" applyFill="1" applyBorder="1" applyAlignment="1">
      <alignment horizontal="right"/>
    </xf>
    <xf numFmtId="1" fontId="15" fillId="2" borderId="661" xfId="6" applyNumberFormat="1" applyFont="1" applyFill="1" applyBorder="1" applyAlignment="1">
      <alignment horizontal="right"/>
    </xf>
    <xf numFmtId="1" fontId="15" fillId="2" borderId="659" xfId="6" applyNumberFormat="1" applyFont="1" applyFill="1" applyBorder="1" applyAlignment="1">
      <alignment horizontal="right"/>
    </xf>
    <xf numFmtId="1" fontId="15" fillId="8" borderId="672" xfId="0" applyNumberFormat="1" applyFont="1" applyFill="1" applyBorder="1" applyProtection="1">
      <protection locked="0"/>
    </xf>
    <xf numFmtId="1" fontId="15" fillId="8" borderId="662" xfId="0" applyNumberFormat="1" applyFont="1" applyFill="1" applyBorder="1" applyProtection="1">
      <protection locked="0"/>
    </xf>
    <xf numFmtId="1" fontId="5" fillId="0" borderId="669" xfId="0" applyNumberFormat="1" applyFont="1" applyBorder="1" applyAlignment="1">
      <alignment vertical="center" wrapText="1"/>
    </xf>
    <xf numFmtId="1" fontId="15" fillId="2" borderId="682" xfId="6" applyNumberFormat="1" applyFont="1" applyFill="1" applyBorder="1" applyAlignment="1">
      <alignment horizontal="right"/>
    </xf>
    <xf numFmtId="1" fontId="15" fillId="2" borderId="683" xfId="6" applyNumberFormat="1" applyFont="1" applyFill="1" applyBorder="1" applyAlignment="1">
      <alignment horizontal="right"/>
    </xf>
    <xf numFmtId="1" fontId="15" fillId="2" borderId="684" xfId="6" applyNumberFormat="1" applyFont="1" applyFill="1" applyBorder="1" applyAlignment="1">
      <alignment horizontal="right"/>
    </xf>
    <xf numFmtId="1" fontId="15" fillId="8" borderId="682" xfId="0" applyNumberFormat="1" applyFont="1" applyFill="1" applyBorder="1" applyProtection="1">
      <protection locked="0"/>
    </xf>
    <xf numFmtId="1" fontId="15" fillId="8" borderId="684" xfId="0" applyNumberFormat="1" applyFont="1" applyFill="1" applyBorder="1" applyProtection="1">
      <protection locked="0"/>
    </xf>
    <xf numFmtId="1" fontId="15" fillId="8" borderId="685" xfId="0" applyNumberFormat="1" applyFont="1" applyFill="1" applyBorder="1" applyProtection="1">
      <protection locked="0"/>
    </xf>
    <xf numFmtId="1" fontId="15" fillId="8" borderId="683" xfId="0" applyNumberFormat="1" applyFont="1" applyFill="1" applyBorder="1" applyProtection="1">
      <protection locked="0"/>
    </xf>
    <xf numFmtId="1" fontId="15" fillId="8" borderId="686" xfId="0" applyNumberFormat="1" applyFont="1" applyFill="1" applyBorder="1" applyProtection="1">
      <protection locked="0"/>
    </xf>
    <xf numFmtId="1" fontId="5" fillId="0" borderId="670" xfId="0" applyNumberFormat="1" applyFont="1" applyBorder="1" applyAlignment="1">
      <alignment vertical="center" wrapText="1"/>
    </xf>
    <xf numFmtId="1" fontId="15" fillId="2" borderId="665" xfId="6" applyNumberFormat="1" applyFont="1" applyFill="1" applyBorder="1" applyAlignment="1">
      <alignment horizontal="right"/>
    </xf>
    <xf numFmtId="1" fontId="15" fillId="2" borderId="666" xfId="6" applyNumberFormat="1" applyFont="1" applyFill="1" applyBorder="1" applyAlignment="1">
      <alignment horizontal="right"/>
    </xf>
    <xf numFmtId="1" fontId="15" fillId="2" borderId="671" xfId="6" applyNumberFormat="1" applyFont="1" applyFill="1" applyBorder="1" applyAlignment="1">
      <alignment horizontal="right"/>
    </xf>
    <xf numFmtId="1" fontId="15" fillId="8" borderId="665" xfId="0" applyNumberFormat="1" applyFont="1" applyFill="1" applyBorder="1" applyProtection="1">
      <protection locked="0"/>
    </xf>
    <xf numFmtId="1" fontId="15" fillId="8" borderId="671" xfId="0" applyNumberFormat="1" applyFont="1" applyFill="1" applyBorder="1" applyProtection="1">
      <protection locked="0"/>
    </xf>
    <xf numFmtId="1" fontId="15" fillId="8" borderId="674" xfId="0" applyNumberFormat="1" applyFont="1" applyFill="1" applyBorder="1" applyProtection="1">
      <protection locked="0"/>
    </xf>
    <xf numFmtId="1" fontId="15" fillId="8" borderId="666" xfId="0" applyNumberFormat="1" applyFont="1" applyFill="1" applyBorder="1" applyProtection="1">
      <protection locked="0"/>
    </xf>
    <xf numFmtId="1" fontId="15" fillId="8" borderId="667" xfId="0" applyNumberFormat="1" applyFont="1" applyFill="1" applyBorder="1" applyProtection="1">
      <protection locked="0"/>
    </xf>
    <xf numFmtId="1" fontId="15" fillId="0" borderId="687" xfId="0" applyNumberFormat="1" applyFont="1" applyBorder="1" applyAlignment="1">
      <alignment horizontal="center" vertical="center" wrapText="1"/>
    </xf>
    <xf numFmtId="1" fontId="15" fillId="0" borderId="688" xfId="0" applyNumberFormat="1" applyFont="1" applyBorder="1" applyAlignment="1">
      <alignment horizontal="center" vertical="center" wrapText="1"/>
    </xf>
    <xf numFmtId="1" fontId="15" fillId="0" borderId="689" xfId="0" applyNumberFormat="1" applyFont="1" applyBorder="1" applyAlignment="1">
      <alignment horizontal="center" vertical="center" wrapText="1"/>
    </xf>
    <xf numFmtId="1" fontId="15" fillId="0" borderId="690" xfId="0" applyNumberFormat="1" applyFont="1" applyBorder="1" applyAlignment="1">
      <alignment horizontal="center" vertical="center" wrapText="1"/>
    </xf>
    <xf numFmtId="1" fontId="15" fillId="0" borderId="691" xfId="0" applyNumberFormat="1" applyFont="1" applyBorder="1" applyAlignment="1">
      <alignment horizontal="center" vertical="center" wrapText="1"/>
    </xf>
    <xf numFmtId="1" fontId="15" fillId="0" borderId="643" xfId="0" applyNumberFormat="1" applyFont="1" applyBorder="1" applyAlignment="1">
      <alignment horizontal="center" vertical="center" wrapText="1"/>
    </xf>
    <xf numFmtId="1" fontId="15" fillId="0" borderId="632" xfId="0" applyNumberFormat="1" applyFont="1" applyBorder="1" applyAlignment="1">
      <alignment horizontal="center" vertical="center" wrapText="1"/>
    </xf>
    <xf numFmtId="1" fontId="5" fillId="0" borderId="636" xfId="0" applyNumberFormat="1" applyFont="1" applyBorder="1" applyAlignment="1">
      <alignment horizontal="center" vertical="center" wrapText="1"/>
    </xf>
    <xf numFmtId="1" fontId="5" fillId="0" borderId="669" xfId="0" applyNumberFormat="1" applyFont="1" applyBorder="1" applyAlignment="1">
      <alignment horizontal="left"/>
    </xf>
    <xf numFmtId="1" fontId="5" fillId="0" borderId="669" xfId="0" applyNumberFormat="1" applyFont="1" applyBorder="1"/>
    <xf numFmtId="1" fontId="5" fillId="0" borderId="670" xfId="0" applyNumberFormat="1" applyFont="1" applyBorder="1"/>
    <xf numFmtId="1" fontId="15" fillId="2" borderId="692" xfId="6" applyNumberFormat="1" applyFont="1" applyFill="1" applyBorder="1" applyAlignment="1">
      <alignment horizontal="right"/>
    </xf>
    <xf numFmtId="1" fontId="5" fillId="0" borderId="694" xfId="0" applyNumberFormat="1" applyFont="1" applyBorder="1"/>
    <xf numFmtId="1" fontId="15" fillId="2" borderId="695" xfId="6" applyNumberFormat="1" applyFont="1" applyFill="1" applyBorder="1" applyAlignment="1">
      <alignment horizontal="right"/>
    </xf>
    <xf numFmtId="1" fontId="15" fillId="2" borderId="696" xfId="6" applyNumberFormat="1" applyFont="1" applyFill="1" applyBorder="1" applyAlignment="1">
      <alignment horizontal="right"/>
    </xf>
    <xf numFmtId="1" fontId="15" fillId="2" borderId="697" xfId="6" applyNumberFormat="1" applyFont="1" applyFill="1" applyBorder="1" applyAlignment="1">
      <alignment horizontal="right"/>
    </xf>
    <xf numFmtId="1" fontId="15" fillId="5" borderId="698" xfId="0" applyNumberFormat="1" applyFont="1" applyFill="1" applyBorder="1" applyProtection="1">
      <protection locked="0"/>
    </xf>
    <xf numFmtId="1" fontId="15" fillId="5" borderId="699" xfId="0" applyNumberFormat="1" applyFont="1" applyFill="1" applyBorder="1" applyProtection="1">
      <protection locked="0"/>
    </xf>
    <xf numFmtId="1" fontId="15" fillId="5" borderId="700" xfId="0" applyNumberFormat="1" applyFont="1" applyFill="1" applyBorder="1" applyProtection="1">
      <protection locked="0"/>
    </xf>
    <xf numFmtId="1" fontId="15" fillId="5" borderId="697" xfId="0" applyNumberFormat="1" applyFont="1" applyFill="1" applyBorder="1" applyProtection="1">
      <protection locked="0"/>
    </xf>
    <xf numFmtId="1" fontId="15" fillId="2" borderId="701" xfId="6" applyNumberFormat="1" applyFont="1" applyFill="1" applyBorder="1" applyAlignment="1">
      <alignment horizontal="right"/>
    </xf>
    <xf numFmtId="1" fontId="5" fillId="0" borderId="703" xfId="7" applyNumberFormat="1" applyFont="1" applyBorder="1" applyAlignment="1">
      <alignment horizontal="center" vertical="center" wrapText="1"/>
    </xf>
    <xf numFmtId="1" fontId="5" fillId="0" borderId="704" xfId="7" applyNumberFormat="1" applyFont="1" applyBorder="1" applyAlignment="1">
      <alignment horizontal="center" vertical="center" wrapText="1"/>
    </xf>
    <xf numFmtId="1" fontId="15" fillId="5" borderId="660" xfId="7" applyNumberFormat="1" applyFont="1" applyFill="1" applyBorder="1" applyAlignment="1" applyProtection="1">
      <alignment horizontal="center"/>
      <protection locked="0"/>
    </xf>
    <xf numFmtId="1" fontId="15" fillId="5" borderId="661" xfId="7" applyNumberFormat="1" applyFont="1" applyFill="1" applyBorder="1" applyAlignment="1" applyProtection="1">
      <alignment horizontal="center"/>
      <protection locked="0"/>
    </xf>
    <xf numFmtId="1" fontId="15" fillId="5" borderId="662" xfId="7" applyNumberFormat="1" applyFont="1" applyFill="1" applyBorder="1" applyAlignment="1" applyProtection="1">
      <alignment horizontal="center"/>
      <protection locked="0"/>
    </xf>
    <xf numFmtId="1" fontId="15" fillId="5" borderId="672" xfId="7" applyNumberFormat="1" applyFont="1" applyFill="1" applyBorder="1" applyAlignment="1" applyProtection="1">
      <alignment horizontal="center"/>
      <protection locked="0"/>
    </xf>
    <xf numFmtId="1" fontId="5" fillId="0" borderId="670" xfId="0" applyNumberFormat="1" applyFont="1" applyBorder="1" applyAlignment="1">
      <alignment horizontal="left"/>
    </xf>
    <xf numFmtId="1" fontId="15" fillId="5" borderId="665" xfId="7" applyNumberFormat="1" applyFont="1" applyFill="1" applyBorder="1" applyAlignment="1" applyProtection="1">
      <alignment horizontal="center"/>
      <protection locked="0"/>
    </xf>
    <xf numFmtId="1" fontId="15" fillId="5" borderId="666" xfId="7" applyNumberFormat="1" applyFont="1" applyFill="1" applyBorder="1" applyAlignment="1" applyProtection="1">
      <alignment horizontal="center"/>
      <protection locked="0"/>
    </xf>
    <xf numFmtId="1" fontId="15" fillId="5" borderId="667" xfId="7" applyNumberFormat="1" applyFont="1" applyFill="1" applyBorder="1" applyAlignment="1" applyProtection="1">
      <alignment horizontal="center"/>
      <protection locked="0"/>
    </xf>
    <xf numFmtId="1" fontId="15" fillId="5" borderId="674" xfId="7" applyNumberFormat="1" applyFont="1" applyFill="1" applyBorder="1" applyAlignment="1" applyProtection="1">
      <alignment horizontal="center"/>
      <protection locked="0"/>
    </xf>
    <xf numFmtId="1" fontId="5" fillId="0" borderId="702" xfId="7" applyNumberFormat="1" applyFont="1" applyBorder="1" applyAlignment="1">
      <alignment horizontal="center"/>
    </xf>
    <xf numFmtId="1" fontId="5" fillId="0" borderId="702" xfId="7" applyNumberFormat="1" applyFont="1" applyBorder="1" applyAlignment="1">
      <alignment horizontal="center" vertical="center" wrapText="1"/>
    </xf>
    <xf numFmtId="1" fontId="15" fillId="5" borderId="670" xfId="7" applyNumberFormat="1" applyFont="1" applyFill="1" applyBorder="1" applyAlignment="1" applyProtection="1">
      <alignment horizontal="center"/>
      <protection locked="0"/>
    </xf>
    <xf numFmtId="1" fontId="15" fillId="0" borderId="702" xfId="0" applyNumberFormat="1" applyFont="1" applyBorder="1" applyAlignment="1">
      <alignment horizontal="center" vertical="center"/>
    </xf>
    <xf numFmtId="1" fontId="15" fillId="0" borderId="702" xfId="0" applyNumberFormat="1" applyFont="1" applyBorder="1" applyAlignment="1">
      <alignment horizontal="center" vertical="center" wrapText="1"/>
    </xf>
    <xf numFmtId="1" fontId="15" fillId="0" borderId="703" xfId="0" applyNumberFormat="1" applyFont="1" applyBorder="1" applyAlignment="1">
      <alignment horizontal="center" vertical="center" wrapText="1"/>
    </xf>
    <xf numFmtId="1" fontId="15" fillId="2" borderId="694" xfId="6" applyNumberFormat="1" applyFont="1" applyFill="1" applyBorder="1" applyAlignment="1">
      <alignment horizontal="right"/>
    </xf>
    <xf numFmtId="1" fontId="15" fillId="5" borderId="706" xfId="0" applyNumberFormat="1" applyFont="1" applyFill="1" applyBorder="1" applyProtection="1">
      <protection locked="0"/>
    </xf>
    <xf numFmtId="1" fontId="15" fillId="5" borderId="694" xfId="0" applyNumberFormat="1" applyFont="1" applyFill="1" applyBorder="1" applyProtection="1">
      <protection locked="0"/>
    </xf>
    <xf numFmtId="1" fontId="15" fillId="5" borderId="707" xfId="0" applyNumberFormat="1" applyFont="1" applyFill="1" applyBorder="1" applyProtection="1">
      <protection locked="0"/>
    </xf>
    <xf numFmtId="1" fontId="15" fillId="6" borderId="670" xfId="6" applyNumberFormat="1" applyFont="1" applyFill="1" applyBorder="1" applyAlignment="1">
      <alignment horizontal="right"/>
    </xf>
    <xf numFmtId="0" fontId="5" fillId="0" borderId="702" xfId="0" applyFont="1" applyBorder="1" applyAlignment="1">
      <alignment horizontal="center" vertical="center"/>
    </xf>
    <xf numFmtId="0" fontId="5" fillId="0" borderId="703" xfId="0" applyFont="1" applyBorder="1" applyAlignment="1">
      <alignment horizontal="center" vertical="center" wrapText="1"/>
    </xf>
    <xf numFmtId="0" fontId="5" fillId="0" borderId="694" xfId="0" applyFont="1" applyBorder="1" applyAlignment="1">
      <alignment horizontal="justify" vertical="center"/>
    </xf>
    <xf numFmtId="0" fontId="5" fillId="8" borderId="698" xfId="0" applyFont="1" applyFill="1" applyBorder="1" applyAlignment="1" applyProtection="1">
      <alignment horizontal="justify" vertical="center"/>
      <protection locked="0"/>
    </xf>
    <xf numFmtId="0" fontId="5" fillId="8" borderId="697" xfId="0" applyFont="1" applyFill="1" applyBorder="1" applyAlignment="1" applyProtection="1">
      <alignment horizontal="justify" vertical="center"/>
      <protection locked="0"/>
    </xf>
    <xf numFmtId="1" fontId="5" fillId="0" borderId="670" xfId="0" applyNumberFormat="1" applyFont="1" applyBorder="1" applyAlignment="1">
      <alignment horizontal="left" vertical="center" wrapText="1"/>
    </xf>
    <xf numFmtId="1" fontId="5" fillId="0" borderId="703" xfId="0" applyNumberFormat="1" applyFont="1" applyBorder="1" applyAlignment="1">
      <alignment horizontal="center" vertical="center" wrapText="1"/>
    </xf>
    <xf numFmtId="1" fontId="5" fillId="0" borderId="704" xfId="0" applyNumberFormat="1" applyFont="1" applyBorder="1" applyAlignment="1">
      <alignment horizontal="center" vertical="center" wrapText="1"/>
    </xf>
    <xf numFmtId="1" fontId="15" fillId="0" borderId="669" xfId="0" applyNumberFormat="1" applyFont="1" applyBorder="1"/>
    <xf numFmtId="1" fontId="15" fillId="0" borderId="709" xfId="0" applyNumberFormat="1" applyFont="1" applyBorder="1" applyAlignment="1">
      <alignment horizontal="center" vertical="center" wrapText="1"/>
    </xf>
    <xf numFmtId="1" fontId="15" fillId="0" borderId="708" xfId="0" applyNumberFormat="1" applyFont="1" applyBorder="1" applyAlignment="1">
      <alignment horizontal="center" vertical="center" wrapText="1"/>
    </xf>
    <xf numFmtId="1" fontId="15" fillId="0" borderId="694" xfId="0" applyNumberFormat="1" applyFont="1" applyBorder="1" applyAlignment="1">
      <alignment horizontal="right"/>
    </xf>
    <xf numFmtId="1" fontId="15" fillId="2" borderId="694" xfId="0" applyNumberFormat="1" applyFont="1" applyFill="1" applyBorder="1" applyAlignment="1">
      <alignment horizontal="right"/>
    </xf>
    <xf numFmtId="1" fontId="15" fillId="0" borderId="669" xfId="0" applyNumberFormat="1" applyFont="1" applyBorder="1" applyAlignment="1">
      <alignment horizontal="right"/>
    </xf>
    <xf numFmtId="1" fontId="15" fillId="2" borderId="669" xfId="0" applyNumberFormat="1" applyFont="1" applyFill="1" applyBorder="1" applyAlignment="1">
      <alignment horizontal="right"/>
    </xf>
    <xf numFmtId="1" fontId="15" fillId="5" borderId="681" xfId="0" applyNumberFormat="1" applyFont="1" applyFill="1" applyBorder="1" applyProtection="1">
      <protection locked="0"/>
    </xf>
    <xf numFmtId="1" fontId="15" fillId="5" borderId="673" xfId="0" applyNumberFormat="1" applyFont="1" applyFill="1" applyBorder="1" applyProtection="1">
      <protection locked="0"/>
    </xf>
    <xf numFmtId="0" fontId="22" fillId="0" borderId="702" xfId="0" applyFont="1" applyBorder="1" applyAlignment="1">
      <alignment horizontal="center" vertical="center" wrapText="1"/>
    </xf>
    <xf numFmtId="0" fontId="22" fillId="0" borderId="711" xfId="0" applyFont="1" applyBorder="1" applyAlignment="1">
      <alignment horizontal="center" vertical="center" wrapText="1"/>
    </xf>
    <xf numFmtId="1" fontId="22" fillId="0" borderId="694" xfId="0" applyNumberFormat="1" applyFont="1" applyBorder="1"/>
    <xf numFmtId="1" fontId="16" fillId="0" borderId="694" xfId="0" applyNumberFormat="1" applyFont="1" applyBorder="1"/>
    <xf numFmtId="0" fontId="22" fillId="6" borderId="694" xfId="0" applyFont="1" applyFill="1" applyBorder="1"/>
    <xf numFmtId="1" fontId="15" fillId="5" borderId="712" xfId="0" applyNumberFormat="1" applyFont="1" applyFill="1" applyBorder="1" applyProtection="1">
      <protection locked="0"/>
    </xf>
    <xf numFmtId="0" fontId="22" fillId="0" borderId="669" xfId="0" applyFont="1" applyBorder="1"/>
    <xf numFmtId="1" fontId="16" fillId="0" borderId="669" xfId="0" applyNumberFormat="1" applyFont="1" applyBorder="1"/>
    <xf numFmtId="0" fontId="22" fillId="6" borderId="669" xfId="0" applyFont="1" applyFill="1" applyBorder="1"/>
    <xf numFmtId="1" fontId="15" fillId="5" borderId="713" xfId="0" applyNumberFormat="1" applyFont="1" applyFill="1" applyBorder="1" applyProtection="1">
      <protection locked="0"/>
    </xf>
    <xf numFmtId="0" fontId="5" fillId="0" borderId="702" xfId="0" applyFont="1" applyBorder="1" applyAlignment="1">
      <alignment horizontal="center" vertical="center" wrapText="1"/>
    </xf>
    <xf numFmtId="1" fontId="22" fillId="0" borderId="669" xfId="0" applyNumberFormat="1" applyFont="1" applyBorder="1" applyAlignment="1">
      <alignment horizontal="right"/>
    </xf>
    <xf numFmtId="0" fontId="16" fillId="0" borderId="669" xfId="0" applyFont="1" applyBorder="1"/>
    <xf numFmtId="1" fontId="22" fillId="0" borderId="669" xfId="0" applyNumberFormat="1" applyFont="1" applyBorder="1"/>
    <xf numFmtId="1" fontId="22" fillId="0" borderId="670" xfId="0" applyNumberFormat="1" applyFont="1" applyBorder="1"/>
    <xf numFmtId="0" fontId="16" fillId="0" borderId="670" xfId="0" applyFont="1" applyBorder="1"/>
    <xf numFmtId="1" fontId="5" fillId="3" borderId="705" xfId="0" applyNumberFormat="1" applyFont="1" applyFill="1" applyBorder="1" applyAlignment="1">
      <alignment horizontal="center" vertical="center" wrapText="1"/>
    </xf>
    <xf numFmtId="1" fontId="5" fillId="3" borderId="714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696" xfId="0" applyNumberFormat="1" applyFont="1" applyFill="1" applyBorder="1" applyProtection="1">
      <protection locked="0"/>
    </xf>
    <xf numFmtId="1" fontId="22" fillId="0" borderId="669" xfId="0" applyNumberFormat="1" applyFont="1" applyBorder="1" applyAlignment="1">
      <alignment vertical="center"/>
    </xf>
    <xf numFmtId="0" fontId="22" fillId="6" borderId="670" xfId="0" applyFont="1" applyFill="1" applyBorder="1"/>
    <xf numFmtId="1" fontId="5" fillId="3" borderId="703" xfId="0" applyNumberFormat="1" applyFont="1" applyFill="1" applyBorder="1" applyAlignment="1">
      <alignment horizontal="center" vertical="center" wrapText="1"/>
    </xf>
    <xf numFmtId="1" fontId="5" fillId="3" borderId="704" xfId="0" applyNumberFormat="1" applyFont="1" applyFill="1" applyBorder="1" applyAlignment="1">
      <alignment horizontal="center" vertical="center" wrapText="1"/>
    </xf>
    <xf numFmtId="1" fontId="5" fillId="0" borderId="694" xfId="0" applyNumberFormat="1" applyFont="1" applyBorder="1" applyAlignment="1">
      <alignment horizontal="left" vertical="top"/>
    </xf>
    <xf numFmtId="0" fontId="22" fillId="6" borderId="659" xfId="0" applyFont="1" applyFill="1" applyBorder="1"/>
    <xf numFmtId="1" fontId="5" fillId="0" borderId="669" xfId="0" applyNumberFormat="1" applyFont="1" applyBorder="1" applyAlignment="1">
      <alignment horizontal="left" vertical="top"/>
    </xf>
    <xf numFmtId="0" fontId="5" fillId="0" borderId="670" xfId="0" applyFont="1" applyBorder="1" applyAlignment="1">
      <alignment horizontal="left" vertical="top" wrapText="1"/>
    </xf>
    <xf numFmtId="0" fontId="22" fillId="6" borderId="674" xfId="0" applyFont="1" applyFill="1" applyBorder="1"/>
    <xf numFmtId="0" fontId="22" fillId="6" borderId="666" xfId="0" applyFont="1" applyFill="1" applyBorder="1"/>
    <xf numFmtId="0" fontId="15" fillId="10" borderId="694" xfId="0" applyFont="1" applyFill="1" applyBorder="1" applyAlignment="1">
      <alignment vertical="center" wrapText="1"/>
    </xf>
    <xf numFmtId="0" fontId="15" fillId="10" borderId="669" xfId="0" applyFont="1" applyFill="1" applyBorder="1" applyAlignment="1">
      <alignment vertical="center" wrapText="1"/>
    </xf>
    <xf numFmtId="0" fontId="15" fillId="10" borderId="702" xfId="0" applyFont="1" applyFill="1" applyBorder="1" applyAlignment="1">
      <alignment horizontal="center" vertical="center" wrapText="1"/>
    </xf>
    <xf numFmtId="1" fontId="15" fillId="10" borderId="703" xfId="0" applyNumberFormat="1" applyFont="1" applyFill="1" applyBorder="1" applyAlignment="1">
      <alignment horizontal="right" vertical="center"/>
    </xf>
    <xf numFmtId="0" fontId="15" fillId="10" borderId="715" xfId="0" applyFont="1" applyFill="1" applyBorder="1" applyAlignment="1">
      <alignment horizontal="right" vertical="center"/>
    </xf>
    <xf numFmtId="0" fontId="15" fillId="10" borderId="704" xfId="0" applyFont="1" applyFill="1" applyBorder="1" applyAlignment="1">
      <alignment horizontal="right" vertical="center"/>
    </xf>
    <xf numFmtId="0" fontId="4" fillId="10" borderId="703" xfId="0" applyFont="1" applyFill="1" applyBorder="1" applyAlignment="1">
      <alignment vertical="center" wrapText="1"/>
    </xf>
    <xf numFmtId="0" fontId="5" fillId="3" borderId="703" xfId="0" applyFont="1" applyFill="1" applyBorder="1" applyAlignment="1" applyProtection="1">
      <alignment horizontal="center" wrapText="1"/>
      <protection locked="0"/>
    </xf>
    <xf numFmtId="0" fontId="5" fillId="3" borderId="704" xfId="0" applyFont="1" applyFill="1" applyBorder="1" applyAlignment="1" applyProtection="1">
      <alignment horizontal="center" vertical="center" wrapText="1"/>
      <protection locked="0"/>
    </xf>
    <xf numFmtId="0" fontId="5" fillId="3" borderId="714" xfId="0" applyFont="1" applyFill="1" applyBorder="1" applyAlignment="1" applyProtection="1">
      <alignment horizontal="center" vertical="center" wrapText="1"/>
      <protection locked="0"/>
    </xf>
    <xf numFmtId="0" fontId="5" fillId="3" borderId="694" xfId="0" applyFont="1" applyFill="1" applyBorder="1" applyAlignment="1" applyProtection="1">
      <alignment horizontal="left" wrapText="1"/>
      <protection locked="0"/>
    </xf>
    <xf numFmtId="1" fontId="5" fillId="5" borderId="660" xfId="0" applyNumberFormat="1" applyFont="1" applyFill="1" applyBorder="1" applyProtection="1">
      <protection locked="0"/>
    </xf>
    <xf numFmtId="1" fontId="5" fillId="3" borderId="694" xfId="0" applyNumberFormat="1" applyFont="1" applyFill="1" applyBorder="1" applyAlignment="1">
      <alignment horizontal="right" wrapText="1"/>
    </xf>
    <xf numFmtId="1" fontId="5" fillId="5" borderId="672" xfId="0" applyNumberFormat="1" applyFont="1" applyFill="1" applyBorder="1" applyProtection="1">
      <protection locked="0"/>
    </xf>
    <xf numFmtId="1" fontId="5" fillId="5" borderId="661" xfId="0" applyNumberFormat="1" applyFont="1" applyFill="1" applyBorder="1" applyProtection="1">
      <protection locked="0"/>
    </xf>
    <xf numFmtId="1" fontId="5" fillId="5" borderId="662" xfId="0" applyNumberFormat="1" applyFont="1" applyFill="1" applyBorder="1" applyProtection="1">
      <protection locked="0"/>
    </xf>
    <xf numFmtId="0" fontId="5" fillId="3" borderId="669" xfId="0" applyFont="1" applyFill="1" applyBorder="1" applyAlignment="1" applyProtection="1">
      <alignment horizontal="left" wrapText="1"/>
      <protection locked="0"/>
    </xf>
    <xf numFmtId="1" fontId="5" fillId="3" borderId="669" xfId="0" applyNumberFormat="1" applyFont="1" applyFill="1" applyBorder="1" applyAlignment="1">
      <alignment horizontal="right" wrapText="1"/>
    </xf>
    <xf numFmtId="1" fontId="5" fillId="5" borderId="669" xfId="0" applyNumberFormat="1" applyFont="1" applyFill="1" applyBorder="1" applyProtection="1">
      <protection locked="0"/>
    </xf>
    <xf numFmtId="1" fontId="5" fillId="5" borderId="670" xfId="0" applyNumberFormat="1" applyFont="1" applyFill="1" applyBorder="1" applyProtection="1">
      <protection locked="0"/>
    </xf>
    <xf numFmtId="1" fontId="5" fillId="5" borderId="665" xfId="0" applyNumberFormat="1" applyFont="1" applyFill="1" applyBorder="1" applyProtection="1">
      <protection locked="0"/>
    </xf>
    <xf numFmtId="1" fontId="5" fillId="5" borderId="674" xfId="0" applyNumberFormat="1" applyFont="1" applyFill="1" applyBorder="1" applyProtection="1">
      <protection locked="0"/>
    </xf>
    <xf numFmtId="1" fontId="5" fillId="5" borderId="666" xfId="0" applyNumberFormat="1" applyFont="1" applyFill="1" applyBorder="1" applyProtection="1">
      <protection locked="0"/>
    </xf>
    <xf numFmtId="1" fontId="5" fillId="5" borderId="667" xfId="0" applyNumberFormat="1" applyFont="1" applyFill="1" applyBorder="1" applyProtection="1">
      <protection locked="0"/>
    </xf>
    <xf numFmtId="0" fontId="5" fillId="3" borderId="703" xfId="0" applyFont="1" applyFill="1" applyBorder="1" applyAlignment="1" applyProtection="1">
      <alignment horizontal="center" vertical="center" wrapText="1"/>
      <protection locked="0"/>
    </xf>
    <xf numFmtId="0" fontId="5" fillId="3" borderId="694" xfId="0" applyFont="1" applyFill="1" applyBorder="1" applyAlignment="1" applyProtection="1">
      <alignment horizontal="left" vertical="center" wrapText="1"/>
      <protection locked="0"/>
    </xf>
    <xf numFmtId="1" fontId="5" fillId="0" borderId="694" xfId="0" applyNumberFormat="1" applyFont="1" applyBorder="1" applyAlignment="1">
      <alignment horizontal="center" vertical="center" wrapText="1"/>
    </xf>
    <xf numFmtId="41" fontId="12" fillId="3" borderId="716" xfId="1" applyNumberFormat="1" applyFont="1" applyFill="1" applyBorder="1" applyAlignment="1" applyProtection="1">
      <alignment horizontal="left"/>
    </xf>
    <xf numFmtId="1" fontId="5" fillId="0" borderId="715" xfId="0" applyNumberFormat="1" applyFont="1" applyBorder="1" applyAlignment="1">
      <alignment horizontal="center" vertical="center" wrapText="1"/>
    </xf>
    <xf numFmtId="1" fontId="5" fillId="0" borderId="704" xfId="0" applyNumberFormat="1" applyFont="1" applyBorder="1" applyAlignment="1">
      <alignment horizontal="center" vertical="center"/>
    </xf>
    <xf numFmtId="1" fontId="5" fillId="0" borderId="714" xfId="0" applyNumberFormat="1" applyFont="1" applyBorder="1" applyAlignment="1">
      <alignment horizontal="center" vertical="center"/>
    </xf>
    <xf numFmtId="41" fontId="5" fillId="3" borderId="717" xfId="1" applyNumberFormat="1" applyFont="1" applyFill="1" applyBorder="1" applyProtection="1"/>
    <xf numFmtId="1" fontId="15" fillId="5" borderId="718" xfId="0" applyNumberFormat="1" applyFont="1" applyFill="1" applyBorder="1" applyProtection="1">
      <protection locked="0"/>
    </xf>
    <xf numFmtId="1" fontId="15" fillId="5" borderId="719" xfId="0" applyNumberFormat="1" applyFont="1" applyFill="1" applyBorder="1" applyProtection="1">
      <protection locked="0"/>
    </xf>
    <xf numFmtId="1" fontId="15" fillId="5" borderId="720" xfId="0" applyNumberFormat="1" applyFont="1" applyFill="1" applyBorder="1" applyProtection="1">
      <protection locked="0"/>
    </xf>
    <xf numFmtId="41" fontId="5" fillId="3" borderId="721" xfId="1" applyNumberFormat="1" applyFont="1" applyFill="1" applyBorder="1" applyProtection="1"/>
    <xf numFmtId="41" fontId="3" fillId="4" borderId="722" xfId="1" applyNumberFormat="1" applyFont="1" applyFill="1" applyBorder="1" applyProtection="1"/>
    <xf numFmtId="1" fontId="15" fillId="5" borderId="723" xfId="0" applyNumberFormat="1" applyFont="1" applyFill="1" applyBorder="1" applyProtection="1">
      <protection locked="0"/>
    </xf>
    <xf numFmtId="1" fontId="15" fillId="5" borderId="724" xfId="0" applyNumberFormat="1" applyFont="1" applyFill="1" applyBorder="1" applyProtection="1">
      <protection locked="0"/>
    </xf>
    <xf numFmtId="1" fontId="15" fillId="5" borderId="725" xfId="0" applyNumberFormat="1" applyFont="1" applyFill="1" applyBorder="1" applyProtection="1">
      <protection locked="0"/>
    </xf>
    <xf numFmtId="1" fontId="15" fillId="6" borderId="718" xfId="0" applyNumberFormat="1" applyFont="1" applyFill="1" applyBorder="1"/>
    <xf numFmtId="1" fontId="15" fillId="6" borderId="719" xfId="0" applyNumberFormat="1" applyFont="1" applyFill="1" applyBorder="1"/>
    <xf numFmtId="1" fontId="15" fillId="6" borderId="724" xfId="0" applyNumberFormat="1" applyFont="1" applyFill="1" applyBorder="1"/>
    <xf numFmtId="41" fontId="5" fillId="6" borderId="725" xfId="4" applyNumberFormat="1" applyFont="1" applyFill="1" applyBorder="1" applyProtection="1"/>
    <xf numFmtId="41" fontId="5" fillId="3" borderId="722" xfId="1" applyNumberFormat="1" applyFont="1" applyFill="1" applyBorder="1" applyAlignment="1" applyProtection="1">
      <alignment horizontal="center" wrapText="1"/>
    </xf>
    <xf numFmtId="1" fontId="15" fillId="5" borderId="726" xfId="0" applyNumberFormat="1" applyFont="1" applyFill="1" applyBorder="1" applyProtection="1">
      <protection locked="0"/>
    </xf>
    <xf numFmtId="1" fontId="15" fillId="5" borderId="727" xfId="0" applyNumberFormat="1" applyFont="1" applyFill="1" applyBorder="1" applyProtection="1">
      <protection locked="0"/>
    </xf>
    <xf numFmtId="41" fontId="5" fillId="3" borderId="705" xfId="1" applyNumberFormat="1" applyFont="1" applyFill="1" applyBorder="1" applyProtection="1"/>
    <xf numFmtId="41" fontId="5" fillId="4" borderId="705" xfId="1" applyNumberFormat="1" applyFont="1" applyFill="1" applyBorder="1" applyProtection="1"/>
    <xf numFmtId="164" fontId="5" fillId="3" borderId="702" xfId="1" applyNumberFormat="1" applyFont="1" applyFill="1" applyBorder="1" applyAlignment="1" applyProtection="1">
      <alignment horizontal="center"/>
    </xf>
    <xf numFmtId="164" fontId="5" fillId="3" borderId="703" xfId="1" applyNumberFormat="1" applyFont="1" applyFill="1" applyBorder="1" applyAlignment="1" applyProtection="1">
      <alignment horizontal="center"/>
    </xf>
    <xf numFmtId="164" fontId="5" fillId="3" borderId="715" xfId="1" applyNumberFormat="1" applyFont="1" applyFill="1" applyBorder="1" applyAlignment="1" applyProtection="1">
      <alignment horizontal="center"/>
    </xf>
    <xf numFmtId="164" fontId="5" fillId="3" borderId="704" xfId="1" applyNumberFormat="1" applyFont="1" applyFill="1" applyBorder="1" applyAlignment="1" applyProtection="1">
      <alignment horizontal="center"/>
    </xf>
    <xf numFmtId="164" fontId="5" fillId="3" borderId="714" xfId="1" applyNumberFormat="1" applyFont="1" applyFill="1" applyBorder="1" applyAlignment="1" applyProtection="1">
      <alignment horizontal="center"/>
    </xf>
    <xf numFmtId="41" fontId="12" fillId="3" borderId="728" xfId="1" applyNumberFormat="1" applyFont="1" applyFill="1" applyBorder="1" applyAlignment="1" applyProtection="1">
      <alignment horizontal="left"/>
    </xf>
    <xf numFmtId="1" fontId="5" fillId="0" borderId="729" xfId="0" applyNumberFormat="1" applyFont="1" applyBorder="1" applyAlignment="1">
      <alignment horizontal="center" vertical="center" wrapText="1"/>
    </xf>
    <xf numFmtId="1" fontId="5" fillId="0" borderId="714" xfId="0" applyNumberFormat="1" applyFont="1" applyBorder="1" applyAlignment="1">
      <alignment horizontal="center" vertical="center" wrapText="1"/>
    </xf>
    <xf numFmtId="1" fontId="15" fillId="5" borderId="703" xfId="0" applyNumberFormat="1" applyFont="1" applyFill="1" applyBorder="1" applyProtection="1">
      <protection locked="0"/>
    </xf>
    <xf numFmtId="1" fontId="15" fillId="5" borderId="704" xfId="0" applyNumberFormat="1" applyFont="1" applyFill="1" applyBorder="1" applyProtection="1">
      <protection locked="0"/>
    </xf>
    <xf numFmtId="1" fontId="15" fillId="5" borderId="714" xfId="0" applyNumberFormat="1" applyFont="1" applyFill="1" applyBorder="1" applyProtection="1">
      <protection locked="0"/>
    </xf>
    <xf numFmtId="41" fontId="5" fillId="3" borderId="703" xfId="1" applyNumberFormat="1" applyFont="1" applyFill="1" applyBorder="1" applyAlignment="1" applyProtection="1">
      <alignment horizontal="center" vertical="center" wrapText="1"/>
    </xf>
    <xf numFmtId="1" fontId="14" fillId="0" borderId="703" xfId="0" applyNumberFormat="1" applyFont="1" applyBorder="1" applyAlignment="1">
      <alignment horizontal="center" vertical="center" wrapText="1"/>
    </xf>
    <xf numFmtId="1" fontId="15" fillId="0" borderId="714" xfId="0" applyNumberFormat="1" applyFont="1" applyBorder="1" applyAlignment="1">
      <alignment horizontal="center" vertical="center" wrapText="1"/>
    </xf>
    <xf numFmtId="1" fontId="5" fillId="0" borderId="705" xfId="0" applyNumberFormat="1" applyFont="1" applyBorder="1" applyAlignment="1">
      <alignment horizontal="center" vertical="center"/>
    </xf>
    <xf numFmtId="1" fontId="5" fillId="0" borderId="703" xfId="0" applyNumberFormat="1" applyFont="1" applyBorder="1" applyAlignment="1">
      <alignment horizontal="center" vertical="center"/>
    </xf>
    <xf numFmtId="41" fontId="5" fillId="3" borderId="717" xfId="1" applyNumberFormat="1" applyFont="1" applyFill="1" applyBorder="1" applyAlignment="1" applyProtection="1">
      <alignment vertical="center" wrapText="1"/>
    </xf>
    <xf numFmtId="1" fontId="15" fillId="0" borderId="730" xfId="0" applyNumberFormat="1" applyFont="1" applyBorder="1"/>
    <xf numFmtId="1" fontId="15" fillId="5" borderId="731" xfId="0" applyNumberFormat="1" applyFont="1" applyFill="1" applyBorder="1" applyProtection="1">
      <protection locked="0"/>
    </xf>
    <xf numFmtId="1" fontId="15" fillId="5" borderId="732" xfId="0" applyNumberFormat="1" applyFont="1" applyFill="1" applyBorder="1" applyProtection="1">
      <protection locked="0"/>
    </xf>
    <xf numFmtId="1" fontId="15" fillId="5" borderId="733" xfId="0" applyNumberFormat="1" applyFont="1" applyFill="1" applyBorder="1" applyProtection="1">
      <protection locked="0"/>
    </xf>
    <xf numFmtId="1" fontId="15" fillId="5" borderId="734" xfId="0" applyNumberFormat="1" applyFont="1" applyFill="1" applyBorder="1" applyProtection="1">
      <protection locked="0"/>
    </xf>
    <xf numFmtId="1" fontId="15" fillId="5" borderId="735" xfId="0" applyNumberFormat="1" applyFont="1" applyFill="1" applyBorder="1" applyProtection="1">
      <protection locked="0"/>
    </xf>
    <xf numFmtId="41" fontId="5" fillId="3" borderId="730" xfId="1" applyNumberFormat="1" applyFont="1" applyFill="1" applyBorder="1" applyAlignment="1" applyProtection="1">
      <alignment vertical="center" wrapText="1"/>
    </xf>
    <xf numFmtId="41" fontId="5" fillId="3" borderId="736" xfId="1" applyNumberFormat="1" applyFont="1" applyFill="1" applyBorder="1" applyAlignment="1" applyProtection="1">
      <alignment vertical="center" wrapText="1"/>
    </xf>
    <xf numFmtId="1" fontId="15" fillId="5" borderId="737" xfId="0" applyNumberFormat="1" applyFont="1" applyFill="1" applyBorder="1" applyProtection="1">
      <protection locked="0"/>
    </xf>
    <xf numFmtId="1" fontId="15" fillId="5" borderId="738" xfId="0" applyNumberFormat="1" applyFont="1" applyFill="1" applyBorder="1" applyProtection="1">
      <protection locked="0"/>
    </xf>
    <xf numFmtId="1" fontId="15" fillId="5" borderId="739" xfId="0" applyNumberFormat="1" applyFont="1" applyFill="1" applyBorder="1" applyProtection="1">
      <protection locked="0"/>
    </xf>
    <xf numFmtId="1" fontId="15" fillId="5" borderId="740" xfId="0" applyNumberFormat="1" applyFont="1" applyFill="1" applyBorder="1" applyProtection="1">
      <protection locked="0"/>
    </xf>
    <xf numFmtId="41" fontId="5" fillId="3" borderId="705" xfId="1" applyNumberFormat="1" applyFont="1" applyFill="1" applyBorder="1" applyAlignment="1" applyProtection="1">
      <alignment vertical="center" wrapText="1"/>
    </xf>
    <xf numFmtId="164" fontId="5" fillId="3" borderId="702" xfId="4" applyNumberFormat="1" applyFont="1" applyFill="1" applyBorder="1" applyAlignment="1" applyProtection="1">
      <alignment horizontal="center"/>
    </xf>
    <xf numFmtId="164" fontId="5" fillId="3" borderId="703" xfId="4" applyNumberFormat="1" applyFont="1" applyFill="1" applyBorder="1" applyProtection="1"/>
    <xf numFmtId="164" fontId="5" fillId="3" borderId="704" xfId="4" applyNumberFormat="1" applyFont="1" applyFill="1" applyBorder="1" applyProtection="1"/>
    <xf numFmtId="164" fontId="5" fillId="3" borderId="715" xfId="4" applyNumberFormat="1" applyFont="1" applyFill="1" applyBorder="1" applyProtection="1"/>
    <xf numFmtId="164" fontId="5" fillId="3" borderId="702" xfId="4" applyNumberFormat="1" applyFont="1" applyFill="1" applyBorder="1" applyProtection="1"/>
    <xf numFmtId="164" fontId="5" fillId="3" borderId="708" xfId="4" applyNumberFormat="1" applyFont="1" applyFill="1" applyBorder="1" applyProtection="1"/>
    <xf numFmtId="41" fontId="5" fillId="3" borderId="702" xfId="1" applyNumberFormat="1" applyFont="1" applyFill="1" applyBorder="1" applyAlignment="1" applyProtection="1">
      <alignment horizontal="center" vertical="center" wrapText="1"/>
    </xf>
    <xf numFmtId="1" fontId="15" fillId="5" borderId="741" xfId="0" applyNumberFormat="1" applyFont="1" applyFill="1" applyBorder="1" applyProtection="1">
      <protection locked="0"/>
    </xf>
    <xf numFmtId="1" fontId="15" fillId="5" borderId="742" xfId="0" applyNumberFormat="1" applyFont="1" applyFill="1" applyBorder="1" applyProtection="1">
      <protection locked="0"/>
    </xf>
    <xf numFmtId="1" fontId="15" fillId="5" borderId="743" xfId="0" applyNumberFormat="1" applyFont="1" applyFill="1" applyBorder="1" applyProtection="1">
      <protection locked="0"/>
    </xf>
    <xf numFmtId="1" fontId="15" fillId="0" borderId="703" xfId="0" applyNumberFormat="1" applyFont="1" applyBorder="1" applyAlignment="1">
      <alignment horizontal="center" vertical="center"/>
    </xf>
    <xf numFmtId="1" fontId="15" fillId="0" borderId="704" xfId="0" applyNumberFormat="1" applyFont="1" applyBorder="1" applyAlignment="1">
      <alignment horizontal="center" vertical="center"/>
    </xf>
    <xf numFmtId="1" fontId="15" fillId="0" borderId="703" xfId="0" applyNumberFormat="1" applyFont="1" applyBorder="1" applyAlignment="1">
      <alignment horizontal="right"/>
    </xf>
    <xf numFmtId="1" fontId="15" fillId="5" borderId="715" xfId="0" applyNumberFormat="1" applyFont="1" applyFill="1" applyBorder="1" applyProtection="1">
      <protection locked="0"/>
    </xf>
    <xf numFmtId="1" fontId="15" fillId="0" borderId="694" xfId="0" applyNumberFormat="1" applyFont="1" applyBorder="1"/>
    <xf numFmtId="1" fontId="15" fillId="7" borderId="696" xfId="0" applyNumberFormat="1" applyFont="1" applyFill="1" applyBorder="1" applyAlignment="1">
      <alignment horizontal="right"/>
    </xf>
    <xf numFmtId="1" fontId="15" fillId="7" borderId="698" xfId="0" applyNumberFormat="1" applyFont="1" applyFill="1" applyBorder="1"/>
    <xf numFmtId="1" fontId="15" fillId="7" borderId="697" xfId="0" applyNumberFormat="1" applyFont="1" applyFill="1" applyBorder="1"/>
    <xf numFmtId="1" fontId="15" fillId="0" borderId="730" xfId="0" applyNumberFormat="1" applyFont="1" applyBorder="1" applyAlignment="1">
      <alignment wrapText="1"/>
    </xf>
    <xf numFmtId="1" fontId="15" fillId="0" borderId="732" xfId="0" applyNumberFormat="1" applyFont="1" applyBorder="1" applyAlignment="1">
      <alignment horizontal="right" wrapText="1"/>
    </xf>
    <xf numFmtId="1" fontId="15" fillId="0" borderId="733" xfId="0" applyNumberFormat="1" applyFont="1" applyBorder="1" applyAlignment="1">
      <alignment horizontal="right"/>
    </xf>
    <xf numFmtId="1" fontId="15" fillId="0" borderId="731" xfId="0" applyNumberFormat="1" applyFont="1" applyBorder="1" applyAlignment="1">
      <alignment horizontal="right"/>
    </xf>
    <xf numFmtId="1" fontId="15" fillId="5" borderId="730" xfId="0" applyNumberFormat="1" applyFont="1" applyFill="1" applyBorder="1" applyProtection="1">
      <protection locked="0"/>
    </xf>
    <xf numFmtId="1" fontId="15" fillId="5" borderId="744" xfId="0" applyNumberFormat="1" applyFont="1" applyFill="1" applyBorder="1" applyProtection="1">
      <protection locked="0"/>
    </xf>
    <xf numFmtId="1" fontId="15" fillId="0" borderId="742" xfId="0" applyNumberFormat="1" applyFont="1" applyBorder="1"/>
    <xf numFmtId="1" fontId="15" fillId="7" borderId="737" xfId="0" applyNumberFormat="1" applyFont="1" applyFill="1" applyBorder="1"/>
    <xf numFmtId="1" fontId="15" fillId="7" borderId="743" xfId="0" applyNumberFormat="1" applyFont="1" applyFill="1" applyBorder="1"/>
    <xf numFmtId="1" fontId="15" fillId="7" borderId="745" xfId="0" applyNumberFormat="1" applyFont="1" applyFill="1" applyBorder="1"/>
    <xf numFmtId="1" fontId="15" fillId="0" borderId="732" xfId="0" applyNumberFormat="1" applyFont="1" applyBorder="1" applyAlignment="1">
      <alignment horizontal="right"/>
    </xf>
    <xf numFmtId="1" fontId="15" fillId="0" borderId="732" xfId="0" applyNumberFormat="1" applyFont="1" applyBorder="1" applyAlignment="1">
      <alignment horizontal="right" shrinkToFit="1"/>
    </xf>
    <xf numFmtId="1" fontId="15" fillId="0" borderId="733" xfId="0" applyNumberFormat="1" applyFont="1" applyBorder="1" applyAlignment="1">
      <alignment horizontal="right" shrinkToFit="1"/>
    </xf>
    <xf numFmtId="1" fontId="15" fillId="0" borderId="737" xfId="0" applyNumberFormat="1" applyFont="1" applyBorder="1" applyAlignment="1">
      <alignment horizontal="right"/>
    </xf>
    <xf numFmtId="1" fontId="15" fillId="0" borderId="738" xfId="0" applyNumberFormat="1" applyFont="1" applyBorder="1" applyAlignment="1">
      <alignment horizontal="right"/>
    </xf>
    <xf numFmtId="1" fontId="15" fillId="0" borderId="743" xfId="0" applyNumberFormat="1" applyFont="1" applyBorder="1" applyAlignment="1">
      <alignment horizontal="right"/>
    </xf>
    <xf numFmtId="1" fontId="15" fillId="5" borderId="736" xfId="0" applyNumberFormat="1" applyFont="1" applyFill="1" applyBorder="1" applyProtection="1">
      <protection locked="0"/>
    </xf>
    <xf numFmtId="1" fontId="15" fillId="5" borderId="746" xfId="0" applyNumberFormat="1" applyFont="1" applyFill="1" applyBorder="1" applyProtection="1">
      <protection locked="0"/>
    </xf>
    <xf numFmtId="1" fontId="15" fillId="0" borderId="703" xfId="0" applyNumberFormat="1" applyFont="1" applyBorder="1"/>
    <xf numFmtId="1" fontId="15" fillId="0" borderId="714" xfId="0" applyNumberFormat="1" applyFont="1" applyBorder="1"/>
    <xf numFmtId="1" fontId="15" fillId="0" borderId="705" xfId="0" applyNumberFormat="1" applyFont="1" applyBorder="1"/>
    <xf numFmtId="1" fontId="15" fillId="0" borderId="747" xfId="0" applyNumberFormat="1" applyFont="1" applyBorder="1"/>
    <xf numFmtId="1" fontId="15" fillId="0" borderId="748" xfId="0" applyNumberFormat="1" applyFont="1" applyBorder="1"/>
    <xf numFmtId="1" fontId="5" fillId="2" borderId="702" xfId="0" applyNumberFormat="1" applyFont="1" applyFill="1" applyBorder="1" applyAlignment="1">
      <alignment horizontal="center" vertical="center" wrapText="1"/>
    </xf>
    <xf numFmtId="1" fontId="5" fillId="0" borderId="702" xfId="0" applyNumberFormat="1" applyFont="1" applyBorder="1" applyAlignment="1">
      <alignment horizontal="center" vertical="center" wrapText="1"/>
    </xf>
    <xf numFmtId="1" fontId="15" fillId="5" borderId="749" xfId="0" applyNumberFormat="1" applyFont="1" applyFill="1" applyBorder="1" applyProtection="1">
      <protection locked="0"/>
    </xf>
    <xf numFmtId="1" fontId="15" fillId="0" borderId="705" xfId="0" applyNumberFormat="1" applyFont="1" applyBorder="1" applyAlignment="1">
      <alignment vertical="center" wrapText="1"/>
    </xf>
    <xf numFmtId="1" fontId="15" fillId="0" borderId="702" xfId="0" applyNumberFormat="1" applyFont="1" applyBorder="1" applyAlignment="1">
      <alignment horizontal="center" wrapText="1"/>
    </xf>
    <xf numFmtId="1" fontId="15" fillId="0" borderId="702" xfId="0" applyNumberFormat="1" applyFont="1" applyBorder="1" applyAlignment="1">
      <alignment horizontal="right"/>
    </xf>
    <xf numFmtId="1" fontId="15" fillId="0" borderId="704" xfId="0" applyNumberFormat="1" applyFont="1" applyBorder="1" applyAlignment="1">
      <alignment horizontal="right"/>
    </xf>
    <xf numFmtId="1" fontId="15" fillId="0" borderId="747" xfId="0" applyNumberFormat="1" applyFont="1" applyBorder="1" applyAlignment="1">
      <alignment horizontal="right"/>
    </xf>
    <xf numFmtId="1" fontId="15" fillId="0" borderId="748" xfId="0" applyNumberFormat="1" applyFont="1" applyBorder="1" applyAlignment="1">
      <alignment horizontal="right"/>
    </xf>
    <xf numFmtId="1" fontId="15" fillId="2" borderId="704" xfId="0" applyNumberFormat="1" applyFont="1" applyFill="1" applyBorder="1" applyAlignment="1">
      <alignment horizontal="right"/>
    </xf>
    <xf numFmtId="41" fontId="24" fillId="3" borderId="730" xfId="1" applyNumberFormat="1" applyFont="1" applyFill="1" applyBorder="1" applyAlignment="1" applyProtection="1">
      <alignment vertical="center" wrapText="1"/>
    </xf>
    <xf numFmtId="1" fontId="15" fillId="0" borderId="702" xfId="0" applyNumberFormat="1" applyFont="1" applyBorder="1" applyAlignment="1">
      <alignment horizontal="right" wrapText="1"/>
    </xf>
    <xf numFmtId="1" fontId="5" fillId="0" borderId="704" xfId="0" applyNumberFormat="1" applyFont="1" applyBorder="1" applyAlignment="1">
      <alignment horizontal="center" vertical="center" wrapText="1"/>
    </xf>
    <xf numFmtId="1" fontId="5" fillId="0" borderId="750" xfId="0" applyNumberFormat="1" applyFont="1" applyBorder="1" applyAlignment="1">
      <alignment vertical="center" wrapText="1"/>
    </xf>
    <xf numFmtId="1" fontId="15" fillId="2" borderId="694" xfId="0" applyNumberFormat="1" applyFont="1" applyFill="1" applyBorder="1" applyAlignment="1">
      <alignment horizontal="center" vertical="center"/>
    </xf>
    <xf numFmtId="1" fontId="15" fillId="8" borderId="732" xfId="0" applyNumberFormat="1" applyFont="1" applyFill="1" applyBorder="1" applyProtection="1">
      <protection locked="0"/>
    </xf>
    <xf numFmtId="1" fontId="15" fillId="8" borderId="733" xfId="0" applyNumberFormat="1" applyFont="1" applyFill="1" applyBorder="1" applyProtection="1">
      <protection locked="0"/>
    </xf>
    <xf numFmtId="1" fontId="15" fillId="8" borderId="731" xfId="0" applyNumberFormat="1" applyFont="1" applyFill="1" applyBorder="1" applyProtection="1">
      <protection locked="0"/>
    </xf>
    <xf numFmtId="1" fontId="15" fillId="8" borderId="751" xfId="0" applyNumberFormat="1" applyFont="1" applyFill="1" applyBorder="1" applyProtection="1">
      <protection locked="0"/>
    </xf>
    <xf numFmtId="1" fontId="5" fillId="0" borderId="752" xfId="0" applyNumberFormat="1" applyFont="1" applyBorder="1" applyAlignment="1">
      <alignment vertical="center" wrapText="1"/>
    </xf>
    <xf numFmtId="1" fontId="15" fillId="2" borderId="741" xfId="0" applyNumberFormat="1" applyFont="1" applyFill="1" applyBorder="1" applyAlignment="1">
      <alignment horizontal="center" vertical="center"/>
    </xf>
    <xf numFmtId="1" fontId="15" fillId="8" borderId="753" xfId="0" applyNumberFormat="1" applyFont="1" applyFill="1" applyBorder="1" applyProtection="1">
      <protection locked="0"/>
    </xf>
    <xf numFmtId="1" fontId="5" fillId="0" borderId="702" xfId="0" applyNumberFormat="1" applyFont="1" applyBorder="1" applyAlignment="1">
      <alignment horizontal="center" vertical="center" wrapText="1"/>
    </xf>
    <xf numFmtId="1" fontId="5" fillId="0" borderId="717" xfId="0" applyNumberFormat="1" applyFont="1" applyBorder="1" applyAlignment="1">
      <alignment vertical="center" wrapText="1"/>
    </xf>
    <xf numFmtId="1" fontId="15" fillId="2" borderId="698" xfId="6" applyNumberFormat="1" applyFont="1" applyFill="1" applyBorder="1" applyAlignment="1">
      <alignment horizontal="right"/>
    </xf>
    <xf numFmtId="1" fontId="15" fillId="8" borderId="698" xfId="0" applyNumberFormat="1" applyFont="1" applyFill="1" applyBorder="1" applyProtection="1">
      <protection locked="0"/>
    </xf>
    <xf numFmtId="1" fontId="15" fillId="8" borderId="697" xfId="0" applyNumberFormat="1" applyFont="1" applyFill="1" applyBorder="1" applyProtection="1">
      <protection locked="0"/>
    </xf>
    <xf numFmtId="1" fontId="15" fillId="8" borderId="720" xfId="0" applyNumberFormat="1" applyFont="1" applyFill="1" applyBorder="1" applyProtection="1">
      <protection locked="0"/>
    </xf>
    <xf numFmtId="1" fontId="15" fillId="8" borderId="696" xfId="0" applyNumberFormat="1" applyFont="1" applyFill="1" applyBorder="1" applyProtection="1">
      <protection locked="0"/>
    </xf>
    <xf numFmtId="1" fontId="15" fillId="8" borderId="699" xfId="0" applyNumberFormat="1" applyFont="1" applyFill="1" applyBorder="1" applyProtection="1">
      <protection locked="0"/>
    </xf>
    <xf numFmtId="1" fontId="5" fillId="0" borderId="730" xfId="0" applyNumberFormat="1" applyFont="1" applyBorder="1" applyAlignment="1">
      <alignment vertical="center" wrapText="1"/>
    </xf>
    <xf numFmtId="1" fontId="15" fillId="2" borderId="732" xfId="6" applyNumberFormat="1" applyFont="1" applyFill="1" applyBorder="1" applyAlignment="1">
      <alignment horizontal="right"/>
    </xf>
    <xf numFmtId="1" fontId="15" fillId="2" borderId="733" xfId="6" applyNumberFormat="1" applyFont="1" applyFill="1" applyBorder="1" applyAlignment="1">
      <alignment horizontal="right"/>
    </xf>
    <xf numFmtId="1" fontId="15" fillId="2" borderId="731" xfId="6" applyNumberFormat="1" applyFont="1" applyFill="1" applyBorder="1" applyAlignment="1">
      <alignment horizontal="right"/>
    </xf>
    <xf numFmtId="1" fontId="15" fillId="8" borderId="744" xfId="0" applyNumberFormat="1" applyFont="1" applyFill="1" applyBorder="1" applyProtection="1">
      <protection locked="0"/>
    </xf>
    <xf numFmtId="1" fontId="15" fillId="8" borderId="734" xfId="0" applyNumberFormat="1" applyFont="1" applyFill="1" applyBorder="1" applyProtection="1">
      <protection locked="0"/>
    </xf>
    <xf numFmtId="1" fontId="5" fillId="0" borderId="741" xfId="0" applyNumberFormat="1" applyFont="1" applyBorder="1" applyAlignment="1">
      <alignment vertical="center" wrapText="1"/>
    </xf>
    <xf numFmtId="1" fontId="15" fillId="2" borderId="754" xfId="6" applyNumberFormat="1" applyFont="1" applyFill="1" applyBorder="1" applyAlignment="1">
      <alignment horizontal="right"/>
    </xf>
    <xf numFmtId="1" fontId="15" fillId="2" borderId="755" xfId="6" applyNumberFormat="1" applyFont="1" applyFill="1" applyBorder="1" applyAlignment="1">
      <alignment horizontal="right"/>
    </xf>
    <xf numFmtId="1" fontId="15" fillId="2" borderId="756" xfId="6" applyNumberFormat="1" applyFont="1" applyFill="1" applyBorder="1" applyAlignment="1">
      <alignment horizontal="right"/>
    </xf>
    <xf numFmtId="1" fontId="15" fillId="8" borderId="754" xfId="0" applyNumberFormat="1" applyFont="1" applyFill="1" applyBorder="1" applyProtection="1">
      <protection locked="0"/>
    </xf>
    <xf numFmtId="1" fontId="15" fillId="8" borderId="756" xfId="0" applyNumberFormat="1" applyFont="1" applyFill="1" applyBorder="1" applyProtection="1">
      <protection locked="0"/>
    </xf>
    <xf numFmtId="1" fontId="15" fillId="8" borderId="757" xfId="0" applyNumberFormat="1" applyFont="1" applyFill="1" applyBorder="1" applyProtection="1">
      <protection locked="0"/>
    </xf>
    <xf numFmtId="1" fontId="15" fillId="8" borderId="755" xfId="0" applyNumberFormat="1" applyFont="1" applyFill="1" applyBorder="1" applyProtection="1">
      <protection locked="0"/>
    </xf>
    <xf numFmtId="1" fontId="15" fillId="8" borderId="758" xfId="0" applyNumberFormat="1" applyFont="1" applyFill="1" applyBorder="1" applyProtection="1">
      <protection locked="0"/>
    </xf>
    <xf numFmtId="1" fontId="5" fillId="0" borderId="742" xfId="0" applyNumberFormat="1" applyFont="1" applyBorder="1" applyAlignment="1">
      <alignment vertical="center" wrapText="1"/>
    </xf>
    <xf numFmtId="1" fontId="15" fillId="2" borderId="737" xfId="6" applyNumberFormat="1" applyFont="1" applyFill="1" applyBorder="1" applyAlignment="1">
      <alignment horizontal="right"/>
    </xf>
    <xf numFmtId="1" fontId="15" fillId="2" borderId="738" xfId="6" applyNumberFormat="1" applyFont="1" applyFill="1" applyBorder="1" applyAlignment="1">
      <alignment horizontal="right"/>
    </xf>
    <xf numFmtId="1" fontId="15" fillId="2" borderId="743" xfId="6" applyNumberFormat="1" applyFont="1" applyFill="1" applyBorder="1" applyAlignment="1">
      <alignment horizontal="right"/>
    </xf>
    <xf numFmtId="1" fontId="15" fillId="8" borderId="737" xfId="0" applyNumberFormat="1" applyFont="1" applyFill="1" applyBorder="1" applyProtection="1">
      <protection locked="0"/>
    </xf>
    <xf numFmtId="1" fontId="15" fillId="8" borderId="743" xfId="0" applyNumberFormat="1" applyFont="1" applyFill="1" applyBorder="1" applyProtection="1">
      <protection locked="0"/>
    </xf>
    <xf numFmtId="1" fontId="15" fillId="8" borderId="746" xfId="0" applyNumberFormat="1" applyFont="1" applyFill="1" applyBorder="1" applyProtection="1">
      <protection locked="0"/>
    </xf>
    <xf numFmtId="1" fontId="15" fillId="8" borderId="738" xfId="0" applyNumberFormat="1" applyFont="1" applyFill="1" applyBorder="1" applyProtection="1">
      <protection locked="0"/>
    </xf>
    <xf numFmtId="1" fontId="15" fillId="8" borderId="739" xfId="0" applyNumberFormat="1" applyFont="1" applyFill="1" applyBorder="1" applyProtection="1">
      <protection locked="0"/>
    </xf>
    <xf numFmtId="1" fontId="15" fillId="0" borderId="759" xfId="0" applyNumberFormat="1" applyFont="1" applyBorder="1" applyAlignment="1">
      <alignment horizontal="center" vertical="center" wrapText="1"/>
    </xf>
    <xf numFmtId="1" fontId="15" fillId="0" borderId="760" xfId="0" applyNumberFormat="1" applyFont="1" applyBorder="1" applyAlignment="1">
      <alignment horizontal="center" vertical="center" wrapText="1"/>
    </xf>
    <xf numFmtId="1" fontId="15" fillId="0" borderId="761" xfId="0" applyNumberFormat="1" applyFont="1" applyBorder="1" applyAlignment="1">
      <alignment horizontal="center" vertical="center" wrapText="1"/>
    </xf>
    <xf numFmtId="1" fontId="15" fillId="0" borderId="762" xfId="0" applyNumberFormat="1" applyFont="1" applyBorder="1" applyAlignment="1">
      <alignment horizontal="center" vertical="center" wrapText="1"/>
    </xf>
    <xf numFmtId="1" fontId="15" fillId="0" borderId="763" xfId="0" applyNumberFormat="1" applyFont="1" applyBorder="1" applyAlignment="1">
      <alignment horizontal="center" vertical="center" wrapText="1"/>
    </xf>
    <xf numFmtId="1" fontId="15" fillId="0" borderId="715" xfId="0" applyNumberFormat="1" applyFont="1" applyBorder="1" applyAlignment="1">
      <alignment horizontal="center" vertical="center" wrapText="1"/>
    </xf>
    <xf numFmtId="1" fontId="15" fillId="0" borderId="704" xfId="0" applyNumberFormat="1" applyFont="1" applyBorder="1" applyAlignment="1">
      <alignment horizontal="center" vertical="center" wrapText="1"/>
    </xf>
    <xf numFmtId="1" fontId="5" fillId="0" borderId="709" xfId="0" applyNumberFormat="1" applyFont="1" applyBorder="1" applyAlignment="1">
      <alignment horizontal="center" vertical="center" wrapText="1"/>
    </xf>
    <xf numFmtId="1" fontId="5" fillId="0" borderId="708" xfId="0" applyNumberFormat="1" applyFont="1" applyBorder="1" applyAlignment="1">
      <alignment horizontal="center" vertical="center" wrapText="1"/>
    </xf>
    <xf numFmtId="1" fontId="5" fillId="0" borderId="741" xfId="0" applyNumberFormat="1" applyFont="1" applyBorder="1" applyAlignment="1">
      <alignment horizontal="left"/>
    </xf>
    <xf numFmtId="1" fontId="5" fillId="0" borderId="741" xfId="0" applyNumberFormat="1" applyFont="1" applyBorder="1"/>
    <xf numFmtId="1" fontId="5" fillId="0" borderId="742" xfId="0" applyNumberFormat="1" applyFont="1" applyBorder="1"/>
    <xf numFmtId="1" fontId="15" fillId="2" borderId="764" xfId="6" applyNumberFormat="1" applyFont="1" applyFill="1" applyBorder="1" applyAlignment="1">
      <alignment horizontal="right"/>
    </xf>
    <xf numFmtId="1" fontId="5" fillId="0" borderId="766" xfId="0" applyNumberFormat="1" applyFont="1" applyBorder="1"/>
    <xf numFmtId="1" fontId="15" fillId="2" borderId="767" xfId="6" applyNumberFormat="1" applyFont="1" applyFill="1" applyBorder="1" applyAlignment="1">
      <alignment horizontal="right"/>
    </xf>
    <xf numFmtId="1" fontId="15" fillId="2" borderId="768" xfId="6" applyNumberFormat="1" applyFont="1" applyFill="1" applyBorder="1" applyAlignment="1">
      <alignment horizontal="right"/>
    </xf>
    <xf numFmtId="1" fontId="15" fillId="2" borderId="769" xfId="6" applyNumberFormat="1" applyFont="1" applyFill="1" applyBorder="1" applyAlignment="1">
      <alignment horizontal="right"/>
    </xf>
    <xf numFmtId="1" fontId="15" fillId="5" borderId="770" xfId="0" applyNumberFormat="1" applyFont="1" applyFill="1" applyBorder="1" applyProtection="1">
      <protection locked="0"/>
    </xf>
    <xf numFmtId="1" fontId="15" fillId="5" borderId="771" xfId="0" applyNumberFormat="1" applyFont="1" applyFill="1" applyBorder="1" applyProtection="1">
      <protection locked="0"/>
    </xf>
    <xf numFmtId="1" fontId="15" fillId="5" borderId="772" xfId="0" applyNumberFormat="1" applyFont="1" applyFill="1" applyBorder="1" applyProtection="1">
      <protection locked="0"/>
    </xf>
    <xf numFmtId="1" fontId="15" fillId="5" borderId="769" xfId="0" applyNumberFormat="1" applyFont="1" applyFill="1" applyBorder="1" applyProtection="1">
      <protection locked="0"/>
    </xf>
    <xf numFmtId="1" fontId="15" fillId="2" borderId="773" xfId="6" applyNumberFormat="1" applyFont="1" applyFill="1" applyBorder="1" applyAlignment="1">
      <alignment horizontal="right"/>
    </xf>
    <xf numFmtId="1" fontId="5" fillId="0" borderId="775" xfId="7" applyNumberFormat="1" applyFont="1" applyBorder="1" applyAlignment="1">
      <alignment horizontal="center" vertical="center" wrapText="1"/>
    </xf>
    <xf numFmtId="1" fontId="5" fillId="0" borderId="776" xfId="7" applyNumberFormat="1" applyFont="1" applyBorder="1" applyAlignment="1">
      <alignment horizontal="center" vertical="center" wrapText="1"/>
    </xf>
    <xf numFmtId="1" fontId="15" fillId="5" borderId="732" xfId="7" applyNumberFormat="1" applyFont="1" applyFill="1" applyBorder="1" applyAlignment="1" applyProtection="1">
      <alignment horizontal="center"/>
      <protection locked="0"/>
    </xf>
    <xf numFmtId="1" fontId="15" fillId="5" borderId="733" xfId="7" applyNumberFormat="1" applyFont="1" applyFill="1" applyBorder="1" applyAlignment="1" applyProtection="1">
      <alignment horizontal="center"/>
      <protection locked="0"/>
    </xf>
    <xf numFmtId="1" fontId="15" fillId="5" borderId="734" xfId="7" applyNumberFormat="1" applyFont="1" applyFill="1" applyBorder="1" applyAlignment="1" applyProtection="1">
      <alignment horizontal="center"/>
      <protection locked="0"/>
    </xf>
    <xf numFmtId="1" fontId="15" fillId="5" borderId="744" xfId="7" applyNumberFormat="1" applyFont="1" applyFill="1" applyBorder="1" applyAlignment="1" applyProtection="1">
      <alignment horizontal="center"/>
      <protection locked="0"/>
    </xf>
    <xf numFmtId="1" fontId="5" fillId="0" borderId="742" xfId="0" applyNumberFormat="1" applyFont="1" applyBorder="1" applyAlignment="1">
      <alignment horizontal="left"/>
    </xf>
    <xf numFmtId="1" fontId="15" fillId="5" borderId="737" xfId="7" applyNumberFormat="1" applyFont="1" applyFill="1" applyBorder="1" applyAlignment="1" applyProtection="1">
      <alignment horizontal="center"/>
      <protection locked="0"/>
    </xf>
    <xf numFmtId="1" fontId="15" fillId="5" borderId="738" xfId="7" applyNumberFormat="1" applyFont="1" applyFill="1" applyBorder="1" applyAlignment="1" applyProtection="1">
      <alignment horizontal="center"/>
      <protection locked="0"/>
    </xf>
    <xf numFmtId="1" fontId="15" fillId="5" borderId="739" xfId="7" applyNumberFormat="1" applyFont="1" applyFill="1" applyBorder="1" applyAlignment="1" applyProtection="1">
      <alignment horizontal="center"/>
      <protection locked="0"/>
    </xf>
    <xf numFmtId="1" fontId="15" fillId="5" borderId="746" xfId="7" applyNumberFormat="1" applyFont="1" applyFill="1" applyBorder="1" applyAlignment="1" applyProtection="1">
      <alignment horizontal="center"/>
      <protection locked="0"/>
    </xf>
    <xf numFmtId="1" fontId="5" fillId="0" borderId="774" xfId="7" applyNumberFormat="1" applyFont="1" applyBorder="1" applyAlignment="1">
      <alignment horizontal="center"/>
    </xf>
    <xf numFmtId="1" fontId="5" fillId="0" borderId="774" xfId="7" applyNumberFormat="1" applyFont="1" applyBorder="1" applyAlignment="1">
      <alignment horizontal="center" vertical="center" wrapText="1"/>
    </xf>
    <xf numFmtId="1" fontId="15" fillId="5" borderId="742" xfId="7" applyNumberFormat="1" applyFont="1" applyFill="1" applyBorder="1" applyAlignment="1" applyProtection="1">
      <alignment horizontal="center"/>
      <protection locked="0"/>
    </xf>
    <xf numFmtId="1" fontId="15" fillId="0" borderId="774" xfId="0" applyNumberFormat="1" applyFont="1" applyBorder="1" applyAlignment="1">
      <alignment horizontal="center" vertical="center"/>
    </xf>
    <xf numFmtId="1" fontId="15" fillId="0" borderId="774" xfId="0" applyNumberFormat="1" applyFont="1" applyBorder="1" applyAlignment="1">
      <alignment horizontal="center" vertical="center" wrapText="1"/>
    </xf>
    <xf numFmtId="1" fontId="15" fillId="0" borderId="775" xfId="0" applyNumberFormat="1" applyFont="1" applyBorder="1" applyAlignment="1">
      <alignment horizontal="center" vertical="center" wrapText="1"/>
    </xf>
    <xf numFmtId="1" fontId="15" fillId="2" borderId="766" xfId="6" applyNumberFormat="1" applyFont="1" applyFill="1" applyBorder="1" applyAlignment="1">
      <alignment horizontal="right"/>
    </xf>
    <xf numFmtId="1" fontId="15" fillId="5" borderId="778" xfId="0" applyNumberFormat="1" applyFont="1" applyFill="1" applyBorder="1" applyProtection="1">
      <protection locked="0"/>
    </xf>
    <xf numFmtId="1" fontId="15" fillId="5" borderId="766" xfId="0" applyNumberFormat="1" applyFont="1" applyFill="1" applyBorder="1" applyProtection="1">
      <protection locked="0"/>
    </xf>
    <xf numFmtId="1" fontId="15" fillId="5" borderId="779" xfId="0" applyNumberFormat="1" applyFont="1" applyFill="1" applyBorder="1" applyProtection="1">
      <protection locked="0"/>
    </xf>
    <xf numFmtId="1" fontId="15" fillId="6" borderId="742" xfId="6" applyNumberFormat="1" applyFont="1" applyFill="1" applyBorder="1" applyAlignment="1">
      <alignment horizontal="right"/>
    </xf>
    <xf numFmtId="0" fontId="5" fillId="0" borderId="774" xfId="0" applyFont="1" applyBorder="1" applyAlignment="1">
      <alignment horizontal="center" vertical="center"/>
    </xf>
    <xf numFmtId="0" fontId="5" fillId="0" borderId="775" xfId="0" applyFont="1" applyBorder="1" applyAlignment="1">
      <alignment horizontal="center" vertical="center" wrapText="1"/>
    </xf>
    <xf numFmtId="0" fontId="5" fillId="0" borderId="766" xfId="0" applyFont="1" applyBorder="1" applyAlignment="1">
      <alignment horizontal="justify" vertical="center"/>
    </xf>
    <xf numFmtId="0" fontId="5" fillId="8" borderId="770" xfId="0" applyFont="1" applyFill="1" applyBorder="1" applyAlignment="1" applyProtection="1">
      <alignment horizontal="justify" vertical="center"/>
      <protection locked="0"/>
    </xf>
    <xf numFmtId="0" fontId="5" fillId="8" borderId="769" xfId="0" applyFont="1" applyFill="1" applyBorder="1" applyAlignment="1" applyProtection="1">
      <alignment horizontal="justify" vertical="center"/>
      <protection locked="0"/>
    </xf>
    <xf numFmtId="1" fontId="5" fillId="0" borderId="742" xfId="0" applyNumberFormat="1" applyFont="1" applyBorder="1" applyAlignment="1">
      <alignment horizontal="left" vertical="center" wrapText="1"/>
    </xf>
    <xf numFmtId="1" fontId="5" fillId="0" borderId="775" xfId="0" applyNumberFormat="1" applyFont="1" applyBorder="1" applyAlignment="1">
      <alignment horizontal="center" vertical="center" wrapText="1"/>
    </xf>
    <xf numFmtId="1" fontId="5" fillId="0" borderId="776" xfId="0" applyNumberFormat="1" applyFont="1" applyBorder="1" applyAlignment="1">
      <alignment horizontal="center" vertical="center" wrapText="1"/>
    </xf>
    <xf numFmtId="1" fontId="15" fillId="0" borderId="741" xfId="0" applyNumberFormat="1" applyFont="1" applyBorder="1"/>
    <xf numFmtId="1" fontId="15" fillId="0" borderId="781" xfId="0" applyNumberFormat="1" applyFont="1" applyBorder="1" applyAlignment="1">
      <alignment horizontal="center" vertical="center" wrapText="1"/>
    </xf>
    <xf numFmtId="1" fontId="15" fillId="0" borderId="780" xfId="0" applyNumberFormat="1" applyFont="1" applyBorder="1" applyAlignment="1">
      <alignment horizontal="center" vertical="center" wrapText="1"/>
    </xf>
    <xf numFmtId="1" fontId="15" fillId="0" borderId="766" xfId="0" applyNumberFormat="1" applyFont="1" applyBorder="1" applyAlignment="1">
      <alignment horizontal="right"/>
    </xf>
    <xf numFmtId="1" fontId="15" fillId="2" borderId="766" xfId="0" applyNumberFormat="1" applyFont="1" applyFill="1" applyBorder="1" applyAlignment="1">
      <alignment horizontal="right"/>
    </xf>
    <xf numFmtId="1" fontId="15" fillId="0" borderId="741" xfId="0" applyNumberFormat="1" applyFont="1" applyBorder="1" applyAlignment="1">
      <alignment horizontal="right"/>
    </xf>
    <xf numFmtId="1" fontId="15" fillId="2" borderId="741" xfId="0" applyNumberFormat="1" applyFont="1" applyFill="1" applyBorder="1" applyAlignment="1">
      <alignment horizontal="right"/>
    </xf>
    <xf numFmtId="1" fontId="15" fillId="5" borderId="753" xfId="0" applyNumberFormat="1" applyFont="1" applyFill="1" applyBorder="1" applyProtection="1">
      <protection locked="0"/>
    </xf>
    <xf numFmtId="1" fontId="15" fillId="5" borderId="745" xfId="0" applyNumberFormat="1" applyFont="1" applyFill="1" applyBorder="1" applyProtection="1">
      <protection locked="0"/>
    </xf>
    <xf numFmtId="0" fontId="22" fillId="0" borderId="774" xfId="0" applyFont="1" applyBorder="1" applyAlignment="1">
      <alignment horizontal="center" vertical="center" wrapText="1"/>
    </xf>
    <xf numFmtId="0" fontId="22" fillId="0" borderId="783" xfId="0" applyFont="1" applyBorder="1" applyAlignment="1">
      <alignment horizontal="center" vertical="center" wrapText="1"/>
    </xf>
    <xf numFmtId="1" fontId="22" fillId="0" borderId="766" xfId="0" applyNumberFormat="1" applyFont="1" applyBorder="1"/>
    <xf numFmtId="1" fontId="16" fillId="0" borderId="766" xfId="0" applyNumberFormat="1" applyFont="1" applyBorder="1"/>
    <xf numFmtId="0" fontId="22" fillId="6" borderId="766" xfId="0" applyFont="1" applyFill="1" applyBorder="1"/>
    <xf numFmtId="1" fontId="15" fillId="5" borderId="784" xfId="0" applyNumberFormat="1" applyFont="1" applyFill="1" applyBorder="1" applyProtection="1">
      <protection locked="0"/>
    </xf>
    <xf numFmtId="0" fontId="22" fillId="0" borderId="741" xfId="0" applyFont="1" applyBorder="1"/>
    <xf numFmtId="1" fontId="16" fillId="0" borderId="741" xfId="0" applyNumberFormat="1" applyFont="1" applyBorder="1"/>
    <xf numFmtId="0" fontId="22" fillId="6" borderId="741" xfId="0" applyFont="1" applyFill="1" applyBorder="1"/>
    <xf numFmtId="1" fontId="15" fillId="5" borderId="785" xfId="0" applyNumberFormat="1" applyFont="1" applyFill="1" applyBorder="1" applyProtection="1">
      <protection locked="0"/>
    </xf>
    <xf numFmtId="0" fontId="5" fillId="0" borderId="774" xfId="0" applyFont="1" applyBorder="1" applyAlignment="1">
      <alignment horizontal="center" vertical="center" wrapText="1"/>
    </xf>
    <xf numFmtId="1" fontId="22" fillId="0" borderId="741" xfId="0" applyNumberFormat="1" applyFont="1" applyBorder="1" applyAlignment="1">
      <alignment horizontal="right"/>
    </xf>
    <xf numFmtId="0" fontId="16" fillId="0" borderId="741" xfId="0" applyFont="1" applyBorder="1"/>
    <xf numFmtId="1" fontId="22" fillId="0" borderId="741" xfId="0" applyNumberFormat="1" applyFont="1" applyBorder="1"/>
    <xf numFmtId="1" fontId="22" fillId="0" borderId="742" xfId="0" applyNumberFormat="1" applyFont="1" applyBorder="1"/>
    <xf numFmtId="0" fontId="16" fillId="0" borderId="742" xfId="0" applyFont="1" applyBorder="1"/>
    <xf numFmtId="1" fontId="5" fillId="3" borderId="777" xfId="0" applyNumberFormat="1" applyFont="1" applyFill="1" applyBorder="1" applyAlignment="1">
      <alignment horizontal="center" vertical="center" wrapText="1"/>
    </xf>
    <xf numFmtId="1" fontId="5" fillId="3" borderId="786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768" xfId="0" applyNumberFormat="1" applyFont="1" applyFill="1" applyBorder="1" applyProtection="1">
      <protection locked="0"/>
    </xf>
    <xf numFmtId="1" fontId="22" fillId="0" borderId="741" xfId="0" applyNumberFormat="1" applyFont="1" applyBorder="1" applyAlignment="1">
      <alignment vertical="center"/>
    </xf>
    <xf numFmtId="0" fontId="22" fillId="6" borderId="742" xfId="0" applyFont="1" applyFill="1" applyBorder="1"/>
    <xf numFmtId="1" fontId="5" fillId="3" borderId="775" xfId="0" applyNumberFormat="1" applyFont="1" applyFill="1" applyBorder="1" applyAlignment="1">
      <alignment horizontal="center" vertical="center" wrapText="1"/>
    </xf>
    <xf numFmtId="1" fontId="5" fillId="3" borderId="776" xfId="0" applyNumberFormat="1" applyFont="1" applyFill="1" applyBorder="1" applyAlignment="1">
      <alignment horizontal="center" vertical="center" wrapText="1"/>
    </xf>
    <xf numFmtId="1" fontId="5" fillId="0" borderId="766" xfId="0" applyNumberFormat="1" applyFont="1" applyBorder="1" applyAlignment="1">
      <alignment horizontal="left" vertical="top"/>
    </xf>
    <xf numFmtId="0" fontId="22" fillId="6" borderId="731" xfId="0" applyFont="1" applyFill="1" applyBorder="1"/>
    <xf numFmtId="1" fontId="5" fillId="0" borderId="741" xfId="0" applyNumberFormat="1" applyFont="1" applyBorder="1" applyAlignment="1">
      <alignment horizontal="left" vertical="top"/>
    </xf>
    <xf numFmtId="0" fontId="5" fillId="0" borderId="742" xfId="0" applyFont="1" applyBorder="1" applyAlignment="1">
      <alignment horizontal="left" vertical="top" wrapText="1"/>
    </xf>
    <xf numFmtId="0" fontId="22" fillId="6" borderId="746" xfId="0" applyFont="1" applyFill="1" applyBorder="1"/>
    <xf numFmtId="0" fontId="22" fillId="6" borderId="738" xfId="0" applyFont="1" applyFill="1" applyBorder="1"/>
    <xf numFmtId="0" fontId="15" fillId="10" borderId="766" xfId="0" applyFont="1" applyFill="1" applyBorder="1" applyAlignment="1">
      <alignment vertical="center" wrapText="1"/>
    </xf>
    <xf numFmtId="0" fontId="15" fillId="10" borderId="741" xfId="0" applyFont="1" applyFill="1" applyBorder="1" applyAlignment="1">
      <alignment vertical="center" wrapText="1"/>
    </xf>
    <xf numFmtId="0" fontId="15" fillId="10" borderId="774" xfId="0" applyFont="1" applyFill="1" applyBorder="1" applyAlignment="1">
      <alignment horizontal="center" vertical="center" wrapText="1"/>
    </xf>
    <xf numFmtId="1" fontId="15" fillId="10" borderId="775" xfId="0" applyNumberFormat="1" applyFont="1" applyFill="1" applyBorder="1" applyAlignment="1">
      <alignment horizontal="right" vertical="center"/>
    </xf>
    <xf numFmtId="0" fontId="15" fillId="10" borderId="787" xfId="0" applyFont="1" applyFill="1" applyBorder="1" applyAlignment="1">
      <alignment horizontal="right" vertical="center"/>
    </xf>
    <xf numFmtId="0" fontId="15" fillId="10" borderId="776" xfId="0" applyFont="1" applyFill="1" applyBorder="1" applyAlignment="1">
      <alignment horizontal="right" vertical="center"/>
    </xf>
    <xf numFmtId="0" fontId="4" fillId="10" borderId="775" xfId="0" applyFont="1" applyFill="1" applyBorder="1" applyAlignment="1">
      <alignment vertical="center" wrapText="1"/>
    </xf>
    <xf numFmtId="0" fontId="5" fillId="3" borderId="775" xfId="0" applyFont="1" applyFill="1" applyBorder="1" applyAlignment="1" applyProtection="1">
      <alignment horizontal="center" wrapText="1"/>
      <protection locked="0"/>
    </xf>
    <xf numFmtId="0" fontId="5" fillId="3" borderId="776" xfId="0" applyFont="1" applyFill="1" applyBorder="1" applyAlignment="1" applyProtection="1">
      <alignment horizontal="center" vertical="center" wrapText="1"/>
      <protection locked="0"/>
    </xf>
    <xf numFmtId="0" fontId="5" fillId="3" borderId="786" xfId="0" applyFont="1" applyFill="1" applyBorder="1" applyAlignment="1" applyProtection="1">
      <alignment horizontal="center" vertical="center" wrapText="1"/>
      <protection locked="0"/>
    </xf>
    <xf numFmtId="0" fontId="5" fillId="3" borderId="766" xfId="0" applyFont="1" applyFill="1" applyBorder="1" applyAlignment="1" applyProtection="1">
      <alignment horizontal="left" wrapText="1"/>
      <protection locked="0"/>
    </xf>
    <xf numFmtId="1" fontId="5" fillId="5" borderId="732" xfId="0" applyNumberFormat="1" applyFont="1" applyFill="1" applyBorder="1" applyProtection="1">
      <protection locked="0"/>
    </xf>
    <xf numFmtId="1" fontId="5" fillId="3" borderId="766" xfId="0" applyNumberFormat="1" applyFont="1" applyFill="1" applyBorder="1" applyAlignment="1">
      <alignment horizontal="right" wrapText="1"/>
    </xf>
    <xf numFmtId="1" fontId="5" fillId="5" borderId="744" xfId="0" applyNumberFormat="1" applyFont="1" applyFill="1" applyBorder="1" applyProtection="1">
      <protection locked="0"/>
    </xf>
    <xf numFmtId="1" fontId="5" fillId="5" borderId="733" xfId="0" applyNumberFormat="1" applyFont="1" applyFill="1" applyBorder="1" applyProtection="1">
      <protection locked="0"/>
    </xf>
    <xf numFmtId="1" fontId="5" fillId="5" borderId="734" xfId="0" applyNumberFormat="1" applyFont="1" applyFill="1" applyBorder="1" applyProtection="1">
      <protection locked="0"/>
    </xf>
    <xf numFmtId="0" fontId="5" fillId="3" borderId="741" xfId="0" applyFont="1" applyFill="1" applyBorder="1" applyAlignment="1" applyProtection="1">
      <alignment horizontal="left" wrapText="1"/>
      <protection locked="0"/>
    </xf>
    <xf numFmtId="1" fontId="5" fillId="3" borderId="741" xfId="0" applyNumberFormat="1" applyFont="1" applyFill="1" applyBorder="1" applyAlignment="1">
      <alignment horizontal="right" wrapText="1"/>
    </xf>
    <xf numFmtId="1" fontId="5" fillId="5" borderId="741" xfId="0" applyNumberFormat="1" applyFont="1" applyFill="1" applyBorder="1" applyProtection="1">
      <protection locked="0"/>
    </xf>
    <xf numFmtId="1" fontId="5" fillId="5" borderId="742" xfId="0" applyNumberFormat="1" applyFont="1" applyFill="1" applyBorder="1" applyProtection="1">
      <protection locked="0"/>
    </xf>
    <xf numFmtId="1" fontId="5" fillId="5" borderId="737" xfId="0" applyNumberFormat="1" applyFont="1" applyFill="1" applyBorder="1" applyProtection="1">
      <protection locked="0"/>
    </xf>
    <xf numFmtId="1" fontId="5" fillId="5" borderId="746" xfId="0" applyNumberFormat="1" applyFont="1" applyFill="1" applyBorder="1" applyProtection="1">
      <protection locked="0"/>
    </xf>
    <xf numFmtId="1" fontId="5" fillId="5" borderId="738" xfId="0" applyNumberFormat="1" applyFont="1" applyFill="1" applyBorder="1" applyProtection="1">
      <protection locked="0"/>
    </xf>
    <xf numFmtId="1" fontId="5" fillId="5" borderId="739" xfId="0" applyNumberFormat="1" applyFont="1" applyFill="1" applyBorder="1" applyProtection="1">
      <protection locked="0"/>
    </xf>
    <xf numFmtId="0" fontId="5" fillId="3" borderId="775" xfId="0" applyFont="1" applyFill="1" applyBorder="1" applyAlignment="1" applyProtection="1">
      <alignment horizontal="center" vertical="center" wrapText="1"/>
      <protection locked="0"/>
    </xf>
    <xf numFmtId="0" fontId="5" fillId="3" borderId="766" xfId="0" applyFont="1" applyFill="1" applyBorder="1" applyAlignment="1" applyProtection="1">
      <alignment horizontal="left" vertical="center" wrapText="1"/>
      <protection locked="0"/>
    </xf>
    <xf numFmtId="1" fontId="5" fillId="0" borderId="766" xfId="0" applyNumberFormat="1" applyFont="1" applyBorder="1" applyAlignment="1">
      <alignment horizontal="center" vertical="center" wrapText="1"/>
    </xf>
    <xf numFmtId="41" fontId="12" fillId="3" borderId="788" xfId="1" applyNumberFormat="1" applyFont="1" applyFill="1" applyBorder="1" applyAlignment="1" applyProtection="1">
      <alignment horizontal="left"/>
    </xf>
    <xf numFmtId="1" fontId="5" fillId="0" borderId="787" xfId="0" applyNumberFormat="1" applyFont="1" applyBorder="1" applyAlignment="1">
      <alignment horizontal="center" vertical="center" wrapText="1"/>
    </xf>
    <xf numFmtId="1" fontId="5" fillId="0" borderId="776" xfId="0" applyNumberFormat="1" applyFont="1" applyBorder="1" applyAlignment="1">
      <alignment horizontal="center" vertical="center"/>
    </xf>
    <xf numFmtId="1" fontId="5" fillId="0" borderId="786" xfId="0" applyNumberFormat="1" applyFont="1" applyBorder="1" applyAlignment="1">
      <alignment horizontal="center" vertical="center"/>
    </xf>
    <xf numFmtId="41" fontId="5" fillId="3" borderId="789" xfId="1" applyNumberFormat="1" applyFont="1" applyFill="1" applyBorder="1" applyProtection="1"/>
    <xf numFmtId="1" fontId="15" fillId="5" borderId="790" xfId="0" applyNumberFormat="1" applyFont="1" applyFill="1" applyBorder="1" applyProtection="1">
      <protection locked="0"/>
    </xf>
    <xf numFmtId="1" fontId="15" fillId="5" borderId="791" xfId="0" applyNumberFormat="1" applyFont="1" applyFill="1" applyBorder="1" applyProtection="1">
      <protection locked="0"/>
    </xf>
    <xf numFmtId="1" fontId="15" fillId="5" borderId="792" xfId="0" applyNumberFormat="1" applyFont="1" applyFill="1" applyBorder="1" applyProtection="1">
      <protection locked="0"/>
    </xf>
    <xf numFmtId="41" fontId="5" fillId="3" borderId="793" xfId="1" applyNumberFormat="1" applyFont="1" applyFill="1" applyBorder="1" applyProtection="1"/>
    <xf numFmtId="41" fontId="3" fillId="4" borderId="794" xfId="1" applyNumberFormat="1" applyFont="1" applyFill="1" applyBorder="1" applyProtection="1"/>
    <xf numFmtId="1" fontId="15" fillId="5" borderId="795" xfId="0" applyNumberFormat="1" applyFont="1" applyFill="1" applyBorder="1" applyProtection="1">
      <protection locked="0"/>
    </xf>
    <xf numFmtId="1" fontId="15" fillId="5" borderId="796" xfId="0" applyNumberFormat="1" applyFont="1" applyFill="1" applyBorder="1" applyProtection="1">
      <protection locked="0"/>
    </xf>
    <xf numFmtId="1" fontId="15" fillId="5" borderId="797" xfId="0" applyNumberFormat="1" applyFont="1" applyFill="1" applyBorder="1" applyProtection="1">
      <protection locked="0"/>
    </xf>
    <xf numFmtId="1" fontId="15" fillId="6" borderId="790" xfId="0" applyNumberFormat="1" applyFont="1" applyFill="1" applyBorder="1"/>
    <xf numFmtId="1" fontId="15" fillId="6" borderId="791" xfId="0" applyNumberFormat="1" applyFont="1" applyFill="1" applyBorder="1"/>
    <xf numFmtId="1" fontId="15" fillId="6" borderId="796" xfId="0" applyNumberFormat="1" applyFont="1" applyFill="1" applyBorder="1"/>
    <xf numFmtId="41" fontId="5" fillId="6" borderId="797" xfId="4" applyNumberFormat="1" applyFont="1" applyFill="1" applyBorder="1" applyProtection="1"/>
    <xf numFmtId="41" fontId="5" fillId="3" borderId="794" xfId="1" applyNumberFormat="1" applyFont="1" applyFill="1" applyBorder="1" applyAlignment="1" applyProtection="1">
      <alignment horizontal="center" wrapText="1"/>
    </xf>
    <xf numFmtId="1" fontId="15" fillId="5" borderId="798" xfId="0" applyNumberFormat="1" applyFont="1" applyFill="1" applyBorder="1" applyProtection="1">
      <protection locked="0"/>
    </xf>
    <xf numFmtId="1" fontId="15" fillId="5" borderId="799" xfId="0" applyNumberFormat="1" applyFont="1" applyFill="1" applyBorder="1" applyProtection="1">
      <protection locked="0"/>
    </xf>
    <xf numFmtId="41" fontId="5" fillId="3" borderId="777" xfId="1" applyNumberFormat="1" applyFont="1" applyFill="1" applyBorder="1" applyProtection="1"/>
    <xf numFmtId="41" fontId="5" fillId="4" borderId="777" xfId="1" applyNumberFormat="1" applyFont="1" applyFill="1" applyBorder="1" applyProtection="1"/>
    <xf numFmtId="164" fontId="5" fillId="3" borderId="774" xfId="1" applyNumberFormat="1" applyFont="1" applyFill="1" applyBorder="1" applyAlignment="1" applyProtection="1">
      <alignment horizontal="center"/>
    </xf>
    <xf numFmtId="164" fontId="5" fillId="3" borderId="775" xfId="1" applyNumberFormat="1" applyFont="1" applyFill="1" applyBorder="1" applyAlignment="1" applyProtection="1">
      <alignment horizontal="center"/>
    </xf>
    <xf numFmtId="164" fontId="5" fillId="3" borderId="787" xfId="1" applyNumberFormat="1" applyFont="1" applyFill="1" applyBorder="1" applyAlignment="1" applyProtection="1">
      <alignment horizontal="center"/>
    </xf>
    <xf numFmtId="164" fontId="5" fillId="3" borderId="776" xfId="1" applyNumberFormat="1" applyFont="1" applyFill="1" applyBorder="1" applyAlignment="1" applyProtection="1">
      <alignment horizontal="center"/>
    </xf>
    <xf numFmtId="164" fontId="5" fillId="3" borderId="786" xfId="1" applyNumberFormat="1" applyFont="1" applyFill="1" applyBorder="1" applyAlignment="1" applyProtection="1">
      <alignment horizontal="center"/>
    </xf>
    <xf numFmtId="41" fontId="12" fillId="3" borderId="800" xfId="1" applyNumberFormat="1" applyFont="1" applyFill="1" applyBorder="1" applyAlignment="1" applyProtection="1">
      <alignment horizontal="left"/>
    </xf>
    <xf numFmtId="1" fontId="5" fillId="0" borderId="801" xfId="0" applyNumberFormat="1" applyFont="1" applyBorder="1" applyAlignment="1">
      <alignment horizontal="center" vertical="center" wrapText="1"/>
    </xf>
    <xf numFmtId="1" fontId="5" fillId="0" borderId="786" xfId="0" applyNumberFormat="1" applyFont="1" applyBorder="1" applyAlignment="1">
      <alignment horizontal="center" vertical="center" wrapText="1"/>
    </xf>
    <xf numFmtId="1" fontId="15" fillId="5" borderId="775" xfId="0" applyNumberFormat="1" applyFont="1" applyFill="1" applyBorder="1" applyProtection="1">
      <protection locked="0"/>
    </xf>
    <xf numFmtId="1" fontId="15" fillId="5" borderId="776" xfId="0" applyNumberFormat="1" applyFont="1" applyFill="1" applyBorder="1" applyProtection="1">
      <protection locked="0"/>
    </xf>
    <xf numFmtId="1" fontId="15" fillId="5" borderId="786" xfId="0" applyNumberFormat="1" applyFont="1" applyFill="1" applyBorder="1" applyProtection="1">
      <protection locked="0"/>
    </xf>
    <xf numFmtId="41" fontId="5" fillId="3" borderId="775" xfId="1" applyNumberFormat="1" applyFont="1" applyFill="1" applyBorder="1" applyAlignment="1" applyProtection="1">
      <alignment horizontal="center" vertical="center" wrapText="1"/>
    </xf>
    <xf numFmtId="1" fontId="14" fillId="0" borderId="775" xfId="0" applyNumberFormat="1" applyFont="1" applyBorder="1" applyAlignment="1">
      <alignment horizontal="center" vertical="center" wrapText="1"/>
    </xf>
    <xf numFmtId="1" fontId="15" fillId="0" borderId="786" xfId="0" applyNumberFormat="1" applyFont="1" applyBorder="1" applyAlignment="1">
      <alignment horizontal="center" vertical="center" wrapText="1"/>
    </xf>
    <xf numFmtId="1" fontId="5" fillId="0" borderId="777" xfId="0" applyNumberFormat="1" applyFont="1" applyBorder="1" applyAlignment="1">
      <alignment horizontal="center" vertical="center"/>
    </xf>
    <xf numFmtId="1" fontId="5" fillId="0" borderId="775" xfId="0" applyNumberFormat="1" applyFont="1" applyBorder="1" applyAlignment="1">
      <alignment horizontal="center" vertical="center"/>
    </xf>
    <xf numFmtId="41" fontId="5" fillId="3" borderId="789" xfId="1" applyNumberFormat="1" applyFont="1" applyFill="1" applyBorder="1" applyAlignment="1" applyProtection="1">
      <alignment vertical="center" wrapText="1"/>
    </xf>
    <xf numFmtId="1" fontId="15" fillId="0" borderId="802" xfId="0" applyNumberFormat="1" applyFont="1" applyBorder="1"/>
    <xf numFmtId="1" fontId="15" fillId="5" borderId="803" xfId="0" applyNumberFormat="1" applyFont="1" applyFill="1" applyBorder="1" applyProtection="1">
      <protection locked="0"/>
    </xf>
    <xf numFmtId="1" fontId="15" fillId="5" borderId="804" xfId="0" applyNumberFormat="1" applyFont="1" applyFill="1" applyBorder="1" applyProtection="1">
      <protection locked="0"/>
    </xf>
    <xf numFmtId="1" fontId="15" fillId="5" borderId="805" xfId="0" applyNumberFormat="1" applyFont="1" applyFill="1" applyBorder="1" applyProtection="1">
      <protection locked="0"/>
    </xf>
    <xf numFmtId="1" fontId="15" fillId="5" borderId="806" xfId="0" applyNumberFormat="1" applyFont="1" applyFill="1" applyBorder="1" applyProtection="1">
      <protection locked="0"/>
    </xf>
    <xf numFmtId="1" fontId="15" fillId="5" borderId="807" xfId="0" applyNumberFormat="1" applyFont="1" applyFill="1" applyBorder="1" applyProtection="1">
      <protection locked="0"/>
    </xf>
    <xf numFmtId="41" fontId="5" fillId="3" borderId="802" xfId="1" applyNumberFormat="1" applyFont="1" applyFill="1" applyBorder="1" applyAlignment="1" applyProtection="1">
      <alignment vertical="center" wrapText="1"/>
    </xf>
    <xf numFmtId="41" fontId="5" fillId="3" borderId="808" xfId="1" applyNumberFormat="1" applyFont="1" applyFill="1" applyBorder="1" applyAlignment="1" applyProtection="1">
      <alignment vertical="center" wrapText="1"/>
    </xf>
    <xf numFmtId="1" fontId="15" fillId="5" borderId="809" xfId="0" applyNumberFormat="1" applyFont="1" applyFill="1" applyBorder="1" applyProtection="1">
      <protection locked="0"/>
    </xf>
    <xf numFmtId="1" fontId="15" fillId="5" borderId="810" xfId="0" applyNumberFormat="1" applyFont="1" applyFill="1" applyBorder="1" applyProtection="1">
      <protection locked="0"/>
    </xf>
    <xf numFmtId="1" fontId="15" fillId="5" borderId="811" xfId="0" applyNumberFormat="1" applyFont="1" applyFill="1" applyBorder="1" applyProtection="1">
      <protection locked="0"/>
    </xf>
    <xf numFmtId="1" fontId="15" fillId="5" borderId="812" xfId="0" applyNumberFormat="1" applyFont="1" applyFill="1" applyBorder="1" applyProtection="1">
      <protection locked="0"/>
    </xf>
    <xf numFmtId="41" fontId="5" fillId="3" borderId="777" xfId="1" applyNumberFormat="1" applyFont="1" applyFill="1" applyBorder="1" applyAlignment="1" applyProtection="1">
      <alignment vertical="center" wrapText="1"/>
    </xf>
    <xf numFmtId="164" fontId="5" fillId="3" borderId="774" xfId="4" applyNumberFormat="1" applyFont="1" applyFill="1" applyBorder="1" applyAlignment="1" applyProtection="1">
      <alignment horizontal="center"/>
    </xf>
    <xf numFmtId="164" fontId="5" fillId="3" borderId="775" xfId="4" applyNumberFormat="1" applyFont="1" applyFill="1" applyBorder="1" applyProtection="1"/>
    <xf numFmtId="164" fontId="5" fillId="3" borderId="776" xfId="4" applyNumberFormat="1" applyFont="1" applyFill="1" applyBorder="1" applyProtection="1"/>
    <xf numFmtId="164" fontId="5" fillId="3" borderId="787" xfId="4" applyNumberFormat="1" applyFont="1" applyFill="1" applyBorder="1" applyProtection="1"/>
    <xf numFmtId="164" fontId="5" fillId="3" borderId="774" xfId="4" applyNumberFormat="1" applyFont="1" applyFill="1" applyBorder="1" applyProtection="1"/>
    <xf numFmtId="164" fontId="5" fillId="3" borderId="780" xfId="4" applyNumberFormat="1" applyFont="1" applyFill="1" applyBorder="1" applyProtection="1"/>
    <xf numFmtId="41" fontId="5" fillId="3" borderId="774" xfId="1" applyNumberFormat="1" applyFont="1" applyFill="1" applyBorder="1" applyAlignment="1" applyProtection="1">
      <alignment horizontal="center" vertical="center" wrapText="1"/>
    </xf>
    <xf numFmtId="1" fontId="15" fillId="5" borderId="813" xfId="0" applyNumberFormat="1" applyFont="1" applyFill="1" applyBorder="1" applyProtection="1">
      <protection locked="0"/>
    </xf>
    <xf numFmtId="1" fontId="15" fillId="5" borderId="814" xfId="0" applyNumberFormat="1" applyFont="1" applyFill="1" applyBorder="1" applyProtection="1">
      <protection locked="0"/>
    </xf>
    <xf numFmtId="1" fontId="15" fillId="5" borderId="815" xfId="0" applyNumberFormat="1" applyFont="1" applyFill="1" applyBorder="1" applyProtection="1">
      <protection locked="0"/>
    </xf>
    <xf numFmtId="1" fontId="15" fillId="0" borderId="775" xfId="0" applyNumberFormat="1" applyFont="1" applyBorder="1" applyAlignment="1">
      <alignment horizontal="center" vertical="center"/>
    </xf>
    <xf numFmtId="1" fontId="15" fillId="0" borderId="776" xfId="0" applyNumberFormat="1" applyFont="1" applyBorder="1" applyAlignment="1">
      <alignment horizontal="center" vertical="center"/>
    </xf>
    <xf numFmtId="1" fontId="15" fillId="0" borderId="775" xfId="0" applyNumberFormat="1" applyFont="1" applyBorder="1" applyAlignment="1">
      <alignment horizontal="right"/>
    </xf>
    <xf numFmtId="1" fontId="15" fillId="5" borderId="787" xfId="0" applyNumberFormat="1" applyFont="1" applyFill="1" applyBorder="1" applyProtection="1">
      <protection locked="0"/>
    </xf>
    <xf numFmtId="1" fontId="15" fillId="0" borderId="766" xfId="0" applyNumberFormat="1" applyFont="1" applyBorder="1"/>
    <xf numFmtId="1" fontId="15" fillId="7" borderId="768" xfId="0" applyNumberFormat="1" applyFont="1" applyFill="1" applyBorder="1" applyAlignment="1">
      <alignment horizontal="right"/>
    </xf>
    <xf numFmtId="1" fontId="15" fillId="7" borderId="770" xfId="0" applyNumberFormat="1" applyFont="1" applyFill="1" applyBorder="1"/>
    <xf numFmtId="1" fontId="15" fillId="7" borderId="769" xfId="0" applyNumberFormat="1" applyFont="1" applyFill="1" applyBorder="1"/>
    <xf numFmtId="1" fontId="15" fillId="0" borderId="802" xfId="0" applyNumberFormat="1" applyFont="1" applyBorder="1" applyAlignment="1">
      <alignment wrapText="1"/>
    </xf>
    <xf numFmtId="1" fontId="15" fillId="0" borderId="804" xfId="0" applyNumberFormat="1" applyFont="1" applyBorder="1" applyAlignment="1">
      <alignment horizontal="right" wrapText="1"/>
    </xf>
    <xf numFmtId="1" fontId="15" fillId="0" borderId="805" xfId="0" applyNumberFormat="1" applyFont="1" applyBorder="1" applyAlignment="1">
      <alignment horizontal="right"/>
    </xf>
    <xf numFmtId="1" fontId="15" fillId="0" borderId="803" xfId="0" applyNumberFormat="1" applyFont="1" applyBorder="1" applyAlignment="1">
      <alignment horizontal="right"/>
    </xf>
    <xf numFmtId="1" fontId="15" fillId="5" borderId="802" xfId="0" applyNumberFormat="1" applyFont="1" applyFill="1" applyBorder="1" applyProtection="1">
      <protection locked="0"/>
    </xf>
    <xf numFmtId="1" fontId="15" fillId="5" borderId="816" xfId="0" applyNumberFormat="1" applyFont="1" applyFill="1" applyBorder="1" applyProtection="1">
      <protection locked="0"/>
    </xf>
    <xf numFmtId="1" fontId="15" fillId="0" borderId="814" xfId="0" applyNumberFormat="1" applyFont="1" applyBorder="1"/>
    <xf numFmtId="1" fontId="15" fillId="7" borderId="809" xfId="0" applyNumberFormat="1" applyFont="1" applyFill="1" applyBorder="1"/>
    <xf numFmtId="1" fontId="15" fillId="7" borderId="815" xfId="0" applyNumberFormat="1" applyFont="1" applyFill="1" applyBorder="1"/>
    <xf numFmtId="1" fontId="15" fillId="7" borderId="817" xfId="0" applyNumberFormat="1" applyFont="1" applyFill="1" applyBorder="1"/>
    <xf numFmtId="1" fontId="15" fillId="0" borderId="804" xfId="0" applyNumberFormat="1" applyFont="1" applyBorder="1" applyAlignment="1">
      <alignment horizontal="right"/>
    </xf>
    <xf numFmtId="1" fontId="15" fillId="0" borderId="804" xfId="0" applyNumberFormat="1" applyFont="1" applyBorder="1" applyAlignment="1">
      <alignment horizontal="right" shrinkToFit="1"/>
    </xf>
    <xf numFmtId="1" fontId="15" fillId="0" borderId="805" xfId="0" applyNumberFormat="1" applyFont="1" applyBorder="1" applyAlignment="1">
      <alignment horizontal="right" shrinkToFit="1"/>
    </xf>
    <xf numFmtId="1" fontId="15" fillId="0" borderId="809" xfId="0" applyNumberFormat="1" applyFont="1" applyBorder="1" applyAlignment="1">
      <alignment horizontal="right"/>
    </xf>
    <xf numFmtId="1" fontId="15" fillId="0" borderId="810" xfId="0" applyNumberFormat="1" applyFont="1" applyBorder="1" applyAlignment="1">
      <alignment horizontal="right"/>
    </xf>
    <xf numFmtId="1" fontId="15" fillId="0" borderId="815" xfId="0" applyNumberFormat="1" applyFont="1" applyBorder="1" applyAlignment="1">
      <alignment horizontal="right"/>
    </xf>
    <xf numFmtId="1" fontId="15" fillId="5" borderId="808" xfId="0" applyNumberFormat="1" applyFont="1" applyFill="1" applyBorder="1" applyProtection="1">
      <protection locked="0"/>
    </xf>
    <xf numFmtId="1" fontId="15" fillId="5" borderId="818" xfId="0" applyNumberFormat="1" applyFont="1" applyFill="1" applyBorder="1" applyProtection="1">
      <protection locked="0"/>
    </xf>
    <xf numFmtId="1" fontId="15" fillId="0" borderId="775" xfId="0" applyNumberFormat="1" applyFont="1" applyBorder="1"/>
    <xf numFmtId="1" fontId="15" fillId="0" borderId="786" xfId="0" applyNumberFormat="1" applyFont="1" applyBorder="1"/>
    <xf numFmtId="1" fontId="15" fillId="0" borderId="777" xfId="0" applyNumberFormat="1" applyFont="1" applyBorder="1"/>
    <xf numFmtId="1" fontId="15" fillId="0" borderId="819" xfId="0" applyNumberFormat="1" applyFont="1" applyBorder="1"/>
    <xf numFmtId="1" fontId="15" fillId="0" borderId="820" xfId="0" applyNumberFormat="1" applyFont="1" applyBorder="1"/>
    <xf numFmtId="1" fontId="5" fillId="2" borderId="774" xfId="0" applyNumberFormat="1" applyFont="1" applyFill="1" applyBorder="1" applyAlignment="1">
      <alignment horizontal="center" vertical="center" wrapText="1"/>
    </xf>
    <xf numFmtId="1" fontId="5" fillId="0" borderId="774" xfId="0" applyNumberFormat="1" applyFont="1" applyBorder="1" applyAlignment="1">
      <alignment horizontal="center" vertical="center" wrapText="1"/>
    </xf>
    <xf numFmtId="1" fontId="15" fillId="5" borderId="821" xfId="0" applyNumberFormat="1" applyFont="1" applyFill="1" applyBorder="1" applyProtection="1">
      <protection locked="0"/>
    </xf>
    <xf numFmtId="1" fontId="15" fillId="0" borderId="777" xfId="0" applyNumberFormat="1" applyFont="1" applyBorder="1" applyAlignment="1">
      <alignment vertical="center" wrapText="1"/>
    </xf>
    <xf numFmtId="1" fontId="15" fillId="0" borderId="774" xfId="0" applyNumberFormat="1" applyFont="1" applyBorder="1" applyAlignment="1">
      <alignment horizontal="center" wrapText="1"/>
    </xf>
    <xf numFmtId="1" fontId="15" fillId="0" borderId="774" xfId="0" applyNumberFormat="1" applyFont="1" applyBorder="1" applyAlignment="1">
      <alignment horizontal="right"/>
    </xf>
    <xf numFmtId="1" fontId="15" fillId="0" borderId="776" xfId="0" applyNumberFormat="1" applyFont="1" applyBorder="1" applyAlignment="1">
      <alignment horizontal="right"/>
    </xf>
    <xf numFmtId="1" fontId="15" fillId="0" borderId="819" xfId="0" applyNumberFormat="1" applyFont="1" applyBorder="1" applyAlignment="1">
      <alignment horizontal="right"/>
    </xf>
    <xf numFmtId="1" fontId="15" fillId="0" borderId="820" xfId="0" applyNumberFormat="1" applyFont="1" applyBorder="1" applyAlignment="1">
      <alignment horizontal="right"/>
    </xf>
    <xf numFmtId="1" fontId="15" fillId="2" borderId="776" xfId="0" applyNumberFormat="1" applyFont="1" applyFill="1" applyBorder="1" applyAlignment="1">
      <alignment horizontal="right"/>
    </xf>
    <xf numFmtId="41" fontId="24" fillId="3" borderId="802" xfId="1" applyNumberFormat="1" applyFont="1" applyFill="1" applyBorder="1" applyAlignment="1" applyProtection="1">
      <alignment vertical="center" wrapText="1"/>
    </xf>
    <xf numFmtId="1" fontId="15" fillId="0" borderId="774" xfId="0" applyNumberFormat="1" applyFont="1" applyBorder="1" applyAlignment="1">
      <alignment horizontal="right" wrapText="1"/>
    </xf>
    <xf numFmtId="1" fontId="5" fillId="0" borderId="822" xfId="0" applyNumberFormat="1" applyFont="1" applyBorder="1" applyAlignment="1">
      <alignment vertical="center" wrapText="1"/>
    </xf>
    <xf numFmtId="1" fontId="15" fillId="2" borderId="766" xfId="0" applyNumberFormat="1" applyFont="1" applyFill="1" applyBorder="1" applyAlignment="1">
      <alignment horizontal="center" vertical="center"/>
    </xf>
    <xf numFmtId="1" fontId="15" fillId="8" borderId="804" xfId="0" applyNumberFormat="1" applyFont="1" applyFill="1" applyBorder="1" applyProtection="1">
      <protection locked="0"/>
    </xf>
    <xf numFmtId="1" fontId="15" fillId="8" borderId="805" xfId="0" applyNumberFormat="1" applyFont="1" applyFill="1" applyBorder="1" applyProtection="1">
      <protection locked="0"/>
    </xf>
    <xf numFmtId="1" fontId="15" fillId="8" borderId="803" xfId="0" applyNumberFormat="1" applyFont="1" applyFill="1" applyBorder="1" applyProtection="1">
      <protection locked="0"/>
    </xf>
    <xf numFmtId="1" fontId="15" fillId="8" borderId="823" xfId="0" applyNumberFormat="1" applyFont="1" applyFill="1" applyBorder="1" applyProtection="1">
      <protection locked="0"/>
    </xf>
    <xf numFmtId="1" fontId="5" fillId="0" borderId="824" xfId="0" applyNumberFormat="1" applyFont="1" applyBorder="1" applyAlignment="1">
      <alignment vertical="center" wrapText="1"/>
    </xf>
    <xf numFmtId="1" fontId="15" fillId="2" borderId="813" xfId="0" applyNumberFormat="1" applyFont="1" applyFill="1" applyBorder="1" applyAlignment="1">
      <alignment horizontal="center" vertical="center"/>
    </xf>
    <xf numFmtId="1" fontId="15" fillId="8" borderId="825" xfId="0" applyNumberFormat="1" applyFont="1" applyFill="1" applyBorder="1" applyProtection="1">
      <protection locked="0"/>
    </xf>
    <xf numFmtId="1" fontId="5" fillId="0" borderId="789" xfId="0" applyNumberFormat="1" applyFont="1" applyBorder="1" applyAlignment="1">
      <alignment vertical="center" wrapText="1"/>
    </xf>
    <xf numFmtId="1" fontId="15" fillId="2" borderId="770" xfId="6" applyNumberFormat="1" applyFont="1" applyFill="1" applyBorder="1" applyAlignment="1">
      <alignment horizontal="right"/>
    </xf>
    <xf numFmtId="1" fontId="15" fillId="8" borderId="770" xfId="0" applyNumberFormat="1" applyFont="1" applyFill="1" applyBorder="1" applyProtection="1">
      <protection locked="0"/>
    </xf>
    <xf numFmtId="1" fontId="15" fillId="8" borderId="769" xfId="0" applyNumberFormat="1" applyFont="1" applyFill="1" applyBorder="1" applyProtection="1">
      <protection locked="0"/>
    </xf>
    <xf numFmtId="1" fontId="15" fillId="8" borderId="792" xfId="0" applyNumberFormat="1" applyFont="1" applyFill="1" applyBorder="1" applyProtection="1">
      <protection locked="0"/>
    </xf>
    <xf numFmtId="1" fontId="15" fillId="8" borderId="768" xfId="0" applyNumberFormat="1" applyFont="1" applyFill="1" applyBorder="1" applyProtection="1">
      <protection locked="0"/>
    </xf>
    <xf numFmtId="1" fontId="15" fillId="8" borderId="771" xfId="0" applyNumberFormat="1" applyFont="1" applyFill="1" applyBorder="1" applyProtection="1">
      <protection locked="0"/>
    </xf>
    <xf numFmtId="1" fontId="5" fillId="0" borderId="802" xfId="0" applyNumberFormat="1" applyFont="1" applyBorder="1" applyAlignment="1">
      <alignment vertical="center" wrapText="1"/>
    </xf>
    <xf numFmtId="1" fontId="15" fillId="2" borderId="804" xfId="6" applyNumberFormat="1" applyFont="1" applyFill="1" applyBorder="1" applyAlignment="1">
      <alignment horizontal="right"/>
    </xf>
    <xf numFmtId="1" fontId="15" fillId="2" borderId="805" xfId="6" applyNumberFormat="1" applyFont="1" applyFill="1" applyBorder="1" applyAlignment="1">
      <alignment horizontal="right"/>
    </xf>
    <xf numFmtId="1" fontId="15" fillId="2" borderId="803" xfId="6" applyNumberFormat="1" applyFont="1" applyFill="1" applyBorder="1" applyAlignment="1">
      <alignment horizontal="right"/>
    </xf>
    <xf numFmtId="1" fontId="15" fillId="8" borderId="816" xfId="0" applyNumberFormat="1" applyFont="1" applyFill="1" applyBorder="1" applyProtection="1">
      <protection locked="0"/>
    </xf>
    <xf numFmtId="1" fontId="15" fillId="8" borderId="806" xfId="0" applyNumberFormat="1" applyFont="1" applyFill="1" applyBorder="1" applyProtection="1">
      <protection locked="0"/>
    </xf>
    <xf numFmtId="1" fontId="5" fillId="0" borderId="813" xfId="0" applyNumberFormat="1" applyFont="1" applyBorder="1" applyAlignment="1">
      <alignment vertical="center" wrapText="1"/>
    </xf>
    <xf numFmtId="1" fontId="15" fillId="2" borderId="826" xfId="6" applyNumberFormat="1" applyFont="1" applyFill="1" applyBorder="1" applyAlignment="1">
      <alignment horizontal="right"/>
    </xf>
    <xf numFmtId="1" fontId="15" fillId="2" borderId="827" xfId="6" applyNumberFormat="1" applyFont="1" applyFill="1" applyBorder="1" applyAlignment="1">
      <alignment horizontal="right"/>
    </xf>
    <xf numFmtId="1" fontId="15" fillId="2" borderId="828" xfId="6" applyNumberFormat="1" applyFont="1" applyFill="1" applyBorder="1" applyAlignment="1">
      <alignment horizontal="right"/>
    </xf>
    <xf numFmtId="1" fontId="15" fillId="8" borderId="826" xfId="0" applyNumberFormat="1" applyFont="1" applyFill="1" applyBorder="1" applyProtection="1">
      <protection locked="0"/>
    </xf>
    <xf numFmtId="1" fontId="15" fillId="8" borderId="828" xfId="0" applyNumberFormat="1" applyFont="1" applyFill="1" applyBorder="1" applyProtection="1">
      <protection locked="0"/>
    </xf>
    <xf numFmtId="1" fontId="15" fillId="8" borderId="829" xfId="0" applyNumberFormat="1" applyFont="1" applyFill="1" applyBorder="1" applyProtection="1">
      <protection locked="0"/>
    </xf>
    <xf numFmtId="1" fontId="15" fillId="8" borderId="827" xfId="0" applyNumberFormat="1" applyFont="1" applyFill="1" applyBorder="1" applyProtection="1">
      <protection locked="0"/>
    </xf>
    <xf numFmtId="1" fontId="15" fillId="8" borderId="830" xfId="0" applyNumberFormat="1" applyFont="1" applyFill="1" applyBorder="1" applyProtection="1">
      <protection locked="0"/>
    </xf>
    <xf numFmtId="1" fontId="5" fillId="0" borderId="814" xfId="0" applyNumberFormat="1" applyFont="1" applyBorder="1" applyAlignment="1">
      <alignment vertical="center" wrapText="1"/>
    </xf>
    <xf numFmtId="1" fontId="15" fillId="2" borderId="809" xfId="6" applyNumberFormat="1" applyFont="1" applyFill="1" applyBorder="1" applyAlignment="1">
      <alignment horizontal="right"/>
    </xf>
    <xf numFmtId="1" fontId="15" fillId="2" borderId="810" xfId="6" applyNumberFormat="1" applyFont="1" applyFill="1" applyBorder="1" applyAlignment="1">
      <alignment horizontal="right"/>
    </xf>
    <xf numFmtId="1" fontId="15" fillId="2" borderId="815" xfId="6" applyNumberFormat="1" applyFont="1" applyFill="1" applyBorder="1" applyAlignment="1">
      <alignment horizontal="right"/>
    </xf>
    <xf numFmtId="1" fontId="15" fillId="8" borderId="809" xfId="0" applyNumberFormat="1" applyFont="1" applyFill="1" applyBorder="1" applyProtection="1">
      <protection locked="0"/>
    </xf>
    <xf numFmtId="1" fontId="15" fillId="8" borderId="815" xfId="0" applyNumberFormat="1" applyFont="1" applyFill="1" applyBorder="1" applyProtection="1">
      <protection locked="0"/>
    </xf>
    <xf numFmtId="1" fontId="15" fillId="8" borderId="818" xfId="0" applyNumberFormat="1" applyFont="1" applyFill="1" applyBorder="1" applyProtection="1">
      <protection locked="0"/>
    </xf>
    <xf numFmtId="1" fontId="15" fillId="8" borderId="810" xfId="0" applyNumberFormat="1" applyFont="1" applyFill="1" applyBorder="1" applyProtection="1">
      <protection locked="0"/>
    </xf>
    <xf numFmtId="1" fontId="15" fillId="8" borderId="811" xfId="0" applyNumberFormat="1" applyFont="1" applyFill="1" applyBorder="1" applyProtection="1">
      <protection locked="0"/>
    </xf>
    <xf numFmtId="1" fontId="15" fillId="0" borderId="831" xfId="0" applyNumberFormat="1" applyFont="1" applyBorder="1" applyAlignment="1">
      <alignment horizontal="center" vertical="center" wrapText="1"/>
    </xf>
    <xf numFmtId="1" fontId="15" fillId="0" borderId="832" xfId="0" applyNumberFormat="1" applyFont="1" applyBorder="1" applyAlignment="1">
      <alignment horizontal="center" vertical="center" wrapText="1"/>
    </xf>
    <xf numFmtId="1" fontId="15" fillId="0" borderId="833" xfId="0" applyNumberFormat="1" applyFont="1" applyBorder="1" applyAlignment="1">
      <alignment horizontal="center" vertical="center" wrapText="1"/>
    </xf>
    <xf numFmtId="1" fontId="15" fillId="0" borderId="834" xfId="0" applyNumberFormat="1" applyFont="1" applyBorder="1" applyAlignment="1">
      <alignment horizontal="center" vertical="center" wrapText="1"/>
    </xf>
    <xf numFmtId="1" fontId="15" fillId="0" borderId="835" xfId="0" applyNumberFormat="1" applyFont="1" applyBorder="1" applyAlignment="1">
      <alignment horizontal="center" vertical="center" wrapText="1"/>
    </xf>
    <xf numFmtId="1" fontId="15" fillId="0" borderId="787" xfId="0" applyNumberFormat="1" applyFont="1" applyBorder="1" applyAlignment="1">
      <alignment horizontal="center" vertical="center" wrapText="1"/>
    </xf>
    <xf numFmtId="1" fontId="15" fillId="0" borderId="776" xfId="0" applyNumberFormat="1" applyFont="1" applyBorder="1" applyAlignment="1">
      <alignment horizontal="center" vertical="center" wrapText="1"/>
    </xf>
    <xf numFmtId="1" fontId="5" fillId="0" borderId="781" xfId="0" applyNumberFormat="1" applyFont="1" applyBorder="1" applyAlignment="1">
      <alignment horizontal="center" vertical="center" wrapText="1"/>
    </xf>
    <xf numFmtId="1" fontId="5" fillId="0" borderId="780" xfId="0" applyNumberFormat="1" applyFont="1" applyBorder="1" applyAlignment="1">
      <alignment horizontal="center" vertical="center" wrapText="1"/>
    </xf>
    <xf numFmtId="1" fontId="5" fillId="0" borderId="813" xfId="0" applyNumberFormat="1" applyFont="1" applyBorder="1" applyAlignment="1">
      <alignment horizontal="left"/>
    </xf>
    <xf numFmtId="1" fontId="5" fillId="0" borderId="813" xfId="0" applyNumberFormat="1" applyFont="1" applyBorder="1"/>
    <xf numFmtId="1" fontId="5" fillId="0" borderId="814" xfId="0" applyNumberFormat="1" applyFont="1" applyBorder="1"/>
    <xf numFmtId="1" fontId="15" fillId="2" borderId="836" xfId="6" applyNumberFormat="1" applyFont="1" applyFill="1" applyBorder="1" applyAlignment="1">
      <alignment horizontal="right"/>
    </xf>
    <xf numFmtId="1" fontId="5" fillId="0" borderId="838" xfId="0" applyNumberFormat="1" applyFont="1" applyBorder="1"/>
    <xf numFmtId="1" fontId="15" fillId="2" borderId="839" xfId="6" applyNumberFormat="1" applyFont="1" applyFill="1" applyBorder="1" applyAlignment="1">
      <alignment horizontal="right"/>
    </xf>
    <xf numFmtId="1" fontId="15" fillId="2" borderId="840" xfId="6" applyNumberFormat="1" applyFont="1" applyFill="1" applyBorder="1" applyAlignment="1">
      <alignment horizontal="right"/>
    </xf>
    <xf numFmtId="1" fontId="15" fillId="2" borderId="841" xfId="6" applyNumberFormat="1" applyFont="1" applyFill="1" applyBorder="1" applyAlignment="1">
      <alignment horizontal="right"/>
    </xf>
    <xf numFmtId="1" fontId="15" fillId="5" borderId="842" xfId="0" applyNumberFormat="1" applyFont="1" applyFill="1" applyBorder="1" applyProtection="1">
      <protection locked="0"/>
    </xf>
    <xf numFmtId="1" fontId="15" fillId="5" borderId="843" xfId="0" applyNumberFormat="1" applyFont="1" applyFill="1" applyBorder="1" applyProtection="1">
      <protection locked="0"/>
    </xf>
    <xf numFmtId="1" fontId="15" fillId="5" borderId="844" xfId="0" applyNumberFormat="1" applyFont="1" applyFill="1" applyBorder="1" applyProtection="1">
      <protection locked="0"/>
    </xf>
    <xf numFmtId="1" fontId="15" fillId="5" borderId="841" xfId="0" applyNumberFormat="1" applyFont="1" applyFill="1" applyBorder="1" applyProtection="1">
      <protection locked="0"/>
    </xf>
    <xf numFmtId="1" fontId="15" fillId="2" borderId="845" xfId="6" applyNumberFormat="1" applyFont="1" applyFill="1" applyBorder="1" applyAlignment="1">
      <alignment horizontal="right"/>
    </xf>
    <xf numFmtId="1" fontId="5" fillId="0" borderId="847" xfId="7" applyNumberFormat="1" applyFont="1" applyBorder="1" applyAlignment="1">
      <alignment horizontal="center" vertical="center" wrapText="1"/>
    </xf>
    <xf numFmtId="1" fontId="5" fillId="0" borderId="848" xfId="7" applyNumberFormat="1" applyFont="1" applyBorder="1" applyAlignment="1">
      <alignment horizontal="center" vertical="center" wrapText="1"/>
    </xf>
    <xf numFmtId="1" fontId="15" fillId="5" borderId="804" xfId="7" applyNumberFormat="1" applyFont="1" applyFill="1" applyBorder="1" applyAlignment="1" applyProtection="1">
      <alignment horizontal="center"/>
      <protection locked="0"/>
    </xf>
    <xf numFmtId="1" fontId="15" fillId="5" borderId="805" xfId="7" applyNumberFormat="1" applyFont="1" applyFill="1" applyBorder="1" applyAlignment="1" applyProtection="1">
      <alignment horizontal="center"/>
      <protection locked="0"/>
    </xf>
    <xf numFmtId="1" fontId="15" fillId="5" borderId="806" xfId="7" applyNumberFormat="1" applyFont="1" applyFill="1" applyBorder="1" applyAlignment="1" applyProtection="1">
      <alignment horizontal="center"/>
      <protection locked="0"/>
    </xf>
    <xf numFmtId="1" fontId="15" fillId="5" borderId="816" xfId="7" applyNumberFormat="1" applyFont="1" applyFill="1" applyBorder="1" applyAlignment="1" applyProtection="1">
      <alignment horizontal="center"/>
      <protection locked="0"/>
    </xf>
    <xf numFmtId="1" fontId="5" fillId="0" borderId="814" xfId="0" applyNumberFormat="1" applyFont="1" applyBorder="1" applyAlignment="1">
      <alignment horizontal="left"/>
    </xf>
    <xf numFmtId="1" fontId="15" fillId="5" borderId="809" xfId="7" applyNumberFormat="1" applyFont="1" applyFill="1" applyBorder="1" applyAlignment="1" applyProtection="1">
      <alignment horizontal="center"/>
      <protection locked="0"/>
    </xf>
    <xf numFmtId="1" fontId="15" fillId="5" borderId="810" xfId="7" applyNumberFormat="1" applyFont="1" applyFill="1" applyBorder="1" applyAlignment="1" applyProtection="1">
      <alignment horizontal="center"/>
      <protection locked="0"/>
    </xf>
    <xf numFmtId="1" fontId="15" fillId="5" borderId="811" xfId="7" applyNumberFormat="1" applyFont="1" applyFill="1" applyBorder="1" applyAlignment="1" applyProtection="1">
      <alignment horizontal="center"/>
      <protection locked="0"/>
    </xf>
    <xf numFmtId="1" fontId="15" fillId="5" borderId="818" xfId="7" applyNumberFormat="1" applyFont="1" applyFill="1" applyBorder="1" applyAlignment="1" applyProtection="1">
      <alignment horizontal="center"/>
      <protection locked="0"/>
    </xf>
    <xf numFmtId="1" fontId="5" fillId="0" borderId="846" xfId="7" applyNumberFormat="1" applyFont="1" applyBorder="1" applyAlignment="1">
      <alignment horizontal="center"/>
    </xf>
    <xf numFmtId="1" fontId="5" fillId="0" borderId="846" xfId="7" applyNumberFormat="1" applyFont="1" applyBorder="1" applyAlignment="1">
      <alignment horizontal="center" vertical="center" wrapText="1"/>
    </xf>
    <xf numFmtId="1" fontId="15" fillId="5" borderId="814" xfId="7" applyNumberFormat="1" applyFont="1" applyFill="1" applyBorder="1" applyAlignment="1" applyProtection="1">
      <alignment horizontal="center"/>
      <protection locked="0"/>
    </xf>
    <xf numFmtId="1" fontId="15" fillId="0" borderId="846" xfId="0" applyNumberFormat="1" applyFont="1" applyBorder="1" applyAlignment="1">
      <alignment horizontal="center" vertical="center"/>
    </xf>
    <xf numFmtId="1" fontId="15" fillId="0" borderId="846" xfId="0" applyNumberFormat="1" applyFont="1" applyBorder="1" applyAlignment="1">
      <alignment horizontal="center" vertical="center" wrapText="1"/>
    </xf>
    <xf numFmtId="1" fontId="15" fillId="0" borderId="847" xfId="0" applyNumberFormat="1" applyFont="1" applyBorder="1" applyAlignment="1">
      <alignment horizontal="center" vertical="center" wrapText="1"/>
    </xf>
    <xf numFmtId="1" fontId="15" fillId="2" borderId="838" xfId="6" applyNumberFormat="1" applyFont="1" applyFill="1" applyBorder="1" applyAlignment="1">
      <alignment horizontal="right"/>
    </xf>
    <xf numFmtId="1" fontId="15" fillId="5" borderId="850" xfId="0" applyNumberFormat="1" applyFont="1" applyFill="1" applyBorder="1" applyProtection="1">
      <protection locked="0"/>
    </xf>
    <xf numFmtId="1" fontId="15" fillId="5" borderId="838" xfId="0" applyNumberFormat="1" applyFont="1" applyFill="1" applyBorder="1" applyProtection="1">
      <protection locked="0"/>
    </xf>
    <xf numFmtId="1" fontId="15" fillId="5" borderId="851" xfId="0" applyNumberFormat="1" applyFont="1" applyFill="1" applyBorder="1" applyProtection="1">
      <protection locked="0"/>
    </xf>
    <xf numFmtId="1" fontId="15" fillId="6" borderId="814" xfId="6" applyNumberFormat="1" applyFont="1" applyFill="1" applyBorder="1" applyAlignment="1">
      <alignment horizontal="right"/>
    </xf>
    <xf numFmtId="0" fontId="5" fillId="0" borderId="846" xfId="0" applyFont="1" applyBorder="1" applyAlignment="1">
      <alignment horizontal="center" vertical="center"/>
    </xf>
    <xf numFmtId="0" fontId="5" fillId="0" borderId="847" xfId="0" applyFont="1" applyBorder="1" applyAlignment="1">
      <alignment horizontal="center" vertical="center" wrapText="1"/>
    </xf>
    <xf numFmtId="0" fontId="5" fillId="0" borderId="838" xfId="0" applyFont="1" applyBorder="1" applyAlignment="1">
      <alignment horizontal="justify" vertical="center"/>
    </xf>
    <xf numFmtId="0" fontId="5" fillId="8" borderId="842" xfId="0" applyFont="1" applyFill="1" applyBorder="1" applyAlignment="1" applyProtection="1">
      <alignment horizontal="justify" vertical="center"/>
      <protection locked="0"/>
    </xf>
    <xf numFmtId="0" fontId="5" fillId="8" borderId="841" xfId="0" applyFont="1" applyFill="1" applyBorder="1" applyAlignment="1" applyProtection="1">
      <alignment horizontal="justify" vertical="center"/>
      <protection locked="0"/>
    </xf>
    <xf numFmtId="1" fontId="5" fillId="0" borderId="814" xfId="0" applyNumberFormat="1" applyFont="1" applyBorder="1" applyAlignment="1">
      <alignment horizontal="left" vertical="center" wrapText="1"/>
    </xf>
    <xf numFmtId="1" fontId="5" fillId="0" borderId="847" xfId="0" applyNumberFormat="1" applyFont="1" applyBorder="1" applyAlignment="1">
      <alignment horizontal="center" vertical="center" wrapText="1"/>
    </xf>
    <xf numFmtId="1" fontId="5" fillId="0" borderId="848" xfId="0" applyNumberFormat="1" applyFont="1" applyBorder="1" applyAlignment="1">
      <alignment horizontal="center" vertical="center" wrapText="1"/>
    </xf>
    <xf numFmtId="1" fontId="15" fillId="0" borderId="813" xfId="0" applyNumberFormat="1" applyFont="1" applyBorder="1"/>
    <xf numFmtId="1" fontId="15" fillId="0" borderId="853" xfId="0" applyNumberFormat="1" applyFont="1" applyBorder="1" applyAlignment="1">
      <alignment horizontal="center" vertical="center" wrapText="1"/>
    </xf>
    <xf numFmtId="1" fontId="15" fillId="0" borderId="852" xfId="0" applyNumberFormat="1" applyFont="1" applyBorder="1" applyAlignment="1">
      <alignment horizontal="center" vertical="center" wrapText="1"/>
    </xf>
    <xf numFmtId="1" fontId="15" fillId="0" borderId="838" xfId="0" applyNumberFormat="1" applyFont="1" applyBorder="1" applyAlignment="1">
      <alignment horizontal="right"/>
    </xf>
    <xf numFmtId="1" fontId="15" fillId="2" borderId="838" xfId="0" applyNumberFormat="1" applyFont="1" applyFill="1" applyBorder="1" applyAlignment="1">
      <alignment horizontal="right"/>
    </xf>
    <xf numFmtId="1" fontId="15" fillId="0" borderId="813" xfId="0" applyNumberFormat="1" applyFont="1" applyBorder="1" applyAlignment="1">
      <alignment horizontal="right"/>
    </xf>
    <xf numFmtId="1" fontId="15" fillId="2" borderId="813" xfId="0" applyNumberFormat="1" applyFont="1" applyFill="1" applyBorder="1" applyAlignment="1">
      <alignment horizontal="right"/>
    </xf>
    <xf numFmtId="1" fontId="15" fillId="5" borderId="825" xfId="0" applyNumberFormat="1" applyFont="1" applyFill="1" applyBorder="1" applyProtection="1">
      <protection locked="0"/>
    </xf>
    <xf numFmtId="1" fontId="15" fillId="5" borderId="817" xfId="0" applyNumberFormat="1" applyFont="1" applyFill="1" applyBorder="1" applyProtection="1">
      <protection locked="0"/>
    </xf>
    <xf numFmtId="0" fontId="12" fillId="0" borderId="854" xfId="0" applyFont="1" applyBorder="1"/>
    <xf numFmtId="0" fontId="6" fillId="3" borderId="854" xfId="0" applyFont="1" applyFill="1" applyBorder="1"/>
    <xf numFmtId="0" fontId="22" fillId="0" borderId="846" xfId="0" applyFont="1" applyBorder="1" applyAlignment="1">
      <alignment horizontal="center" vertical="center" wrapText="1"/>
    </xf>
    <xf numFmtId="0" fontId="22" fillId="0" borderId="855" xfId="0" applyFont="1" applyBorder="1" applyAlignment="1">
      <alignment horizontal="center" vertical="center" wrapText="1"/>
    </xf>
    <xf numFmtId="1" fontId="22" fillId="0" borderId="838" xfId="0" applyNumberFormat="1" applyFont="1" applyBorder="1"/>
    <xf numFmtId="1" fontId="16" fillId="0" borderId="838" xfId="0" applyNumberFormat="1" applyFont="1" applyBorder="1"/>
    <xf numFmtId="0" fontId="22" fillId="6" borderId="838" xfId="0" applyFont="1" applyFill="1" applyBorder="1"/>
    <xf numFmtId="1" fontId="15" fillId="5" borderId="856" xfId="0" applyNumberFormat="1" applyFont="1" applyFill="1" applyBorder="1" applyProtection="1">
      <protection locked="0"/>
    </xf>
    <xf numFmtId="0" fontId="22" fillId="0" borderId="813" xfId="0" applyFont="1" applyBorder="1"/>
    <xf numFmtId="1" fontId="16" fillId="0" borderId="813" xfId="0" applyNumberFormat="1" applyFont="1" applyBorder="1"/>
    <xf numFmtId="0" fontId="22" fillId="6" borderId="813" xfId="0" applyFont="1" applyFill="1" applyBorder="1"/>
    <xf numFmtId="1" fontId="15" fillId="5" borderId="857" xfId="0" applyNumberFormat="1" applyFont="1" applyFill="1" applyBorder="1" applyProtection="1">
      <protection locked="0"/>
    </xf>
    <xf numFmtId="0" fontId="5" fillId="0" borderId="846" xfId="0" applyFont="1" applyBorder="1" applyAlignment="1">
      <alignment horizontal="center" vertical="center" wrapText="1"/>
    </xf>
    <xf numFmtId="1" fontId="22" fillId="0" borderId="813" xfId="0" applyNumberFormat="1" applyFont="1" applyBorder="1" applyAlignment="1">
      <alignment horizontal="right"/>
    </xf>
    <xf numFmtId="0" fontId="16" fillId="0" borderId="813" xfId="0" applyFont="1" applyBorder="1"/>
    <xf numFmtId="1" fontId="22" fillId="0" borderId="813" xfId="0" applyNumberFormat="1" applyFont="1" applyBorder="1"/>
    <xf numFmtId="1" fontId="22" fillId="0" borderId="814" xfId="0" applyNumberFormat="1" applyFont="1" applyBorder="1"/>
    <xf numFmtId="0" fontId="16" fillId="0" borderId="814" xfId="0" applyFont="1" applyBorder="1"/>
    <xf numFmtId="1" fontId="5" fillId="3" borderId="849" xfId="0" applyNumberFormat="1" applyFont="1" applyFill="1" applyBorder="1" applyAlignment="1">
      <alignment horizontal="center" vertical="center" wrapText="1"/>
    </xf>
    <xf numFmtId="1" fontId="5" fillId="3" borderId="858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840" xfId="0" applyNumberFormat="1" applyFont="1" applyFill="1" applyBorder="1" applyProtection="1">
      <protection locked="0"/>
    </xf>
    <xf numFmtId="1" fontId="22" fillId="0" borderId="813" xfId="0" applyNumberFormat="1" applyFont="1" applyBorder="1" applyAlignment="1">
      <alignment vertical="center"/>
    </xf>
    <xf numFmtId="0" fontId="22" fillId="6" borderId="814" xfId="0" applyFont="1" applyFill="1" applyBorder="1"/>
    <xf numFmtId="1" fontId="5" fillId="3" borderId="847" xfId="0" applyNumberFormat="1" applyFont="1" applyFill="1" applyBorder="1" applyAlignment="1">
      <alignment horizontal="center" vertical="center" wrapText="1"/>
    </xf>
    <xf numFmtId="1" fontId="5" fillId="3" borderId="848" xfId="0" applyNumberFormat="1" applyFont="1" applyFill="1" applyBorder="1" applyAlignment="1">
      <alignment horizontal="center" vertical="center" wrapText="1"/>
    </xf>
    <xf numFmtId="1" fontId="5" fillId="0" borderId="838" xfId="0" applyNumberFormat="1" applyFont="1" applyBorder="1" applyAlignment="1">
      <alignment horizontal="left" vertical="top"/>
    </xf>
    <xf numFmtId="0" fontId="22" fillId="6" borderId="803" xfId="0" applyFont="1" applyFill="1" applyBorder="1"/>
    <xf numFmtId="1" fontId="5" fillId="0" borderId="813" xfId="0" applyNumberFormat="1" applyFont="1" applyBorder="1" applyAlignment="1">
      <alignment horizontal="left" vertical="top"/>
    </xf>
    <xf numFmtId="0" fontId="5" fillId="0" borderId="814" xfId="0" applyFont="1" applyBorder="1" applyAlignment="1">
      <alignment horizontal="left" vertical="top" wrapText="1"/>
    </xf>
    <xf numFmtId="0" fontId="22" fillId="6" borderId="818" xfId="0" applyFont="1" applyFill="1" applyBorder="1"/>
    <xf numFmtId="0" fontId="22" fillId="6" borderId="810" xfId="0" applyFont="1" applyFill="1" applyBorder="1"/>
    <xf numFmtId="0" fontId="15" fillId="10" borderId="838" xfId="0" applyFont="1" applyFill="1" applyBorder="1" applyAlignment="1">
      <alignment vertical="center" wrapText="1"/>
    </xf>
    <xf numFmtId="0" fontId="15" fillId="10" borderId="813" xfId="0" applyFont="1" applyFill="1" applyBorder="1" applyAlignment="1">
      <alignment vertical="center" wrapText="1"/>
    </xf>
    <xf numFmtId="0" fontId="15" fillId="10" borderId="846" xfId="0" applyFont="1" applyFill="1" applyBorder="1" applyAlignment="1">
      <alignment horizontal="center" vertical="center" wrapText="1"/>
    </xf>
    <xf numFmtId="1" fontId="15" fillId="10" borderId="847" xfId="0" applyNumberFormat="1" applyFont="1" applyFill="1" applyBorder="1" applyAlignment="1">
      <alignment horizontal="right" vertical="center"/>
    </xf>
    <xf numFmtId="0" fontId="15" fillId="10" borderId="859" xfId="0" applyFont="1" applyFill="1" applyBorder="1" applyAlignment="1">
      <alignment horizontal="right" vertical="center"/>
    </xf>
    <xf numFmtId="0" fontId="15" fillId="10" borderId="848" xfId="0" applyFont="1" applyFill="1" applyBorder="1" applyAlignment="1">
      <alignment horizontal="right" vertical="center"/>
    </xf>
    <xf numFmtId="0" fontId="4" fillId="10" borderId="847" xfId="0" applyFont="1" applyFill="1" applyBorder="1" applyAlignment="1">
      <alignment vertical="center" wrapText="1"/>
    </xf>
    <xf numFmtId="0" fontId="5" fillId="3" borderId="847" xfId="0" applyFont="1" applyFill="1" applyBorder="1" applyAlignment="1" applyProtection="1">
      <alignment horizontal="center" wrapText="1"/>
      <protection locked="0"/>
    </xf>
    <xf numFmtId="0" fontId="5" fillId="3" borderId="848" xfId="0" applyFont="1" applyFill="1" applyBorder="1" applyAlignment="1" applyProtection="1">
      <alignment horizontal="center" vertical="center" wrapText="1"/>
      <protection locked="0"/>
    </xf>
    <xf numFmtId="0" fontId="5" fillId="3" borderId="858" xfId="0" applyFont="1" applyFill="1" applyBorder="1" applyAlignment="1" applyProtection="1">
      <alignment horizontal="center" vertical="center" wrapText="1"/>
      <protection locked="0"/>
    </xf>
    <xf numFmtId="0" fontId="5" fillId="3" borderId="838" xfId="0" applyFont="1" applyFill="1" applyBorder="1" applyAlignment="1" applyProtection="1">
      <alignment horizontal="left" wrapText="1"/>
      <protection locked="0"/>
    </xf>
    <xf numFmtId="1" fontId="5" fillId="5" borderId="804" xfId="0" applyNumberFormat="1" applyFont="1" applyFill="1" applyBorder="1" applyProtection="1">
      <protection locked="0"/>
    </xf>
    <xf numFmtId="1" fontId="5" fillId="3" borderId="838" xfId="0" applyNumberFormat="1" applyFont="1" applyFill="1" applyBorder="1" applyAlignment="1">
      <alignment horizontal="right" wrapText="1"/>
    </xf>
    <xf numFmtId="1" fontId="5" fillId="5" borderId="816" xfId="0" applyNumberFormat="1" applyFont="1" applyFill="1" applyBorder="1" applyProtection="1">
      <protection locked="0"/>
    </xf>
    <xf numFmtId="1" fontId="5" fillId="5" borderId="805" xfId="0" applyNumberFormat="1" applyFont="1" applyFill="1" applyBorder="1" applyProtection="1">
      <protection locked="0"/>
    </xf>
    <xf numFmtId="1" fontId="5" fillId="5" borderId="806" xfId="0" applyNumberFormat="1" applyFont="1" applyFill="1" applyBorder="1" applyProtection="1">
      <protection locked="0"/>
    </xf>
    <xf numFmtId="0" fontId="5" fillId="3" borderId="813" xfId="0" applyFont="1" applyFill="1" applyBorder="1" applyAlignment="1" applyProtection="1">
      <alignment horizontal="left" wrapText="1"/>
      <protection locked="0"/>
    </xf>
    <xf numFmtId="1" fontId="5" fillId="3" borderId="813" xfId="0" applyNumberFormat="1" applyFont="1" applyFill="1" applyBorder="1" applyAlignment="1">
      <alignment horizontal="right" wrapText="1"/>
    </xf>
    <xf numFmtId="1" fontId="5" fillId="5" borderId="813" xfId="0" applyNumberFormat="1" applyFont="1" applyFill="1" applyBorder="1" applyProtection="1">
      <protection locked="0"/>
    </xf>
    <xf numFmtId="1" fontId="5" fillId="5" borderId="814" xfId="0" applyNumberFormat="1" applyFont="1" applyFill="1" applyBorder="1" applyProtection="1">
      <protection locked="0"/>
    </xf>
    <xf numFmtId="1" fontId="5" fillId="5" borderId="809" xfId="0" applyNumberFormat="1" applyFont="1" applyFill="1" applyBorder="1" applyProtection="1">
      <protection locked="0"/>
    </xf>
    <xf numFmtId="1" fontId="5" fillId="5" borderId="818" xfId="0" applyNumberFormat="1" applyFont="1" applyFill="1" applyBorder="1" applyProtection="1">
      <protection locked="0"/>
    </xf>
    <xf numFmtId="1" fontId="5" fillId="5" borderId="810" xfId="0" applyNumberFormat="1" applyFont="1" applyFill="1" applyBorder="1" applyProtection="1">
      <protection locked="0"/>
    </xf>
    <xf numFmtId="1" fontId="5" fillId="5" borderId="811" xfId="0" applyNumberFormat="1" applyFont="1" applyFill="1" applyBorder="1" applyProtection="1">
      <protection locked="0"/>
    </xf>
    <xf numFmtId="0" fontId="5" fillId="3" borderId="847" xfId="0" applyFont="1" applyFill="1" applyBorder="1" applyAlignment="1" applyProtection="1">
      <alignment horizontal="center" vertical="center" wrapText="1"/>
      <protection locked="0"/>
    </xf>
    <xf numFmtId="0" fontId="5" fillId="3" borderId="838" xfId="0" applyFont="1" applyFill="1" applyBorder="1" applyAlignment="1" applyProtection="1">
      <alignment horizontal="left" vertical="center" wrapText="1"/>
      <protection locked="0"/>
    </xf>
    <xf numFmtId="1" fontId="5" fillId="0" borderId="83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26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5" fillId="0" borderId="172" xfId="0" applyNumberFormat="1" applyFont="1" applyBorder="1" applyAlignment="1">
      <alignment horizontal="center" vertical="center" wrapText="1"/>
    </xf>
    <xf numFmtId="1" fontId="15" fillId="0" borderId="126" xfId="0" applyNumberFormat="1" applyFont="1" applyBorder="1" applyAlignment="1">
      <alignment horizontal="center" vertical="center" wrapText="1"/>
    </xf>
    <xf numFmtId="41" fontId="12" fillId="3" borderId="860" xfId="1" applyNumberFormat="1" applyFont="1" applyFill="1" applyBorder="1" applyAlignment="1" applyProtection="1">
      <alignment horizontal="left"/>
    </xf>
    <xf numFmtId="1" fontId="5" fillId="0" borderId="865" xfId="0" applyNumberFormat="1" applyFont="1" applyBorder="1" applyAlignment="1">
      <alignment horizontal="center" vertical="center" wrapText="1"/>
    </xf>
    <xf numFmtId="1" fontId="5" fillId="0" borderId="866" xfId="0" applyNumberFormat="1" applyFont="1" applyBorder="1" applyAlignment="1">
      <alignment horizontal="center" vertical="center" wrapText="1"/>
    </xf>
    <xf numFmtId="1" fontId="5" fillId="0" borderId="865" xfId="0" applyNumberFormat="1" applyFont="1" applyBorder="1" applyAlignment="1">
      <alignment horizontal="center" vertical="center"/>
    </xf>
    <xf numFmtId="1" fontId="5" fillId="0" borderId="867" xfId="0" applyNumberFormat="1" applyFont="1" applyBorder="1" applyAlignment="1">
      <alignment horizontal="center" vertical="center"/>
    </xf>
    <xf numFmtId="41" fontId="5" fillId="3" borderId="868" xfId="1" applyNumberFormat="1" applyFont="1" applyFill="1" applyBorder="1" applyAlignment="1" applyProtection="1">
      <alignment horizontal="center" vertical="center" wrapText="1"/>
    </xf>
    <xf numFmtId="41" fontId="5" fillId="3" borderId="868" xfId="1" applyNumberFormat="1" applyFont="1" applyFill="1" applyBorder="1" applyAlignment="1" applyProtection="1">
      <alignment horizontal="center" vertical="center"/>
    </xf>
    <xf numFmtId="1" fontId="15" fillId="5" borderId="869" xfId="0" applyNumberFormat="1" applyFont="1" applyFill="1" applyBorder="1" applyProtection="1">
      <protection locked="0"/>
    </xf>
    <xf numFmtId="1" fontId="15" fillId="5" borderId="870" xfId="0" applyNumberFormat="1" applyFont="1" applyFill="1" applyBorder="1" applyProtection="1">
      <protection locked="0"/>
    </xf>
    <xf numFmtId="1" fontId="15" fillId="5" borderId="871" xfId="0" applyNumberFormat="1" applyFont="1" applyFill="1" applyBorder="1" applyProtection="1">
      <protection locked="0"/>
    </xf>
    <xf numFmtId="1" fontId="15" fillId="5" borderId="872" xfId="0" applyNumberFormat="1" applyFont="1" applyFill="1" applyBorder="1" applyProtection="1">
      <protection locked="0"/>
    </xf>
    <xf numFmtId="41" fontId="5" fillId="3" borderId="873" xfId="1" applyNumberFormat="1" applyFont="1" applyFill="1" applyBorder="1" applyProtection="1"/>
    <xf numFmtId="41" fontId="3" fillId="4" borderId="874" xfId="1" applyNumberFormat="1" applyFont="1" applyFill="1" applyBorder="1" applyProtection="1"/>
    <xf numFmtId="1" fontId="15" fillId="5" borderId="875" xfId="0" applyNumberFormat="1" applyFont="1" applyFill="1" applyBorder="1" applyProtection="1">
      <protection locked="0"/>
    </xf>
    <xf numFmtId="1" fontId="15" fillId="5" borderId="876" xfId="0" applyNumberFormat="1" applyFont="1" applyFill="1" applyBorder="1" applyProtection="1">
      <protection locked="0"/>
    </xf>
    <xf numFmtId="1" fontId="15" fillId="5" borderId="877" xfId="0" applyNumberFormat="1" applyFont="1" applyFill="1" applyBorder="1" applyProtection="1">
      <protection locked="0"/>
    </xf>
    <xf numFmtId="1" fontId="15" fillId="6" borderId="869" xfId="0" applyNumberFormat="1" applyFont="1" applyFill="1" applyBorder="1"/>
    <xf numFmtId="1" fontId="15" fillId="6" borderId="870" xfId="0" applyNumberFormat="1" applyFont="1" applyFill="1" applyBorder="1"/>
    <xf numFmtId="1" fontId="15" fillId="6" borderId="876" xfId="0" applyNumberFormat="1" applyFont="1" applyFill="1" applyBorder="1"/>
    <xf numFmtId="41" fontId="5" fillId="6" borderId="877" xfId="4" applyNumberFormat="1" applyFont="1" applyFill="1" applyBorder="1" applyProtection="1"/>
    <xf numFmtId="41" fontId="5" fillId="3" borderId="874" xfId="1" applyNumberFormat="1" applyFont="1" applyFill="1" applyBorder="1" applyAlignment="1" applyProtection="1">
      <alignment horizontal="center" wrapText="1"/>
    </xf>
    <xf numFmtId="1" fontId="15" fillId="5" borderId="879" xfId="0" applyNumberFormat="1" applyFont="1" applyFill="1" applyBorder="1" applyProtection="1">
      <protection locked="0"/>
    </xf>
    <xf numFmtId="1" fontId="15" fillId="5" borderId="880" xfId="0" applyNumberFormat="1" applyFont="1" applyFill="1" applyBorder="1" applyProtection="1">
      <protection locked="0"/>
    </xf>
    <xf numFmtId="1" fontId="15" fillId="5" borderId="881" xfId="0" applyNumberFormat="1" applyFont="1" applyFill="1" applyBorder="1" applyProtection="1">
      <protection locked="0"/>
    </xf>
    <xf numFmtId="1" fontId="15" fillId="5" borderId="882" xfId="0" applyNumberFormat="1" applyFont="1" applyFill="1" applyBorder="1" applyProtection="1">
      <protection locked="0"/>
    </xf>
    <xf numFmtId="164" fontId="5" fillId="3" borderId="883" xfId="1" applyNumberFormat="1" applyFont="1" applyFill="1" applyBorder="1" applyAlignment="1" applyProtection="1">
      <alignment horizontal="center"/>
    </xf>
    <xf numFmtId="164" fontId="5" fillId="3" borderId="866" xfId="1" applyNumberFormat="1" applyFont="1" applyFill="1" applyBorder="1" applyAlignment="1" applyProtection="1">
      <alignment horizontal="center"/>
    </xf>
    <xf numFmtId="164" fontId="5" fillId="3" borderId="867" xfId="1" applyNumberFormat="1" applyFont="1" applyFill="1" applyBorder="1" applyAlignment="1" applyProtection="1">
      <alignment horizontal="center"/>
    </xf>
    <xf numFmtId="41" fontId="12" fillId="3" borderId="884" xfId="1" applyNumberFormat="1" applyFont="1" applyFill="1" applyBorder="1" applyAlignment="1" applyProtection="1">
      <alignment horizontal="left"/>
    </xf>
    <xf numFmtId="1" fontId="5" fillId="0" borderId="883" xfId="0" applyNumberFormat="1" applyFont="1" applyBorder="1" applyAlignment="1">
      <alignment horizontal="center" vertical="center" wrapText="1"/>
    </xf>
    <xf numFmtId="1" fontId="5" fillId="0" borderId="885" xfId="0" applyNumberFormat="1" applyFont="1" applyBorder="1" applyAlignment="1">
      <alignment horizontal="center" vertical="center" wrapText="1"/>
    </xf>
    <xf numFmtId="1" fontId="5" fillId="0" borderId="867" xfId="0" applyNumberFormat="1" applyFont="1" applyBorder="1" applyAlignment="1">
      <alignment horizontal="center" vertical="center" wrapText="1"/>
    </xf>
    <xf numFmtId="1" fontId="15" fillId="5" borderId="883" xfId="0" applyNumberFormat="1" applyFont="1" applyFill="1" applyBorder="1" applyProtection="1">
      <protection locked="0"/>
    </xf>
    <xf numFmtId="1" fontId="15" fillId="5" borderId="867" xfId="0" applyNumberFormat="1" applyFont="1" applyFill="1" applyBorder="1" applyProtection="1">
      <protection locked="0"/>
    </xf>
    <xf numFmtId="41" fontId="5" fillId="3" borderId="883" xfId="1" applyNumberFormat="1" applyFont="1" applyFill="1" applyBorder="1" applyAlignment="1" applyProtection="1">
      <alignment horizontal="center" vertical="center" wrapText="1"/>
    </xf>
    <xf numFmtId="1" fontId="14" fillId="0" borderId="883" xfId="0" applyNumberFormat="1" applyFont="1" applyBorder="1" applyAlignment="1">
      <alignment horizontal="center" vertical="center" wrapText="1"/>
    </xf>
    <xf numFmtId="1" fontId="15" fillId="0" borderId="883" xfId="0" applyNumberFormat="1" applyFont="1" applyBorder="1" applyAlignment="1">
      <alignment horizontal="center" vertical="center" wrapText="1"/>
    </xf>
    <xf numFmtId="1" fontId="15" fillId="0" borderId="867" xfId="0" applyNumberFormat="1" applyFont="1" applyBorder="1" applyAlignment="1">
      <alignment horizontal="center" vertical="center" wrapText="1"/>
    </xf>
    <xf numFmtId="1" fontId="5" fillId="0" borderId="883" xfId="0" applyNumberFormat="1" applyFont="1" applyBorder="1" applyAlignment="1">
      <alignment horizontal="center" vertical="center"/>
    </xf>
    <xf numFmtId="1" fontId="15" fillId="0" borderId="886" xfId="0" applyNumberFormat="1" applyFont="1" applyBorder="1"/>
    <xf numFmtId="1" fontId="15" fillId="5" borderId="887" xfId="0" applyNumberFormat="1" applyFont="1" applyFill="1" applyBorder="1" applyProtection="1">
      <protection locked="0"/>
    </xf>
    <xf numFmtId="1" fontId="15" fillId="5" borderId="888" xfId="0" applyNumberFormat="1" applyFont="1" applyFill="1" applyBorder="1" applyProtection="1">
      <protection locked="0"/>
    </xf>
    <xf numFmtId="1" fontId="15" fillId="5" borderId="889" xfId="0" applyNumberFormat="1" applyFont="1" applyFill="1" applyBorder="1" applyProtection="1">
      <protection locked="0"/>
    </xf>
    <xf numFmtId="1" fontId="15" fillId="5" borderId="890" xfId="0" applyNumberFormat="1" applyFont="1" applyFill="1" applyBorder="1" applyProtection="1">
      <protection locked="0"/>
    </xf>
    <xf numFmtId="1" fontId="15" fillId="5" borderId="891" xfId="0" applyNumberFormat="1" applyFont="1" applyFill="1" applyBorder="1" applyProtection="1">
      <protection locked="0"/>
    </xf>
    <xf numFmtId="1" fontId="15" fillId="5" borderId="892" xfId="0" applyNumberFormat="1" applyFont="1" applyFill="1" applyBorder="1" applyProtection="1">
      <protection locked="0"/>
    </xf>
    <xf numFmtId="41" fontId="5" fillId="3" borderId="886" xfId="1" applyNumberFormat="1" applyFont="1" applyFill="1" applyBorder="1" applyAlignment="1" applyProtection="1">
      <alignment vertical="center" wrapText="1"/>
    </xf>
    <xf numFmtId="41" fontId="5" fillId="3" borderId="893" xfId="1" applyNumberFormat="1" applyFont="1" applyFill="1" applyBorder="1" applyAlignment="1" applyProtection="1">
      <alignment vertical="center" wrapText="1"/>
    </xf>
    <xf numFmtId="1" fontId="15" fillId="5" borderId="894" xfId="0" applyNumberFormat="1" applyFont="1" applyFill="1" applyBorder="1" applyProtection="1">
      <protection locked="0"/>
    </xf>
    <xf numFmtId="1" fontId="15" fillId="5" borderId="895" xfId="0" applyNumberFormat="1" applyFont="1" applyFill="1" applyBorder="1" applyProtection="1">
      <protection locked="0"/>
    </xf>
    <xf numFmtId="1" fontId="15" fillId="5" borderId="896" xfId="0" applyNumberFormat="1" applyFont="1" applyFill="1" applyBorder="1" applyProtection="1">
      <protection locked="0"/>
    </xf>
    <xf numFmtId="1" fontId="15" fillId="5" borderId="897" xfId="0" applyNumberFormat="1" applyFont="1" applyFill="1" applyBorder="1" applyProtection="1">
      <protection locked="0"/>
    </xf>
    <xf numFmtId="164" fontId="5" fillId="3" borderId="883" xfId="4" applyNumberFormat="1" applyFont="1" applyFill="1" applyBorder="1" applyProtection="1"/>
    <xf numFmtId="1" fontId="15" fillId="5" borderId="898" xfId="0" applyNumberFormat="1" applyFont="1" applyFill="1" applyBorder="1" applyProtection="1">
      <protection locked="0"/>
    </xf>
    <xf numFmtId="1" fontId="15" fillId="5" borderId="899" xfId="0" applyNumberFormat="1" applyFont="1" applyFill="1" applyBorder="1" applyProtection="1">
      <protection locked="0"/>
    </xf>
    <xf numFmtId="1" fontId="15" fillId="5" borderId="900" xfId="0" applyNumberFormat="1" applyFont="1" applyFill="1" applyBorder="1" applyProtection="1">
      <protection locked="0"/>
    </xf>
    <xf numFmtId="1" fontId="15" fillId="0" borderId="883" xfId="0" applyNumberFormat="1" applyFont="1" applyBorder="1" applyAlignment="1">
      <alignment horizontal="center" vertical="center"/>
    </xf>
    <xf numFmtId="1" fontId="15" fillId="0" borderId="864" xfId="0" applyNumberFormat="1" applyFont="1" applyBorder="1" applyAlignment="1">
      <alignment horizontal="center" vertical="center" wrapText="1"/>
    </xf>
    <xf numFmtId="1" fontId="15" fillId="0" borderId="902" xfId="0" applyNumberFormat="1" applyFont="1" applyBorder="1" applyAlignment="1">
      <alignment horizontal="center" vertical="center" wrapText="1"/>
    </xf>
    <xf numFmtId="1" fontId="15" fillId="0" borderId="883" xfId="0" applyNumberFormat="1" applyFont="1" applyBorder="1" applyAlignment="1">
      <alignment horizontal="right"/>
    </xf>
    <xf numFmtId="1" fontId="15" fillId="0" borderId="864" xfId="0" applyNumberFormat="1" applyFont="1" applyBorder="1" applyAlignment="1">
      <alignment horizontal="right"/>
    </xf>
    <xf numFmtId="1" fontId="15" fillId="5" borderId="864" xfId="0" applyNumberFormat="1" applyFont="1" applyFill="1" applyBorder="1" applyProtection="1">
      <protection locked="0"/>
    </xf>
    <xf numFmtId="1" fontId="15" fillId="5" borderId="902" xfId="0" applyNumberFormat="1" applyFont="1" applyFill="1" applyBorder="1" applyProtection="1">
      <protection locked="0"/>
    </xf>
    <xf numFmtId="1" fontId="15" fillId="0" borderId="838" xfId="0" applyNumberFormat="1" applyFont="1" applyBorder="1"/>
    <xf numFmtId="1" fontId="15" fillId="7" borderId="871" xfId="0" applyNumberFormat="1" applyFont="1" applyFill="1" applyBorder="1" applyAlignment="1">
      <alignment horizontal="right"/>
    </xf>
    <xf numFmtId="1" fontId="15" fillId="7" borderId="842" xfId="0" applyNumberFormat="1" applyFont="1" applyFill="1" applyBorder="1"/>
    <xf numFmtId="1" fontId="15" fillId="0" borderId="886" xfId="0" applyNumberFormat="1" applyFont="1" applyBorder="1" applyAlignment="1">
      <alignment wrapText="1"/>
    </xf>
    <xf numFmtId="1" fontId="15" fillId="0" borderId="889" xfId="0" applyNumberFormat="1" applyFont="1" applyBorder="1" applyAlignment="1">
      <alignment horizontal="right" wrapText="1"/>
    </xf>
    <xf numFmtId="1" fontId="15" fillId="0" borderId="890" xfId="0" applyNumberFormat="1" applyFont="1" applyBorder="1" applyAlignment="1">
      <alignment horizontal="right"/>
    </xf>
    <xf numFmtId="1" fontId="15" fillId="0" borderId="888" xfId="0" applyNumberFormat="1" applyFont="1" applyBorder="1" applyAlignment="1">
      <alignment horizontal="right"/>
    </xf>
    <xf numFmtId="1" fontId="15" fillId="5" borderId="886" xfId="0" applyNumberFormat="1" applyFont="1" applyFill="1" applyBorder="1" applyProtection="1">
      <protection locked="0"/>
    </xf>
    <xf numFmtId="1" fontId="15" fillId="5" borderId="903" xfId="0" applyNumberFormat="1" applyFont="1" applyFill="1" applyBorder="1" applyProtection="1">
      <protection locked="0"/>
    </xf>
    <xf numFmtId="1" fontId="15" fillId="0" borderId="899" xfId="0" applyNumberFormat="1" applyFont="1" applyBorder="1"/>
    <xf numFmtId="1" fontId="15" fillId="7" borderId="894" xfId="0" applyNumberFormat="1" applyFont="1" applyFill="1" applyBorder="1"/>
    <xf numFmtId="1" fontId="15" fillId="7" borderId="900" xfId="0" applyNumberFormat="1" applyFont="1" applyFill="1" applyBorder="1"/>
    <xf numFmtId="1" fontId="15" fillId="7" borderId="904" xfId="0" applyNumberFormat="1" applyFont="1" applyFill="1" applyBorder="1"/>
    <xf numFmtId="1" fontId="15" fillId="0" borderId="889" xfId="0" applyNumberFormat="1" applyFont="1" applyBorder="1" applyAlignment="1">
      <alignment horizontal="right"/>
    </xf>
    <xf numFmtId="1" fontId="15" fillId="0" borderId="889" xfId="0" applyNumberFormat="1" applyFont="1" applyBorder="1" applyAlignment="1">
      <alignment horizontal="right" shrinkToFit="1"/>
    </xf>
    <xf numFmtId="1" fontId="15" fillId="0" borderId="890" xfId="0" applyNumberFormat="1" applyFont="1" applyBorder="1" applyAlignment="1">
      <alignment horizontal="right" shrinkToFit="1"/>
    </xf>
    <xf numFmtId="1" fontId="15" fillId="0" borderId="894" xfId="0" applyNumberFormat="1" applyFont="1" applyBorder="1" applyAlignment="1">
      <alignment horizontal="right"/>
    </xf>
    <xf numFmtId="1" fontId="15" fillId="0" borderId="895" xfId="0" applyNumberFormat="1" applyFont="1" applyBorder="1" applyAlignment="1">
      <alignment horizontal="right"/>
    </xf>
    <xf numFmtId="1" fontId="15" fillId="0" borderId="900" xfId="0" applyNumberFormat="1" applyFont="1" applyBorder="1" applyAlignment="1">
      <alignment horizontal="right"/>
    </xf>
    <xf numFmtId="1" fontId="15" fillId="5" borderId="893" xfId="0" applyNumberFormat="1" applyFont="1" applyFill="1" applyBorder="1" applyProtection="1">
      <protection locked="0"/>
    </xf>
    <xf numFmtId="1" fontId="15" fillId="5" borderId="905" xfId="0" applyNumberFormat="1" applyFont="1" applyFill="1" applyBorder="1" applyProtection="1">
      <protection locked="0"/>
    </xf>
    <xf numFmtId="1" fontId="15" fillId="0" borderId="883" xfId="0" applyNumberFormat="1" applyFont="1" applyBorder="1"/>
    <xf numFmtId="1" fontId="15" fillId="0" borderId="867" xfId="0" applyNumberFormat="1" applyFont="1" applyBorder="1"/>
    <xf numFmtId="1" fontId="15" fillId="0" borderId="906" xfId="0" applyNumberFormat="1" applyFont="1" applyBorder="1"/>
    <xf numFmtId="1" fontId="15" fillId="0" borderId="906" xfId="0" applyNumberFormat="1" applyFont="1" applyBorder="1" applyAlignment="1">
      <alignment horizontal="right"/>
    </xf>
    <xf numFmtId="41" fontId="24" fillId="3" borderId="886" xfId="1" applyNumberFormat="1" applyFont="1" applyFill="1" applyBorder="1" applyAlignment="1" applyProtection="1">
      <alignment vertical="center" wrapText="1"/>
    </xf>
    <xf numFmtId="1" fontId="15" fillId="2" borderId="838" xfId="0" applyNumberFormat="1" applyFont="1" applyFill="1" applyBorder="1" applyAlignment="1">
      <alignment horizontal="center" vertical="center"/>
    </xf>
    <xf numFmtId="1" fontId="15" fillId="8" borderId="889" xfId="0" applyNumberFormat="1" applyFont="1" applyFill="1" applyBorder="1" applyProtection="1">
      <protection locked="0"/>
    </xf>
    <xf numFmtId="1" fontId="15" fillId="8" borderId="890" xfId="0" applyNumberFormat="1" applyFont="1" applyFill="1" applyBorder="1" applyProtection="1">
      <protection locked="0"/>
    </xf>
    <xf numFmtId="1" fontId="15" fillId="8" borderId="888" xfId="0" applyNumberFormat="1" applyFont="1" applyFill="1" applyBorder="1" applyProtection="1">
      <protection locked="0"/>
    </xf>
    <xf numFmtId="1" fontId="15" fillId="8" borderId="909" xfId="0" applyNumberFormat="1" applyFont="1" applyFill="1" applyBorder="1" applyProtection="1">
      <protection locked="0"/>
    </xf>
    <xf numFmtId="1" fontId="5" fillId="0" borderId="910" xfId="0" applyNumberFormat="1" applyFont="1" applyBorder="1" applyAlignment="1">
      <alignment vertical="center" wrapText="1"/>
    </xf>
    <xf numFmtId="1" fontId="15" fillId="2" borderId="898" xfId="0" applyNumberFormat="1" applyFont="1" applyFill="1" applyBorder="1" applyAlignment="1">
      <alignment horizontal="center" vertical="center"/>
    </xf>
    <xf numFmtId="1" fontId="15" fillId="8" borderId="911" xfId="0" applyNumberFormat="1" applyFont="1" applyFill="1" applyBorder="1" applyProtection="1">
      <protection locked="0"/>
    </xf>
    <xf numFmtId="1" fontId="5" fillId="0" borderId="885" xfId="0" applyNumberFormat="1" applyFont="1" applyBorder="1" applyAlignment="1">
      <alignment horizontal="center" vertical="center" wrapText="1"/>
    </xf>
    <xf numFmtId="1" fontId="15" fillId="2" borderId="842" xfId="6" applyNumberFormat="1" applyFont="1" applyFill="1" applyBorder="1" applyAlignment="1">
      <alignment horizontal="right"/>
    </xf>
    <xf numFmtId="1" fontId="15" fillId="2" borderId="871" xfId="6" applyNumberFormat="1" applyFont="1" applyFill="1" applyBorder="1" applyAlignment="1">
      <alignment horizontal="right"/>
    </xf>
    <xf numFmtId="1" fontId="15" fillId="8" borderId="842" xfId="0" applyNumberFormat="1" applyFont="1" applyFill="1" applyBorder="1" applyProtection="1">
      <protection locked="0"/>
    </xf>
    <xf numFmtId="1" fontId="15" fillId="8" borderId="871" xfId="0" applyNumberFormat="1" applyFont="1" applyFill="1" applyBorder="1" applyProtection="1">
      <protection locked="0"/>
    </xf>
    <xf numFmtId="1" fontId="15" fillId="8" borderId="872" xfId="0" applyNumberFormat="1" applyFont="1" applyFill="1" applyBorder="1" applyProtection="1">
      <protection locked="0"/>
    </xf>
    <xf numFmtId="1" fontId="5" fillId="0" borderId="886" xfId="0" applyNumberFormat="1" applyFont="1" applyBorder="1" applyAlignment="1">
      <alignment vertical="center" wrapText="1"/>
    </xf>
    <xf numFmtId="1" fontId="15" fillId="2" borderId="889" xfId="6" applyNumberFormat="1" applyFont="1" applyFill="1" applyBorder="1" applyAlignment="1">
      <alignment horizontal="right"/>
    </xf>
    <xf numFmtId="1" fontId="15" fillId="2" borderId="890" xfId="6" applyNumberFormat="1" applyFont="1" applyFill="1" applyBorder="1" applyAlignment="1">
      <alignment horizontal="right"/>
    </xf>
    <xf numFmtId="1" fontId="15" fillId="2" borderId="888" xfId="6" applyNumberFormat="1" applyFont="1" applyFill="1" applyBorder="1" applyAlignment="1">
      <alignment horizontal="right"/>
    </xf>
    <xf numFmtId="1" fontId="15" fillId="8" borderId="903" xfId="0" applyNumberFormat="1" applyFont="1" applyFill="1" applyBorder="1" applyProtection="1">
      <protection locked="0"/>
    </xf>
    <xf numFmtId="1" fontId="15" fillId="8" borderId="891" xfId="0" applyNumberFormat="1" applyFont="1" applyFill="1" applyBorder="1" applyProtection="1">
      <protection locked="0"/>
    </xf>
    <xf numFmtId="1" fontId="5" fillId="0" borderId="898" xfId="0" applyNumberFormat="1" applyFont="1" applyBorder="1" applyAlignment="1">
      <alignment vertical="center" wrapText="1"/>
    </xf>
    <xf numFmtId="1" fontId="15" fillId="2" borderId="913" xfId="6" applyNumberFormat="1" applyFont="1" applyFill="1" applyBorder="1" applyAlignment="1">
      <alignment horizontal="right"/>
    </xf>
    <xf numFmtId="1" fontId="15" fillId="2" borderId="914" xfId="6" applyNumberFormat="1" applyFont="1" applyFill="1" applyBorder="1" applyAlignment="1">
      <alignment horizontal="right"/>
    </xf>
    <xf numFmtId="1" fontId="15" fillId="2" borderId="915" xfId="6" applyNumberFormat="1" applyFont="1" applyFill="1" applyBorder="1" applyAlignment="1">
      <alignment horizontal="right"/>
    </xf>
    <xf numFmtId="1" fontId="15" fillId="8" borderId="913" xfId="0" applyNumberFormat="1" applyFont="1" applyFill="1" applyBorder="1" applyProtection="1">
      <protection locked="0"/>
    </xf>
    <xf numFmtId="1" fontId="15" fillId="8" borderId="915" xfId="0" applyNumberFormat="1" applyFont="1" applyFill="1" applyBorder="1" applyProtection="1">
      <protection locked="0"/>
    </xf>
    <xf numFmtId="1" fontId="15" fillId="8" borderId="916" xfId="0" applyNumberFormat="1" applyFont="1" applyFill="1" applyBorder="1" applyProtection="1">
      <protection locked="0"/>
    </xf>
    <xf numFmtId="1" fontId="15" fillId="8" borderId="914" xfId="0" applyNumberFormat="1" applyFont="1" applyFill="1" applyBorder="1" applyProtection="1">
      <protection locked="0"/>
    </xf>
    <xf numFmtId="1" fontId="15" fillId="8" borderId="917" xfId="0" applyNumberFormat="1" applyFont="1" applyFill="1" applyBorder="1" applyProtection="1">
      <protection locked="0"/>
    </xf>
    <xf numFmtId="1" fontId="5" fillId="0" borderId="899" xfId="0" applyNumberFormat="1" applyFont="1" applyBorder="1" applyAlignment="1">
      <alignment vertical="center" wrapText="1"/>
    </xf>
    <xf numFmtId="1" fontId="15" fillId="2" borderId="894" xfId="6" applyNumberFormat="1" applyFont="1" applyFill="1" applyBorder="1" applyAlignment="1">
      <alignment horizontal="right"/>
    </xf>
    <xf numFmtId="1" fontId="15" fillId="2" borderId="895" xfId="6" applyNumberFormat="1" applyFont="1" applyFill="1" applyBorder="1" applyAlignment="1">
      <alignment horizontal="right"/>
    </xf>
    <xf numFmtId="1" fontId="15" fillId="2" borderId="900" xfId="6" applyNumberFormat="1" applyFont="1" applyFill="1" applyBorder="1" applyAlignment="1">
      <alignment horizontal="right"/>
    </xf>
    <xf numFmtId="1" fontId="15" fillId="8" borderId="894" xfId="0" applyNumberFormat="1" applyFont="1" applyFill="1" applyBorder="1" applyProtection="1">
      <protection locked="0"/>
    </xf>
    <xf numFmtId="1" fontId="15" fillId="8" borderId="900" xfId="0" applyNumberFormat="1" applyFont="1" applyFill="1" applyBorder="1" applyProtection="1">
      <protection locked="0"/>
    </xf>
    <xf numFmtId="1" fontId="15" fillId="8" borderId="905" xfId="0" applyNumberFormat="1" applyFont="1" applyFill="1" applyBorder="1" applyProtection="1">
      <protection locked="0"/>
    </xf>
    <xf numFmtId="1" fontId="15" fillId="8" borderId="895" xfId="0" applyNumberFormat="1" applyFont="1" applyFill="1" applyBorder="1" applyProtection="1">
      <protection locked="0"/>
    </xf>
    <xf numFmtId="1" fontId="15" fillId="8" borderId="896" xfId="0" applyNumberFormat="1" applyFont="1" applyFill="1" applyBorder="1" applyProtection="1">
      <protection locked="0"/>
    </xf>
    <xf numFmtId="1" fontId="15" fillId="0" borderId="866" xfId="0" applyNumberFormat="1" applyFont="1" applyBorder="1" applyAlignment="1">
      <alignment horizontal="center" vertical="center" wrapText="1"/>
    </xf>
    <xf numFmtId="1" fontId="15" fillId="2" borderId="918" xfId="6" applyNumberFormat="1" applyFont="1" applyFill="1" applyBorder="1" applyAlignment="1">
      <alignment horizontal="right"/>
    </xf>
    <xf numFmtId="1" fontId="5" fillId="0" borderId="898" xfId="0" applyNumberFormat="1" applyFont="1" applyBorder="1" applyAlignment="1">
      <alignment horizontal="left"/>
    </xf>
    <xf numFmtId="1" fontId="5" fillId="0" borderId="898" xfId="0" applyNumberFormat="1" applyFont="1" applyBorder="1"/>
    <xf numFmtId="1" fontId="5" fillId="0" borderId="899" xfId="0" applyNumberFormat="1" applyFont="1" applyBorder="1"/>
    <xf numFmtId="1" fontId="15" fillId="2" borderId="919" xfId="6" applyNumberFormat="1" applyFont="1" applyFill="1" applyBorder="1" applyAlignment="1">
      <alignment horizontal="right"/>
    </xf>
    <xf numFmtId="1" fontId="5" fillId="0" borderId="921" xfId="0" applyNumberFormat="1" applyFont="1" applyBorder="1"/>
    <xf numFmtId="1" fontId="15" fillId="2" borderId="922" xfId="6" applyNumberFormat="1" applyFont="1" applyFill="1" applyBorder="1" applyAlignment="1">
      <alignment horizontal="right"/>
    </xf>
    <xf numFmtId="1" fontId="15" fillId="2" borderId="923" xfId="6" applyNumberFormat="1" applyFont="1" applyFill="1" applyBorder="1" applyAlignment="1">
      <alignment horizontal="right"/>
    </xf>
    <xf numFmtId="1" fontId="15" fillId="2" borderId="924" xfId="6" applyNumberFormat="1" applyFont="1" applyFill="1" applyBorder="1" applyAlignment="1">
      <alignment horizontal="right"/>
    </xf>
    <xf numFmtId="1" fontId="15" fillId="5" borderId="925" xfId="0" applyNumberFormat="1" applyFont="1" applyFill="1" applyBorder="1" applyProtection="1">
      <protection locked="0"/>
    </xf>
    <xf numFmtId="1" fontId="15" fillId="5" borderId="926" xfId="0" applyNumberFormat="1" applyFont="1" applyFill="1" applyBorder="1" applyProtection="1">
      <protection locked="0"/>
    </xf>
    <xf numFmtId="1" fontId="15" fillId="5" borderId="927" xfId="0" applyNumberFormat="1" applyFont="1" applyFill="1" applyBorder="1" applyProtection="1">
      <protection locked="0"/>
    </xf>
    <xf numFmtId="1" fontId="15" fillId="5" borderId="924" xfId="0" applyNumberFormat="1" applyFont="1" applyFill="1" applyBorder="1" applyProtection="1">
      <protection locked="0"/>
    </xf>
    <xf numFmtId="1" fontId="15" fillId="2" borderId="928" xfId="6" applyNumberFormat="1" applyFont="1" applyFill="1" applyBorder="1" applyAlignment="1">
      <alignment horizontal="right"/>
    </xf>
    <xf numFmtId="1" fontId="5" fillId="0" borderId="931" xfId="7" applyNumberFormat="1" applyFont="1" applyBorder="1" applyAlignment="1">
      <alignment horizontal="center" vertical="center" wrapText="1"/>
    </xf>
    <xf numFmtId="1" fontId="5" fillId="0" borderId="932" xfId="7" applyNumberFormat="1" applyFont="1" applyBorder="1" applyAlignment="1">
      <alignment horizontal="center" vertical="center" wrapText="1"/>
    </xf>
    <xf numFmtId="1" fontId="5" fillId="0" borderId="930" xfId="7" applyNumberFormat="1" applyFont="1" applyBorder="1" applyAlignment="1">
      <alignment horizontal="center" vertical="center" wrapText="1"/>
    </xf>
    <xf numFmtId="1" fontId="15" fillId="5" borderId="889" xfId="7" applyNumberFormat="1" applyFont="1" applyFill="1" applyBorder="1" applyAlignment="1" applyProtection="1">
      <alignment horizontal="center"/>
      <protection locked="0"/>
    </xf>
    <xf numFmtId="1" fontId="15" fillId="5" borderId="890" xfId="7" applyNumberFormat="1" applyFont="1" applyFill="1" applyBorder="1" applyAlignment="1" applyProtection="1">
      <alignment horizontal="center"/>
      <protection locked="0"/>
    </xf>
    <xf numFmtId="1" fontId="15" fillId="5" borderId="891" xfId="7" applyNumberFormat="1" applyFont="1" applyFill="1" applyBorder="1" applyAlignment="1" applyProtection="1">
      <alignment horizontal="center"/>
      <protection locked="0"/>
    </xf>
    <xf numFmtId="1" fontId="15" fillId="5" borderId="903" xfId="7" applyNumberFormat="1" applyFont="1" applyFill="1" applyBorder="1" applyAlignment="1" applyProtection="1">
      <alignment horizontal="center"/>
      <protection locked="0"/>
    </xf>
    <xf numFmtId="1" fontId="5" fillId="0" borderId="899" xfId="0" applyNumberFormat="1" applyFont="1" applyBorder="1" applyAlignment="1">
      <alignment horizontal="left"/>
    </xf>
    <xf numFmtId="1" fontId="15" fillId="5" borderId="894" xfId="7" applyNumberFormat="1" applyFont="1" applyFill="1" applyBorder="1" applyAlignment="1" applyProtection="1">
      <alignment horizontal="center"/>
      <protection locked="0"/>
    </xf>
    <xf numFmtId="1" fontId="15" fillId="5" borderId="895" xfId="7" applyNumberFormat="1" applyFont="1" applyFill="1" applyBorder="1" applyAlignment="1" applyProtection="1">
      <alignment horizontal="center"/>
      <protection locked="0"/>
    </xf>
    <xf numFmtId="1" fontId="15" fillId="5" borderId="896" xfId="7" applyNumberFormat="1" applyFont="1" applyFill="1" applyBorder="1" applyAlignment="1" applyProtection="1">
      <alignment horizontal="center"/>
      <protection locked="0"/>
    </xf>
    <xf numFmtId="1" fontId="15" fillId="5" borderId="905" xfId="7" applyNumberFormat="1" applyFont="1" applyFill="1" applyBorder="1" applyAlignment="1" applyProtection="1">
      <alignment horizontal="center"/>
      <protection locked="0"/>
    </xf>
    <xf numFmtId="1" fontId="5" fillId="0" borderId="929" xfId="7" applyNumberFormat="1" applyFont="1" applyBorder="1" applyAlignment="1">
      <alignment horizontal="center"/>
    </xf>
    <xf numFmtId="1" fontId="5" fillId="0" borderId="929" xfId="7" applyNumberFormat="1" applyFont="1" applyBorder="1" applyAlignment="1">
      <alignment horizontal="center" vertical="center" wrapText="1"/>
    </xf>
    <xf numFmtId="1" fontId="15" fillId="5" borderId="899" xfId="7" applyNumberFormat="1" applyFont="1" applyFill="1" applyBorder="1" applyAlignment="1" applyProtection="1">
      <alignment horizontal="center"/>
      <protection locked="0"/>
    </xf>
    <xf numFmtId="1" fontId="15" fillId="0" borderId="862" xfId="8" applyNumberFormat="1" applyFont="1" applyBorder="1" applyAlignment="1">
      <alignment horizontal="right"/>
    </xf>
    <xf numFmtId="1" fontId="15" fillId="0" borderId="930" xfId="0" applyNumberFormat="1" applyFont="1" applyBorder="1" applyAlignment="1">
      <alignment horizontal="center" vertical="center"/>
    </xf>
    <xf numFmtId="1" fontId="15" fillId="0" borderId="929" xfId="0" applyNumberFormat="1" applyFont="1" applyBorder="1" applyAlignment="1">
      <alignment horizontal="center" vertical="center"/>
    </xf>
    <xf numFmtId="1" fontId="15" fillId="0" borderId="929" xfId="0" applyNumberFormat="1" applyFont="1" applyBorder="1" applyAlignment="1">
      <alignment horizontal="center" vertical="center" wrapText="1"/>
    </xf>
    <xf numFmtId="1" fontId="15" fillId="0" borderId="930" xfId="0" applyNumberFormat="1" applyFont="1" applyBorder="1" applyAlignment="1">
      <alignment horizontal="center" vertical="center" wrapText="1"/>
    </xf>
    <xf numFmtId="1" fontId="15" fillId="0" borderId="931" xfId="0" applyNumberFormat="1" applyFont="1" applyBorder="1" applyAlignment="1">
      <alignment horizontal="center" vertical="center" wrapText="1"/>
    </xf>
    <xf numFmtId="1" fontId="15" fillId="0" borderId="933" xfId="0" applyNumberFormat="1" applyFont="1" applyBorder="1" applyAlignment="1">
      <alignment horizontal="center" vertical="center" wrapText="1"/>
    </xf>
    <xf numFmtId="1" fontId="15" fillId="2" borderId="921" xfId="6" applyNumberFormat="1" applyFont="1" applyFill="1" applyBorder="1" applyAlignment="1">
      <alignment horizontal="right"/>
    </xf>
    <xf numFmtId="1" fontId="15" fillId="5" borderId="934" xfId="0" applyNumberFormat="1" applyFont="1" applyFill="1" applyBorder="1" applyProtection="1">
      <protection locked="0"/>
    </xf>
    <xf numFmtId="1" fontId="15" fillId="5" borderId="921" xfId="0" applyNumberFormat="1" applyFont="1" applyFill="1" applyBorder="1" applyProtection="1">
      <protection locked="0"/>
    </xf>
    <xf numFmtId="1" fontId="15" fillId="5" borderId="935" xfId="0" applyNumberFormat="1" applyFont="1" applyFill="1" applyBorder="1" applyProtection="1">
      <protection locked="0"/>
    </xf>
    <xf numFmtId="1" fontId="15" fillId="6" borderId="899" xfId="6" applyNumberFormat="1" applyFont="1" applyFill="1" applyBorder="1" applyAlignment="1">
      <alignment horizontal="right"/>
    </xf>
    <xf numFmtId="0" fontId="10" fillId="0" borderId="933" xfId="0" applyFont="1" applyBorder="1" applyAlignment="1">
      <alignment horizontal="center" vertical="center" wrapText="1"/>
    </xf>
    <xf numFmtId="0" fontId="5" fillId="0" borderId="929" xfId="0" applyFont="1" applyBorder="1" applyAlignment="1">
      <alignment horizontal="center" vertical="center"/>
    </xf>
    <xf numFmtId="0" fontId="5" fillId="0" borderId="931" xfId="0" applyFont="1" applyBorder="1" applyAlignment="1">
      <alignment horizontal="center" vertical="center" wrapText="1"/>
    </xf>
    <xf numFmtId="0" fontId="5" fillId="0" borderId="930" xfId="0" applyFont="1" applyBorder="1" applyAlignment="1">
      <alignment horizontal="center" vertical="center" wrapText="1"/>
    </xf>
    <xf numFmtId="0" fontId="5" fillId="0" borderId="921" xfId="0" applyFont="1" applyBorder="1" applyAlignment="1">
      <alignment horizontal="justify" vertical="center"/>
    </xf>
    <xf numFmtId="0" fontId="5" fillId="8" borderId="925" xfId="0" applyFont="1" applyFill="1" applyBorder="1" applyAlignment="1" applyProtection="1">
      <alignment horizontal="justify" vertical="center"/>
      <protection locked="0"/>
    </xf>
    <xf numFmtId="0" fontId="5" fillId="8" borderId="924" xfId="0" applyFont="1" applyFill="1" applyBorder="1" applyAlignment="1" applyProtection="1">
      <alignment horizontal="justify" vertical="center"/>
      <protection locked="0"/>
    </xf>
    <xf numFmtId="1" fontId="5" fillId="0" borderId="899" xfId="0" applyNumberFormat="1" applyFont="1" applyBorder="1" applyAlignment="1">
      <alignment horizontal="left" vertical="center" wrapText="1"/>
    </xf>
    <xf numFmtId="1" fontId="5" fillId="0" borderId="931" xfId="0" applyNumberFormat="1" applyFont="1" applyBorder="1" applyAlignment="1">
      <alignment horizontal="center" vertical="center" wrapText="1"/>
    </xf>
    <xf numFmtId="1" fontId="5" fillId="0" borderId="932" xfId="0" applyNumberFormat="1" applyFont="1" applyBorder="1" applyAlignment="1">
      <alignment horizontal="center" vertical="center" wrapText="1"/>
    </xf>
    <xf numFmtId="1" fontId="5" fillId="0" borderId="930" xfId="0" applyNumberFormat="1" applyFont="1" applyBorder="1" applyAlignment="1">
      <alignment horizontal="center" vertical="center" wrapText="1"/>
    </xf>
    <xf numFmtId="1" fontId="15" fillId="0" borderId="898" xfId="0" applyNumberFormat="1" applyFont="1" applyBorder="1"/>
    <xf numFmtId="1" fontId="15" fillId="0" borderId="861" xfId="0" applyNumberFormat="1" applyFont="1" applyBorder="1" applyAlignment="1">
      <alignment horizontal="center" vertical="center" wrapText="1"/>
    </xf>
    <xf numFmtId="1" fontId="15" fillId="0" borderId="921" xfId="0" applyNumberFormat="1" applyFont="1" applyBorder="1" applyAlignment="1">
      <alignment horizontal="right"/>
    </xf>
    <xf numFmtId="1" fontId="15" fillId="2" borderId="921" xfId="0" applyNumberFormat="1" applyFont="1" applyFill="1" applyBorder="1" applyAlignment="1">
      <alignment horizontal="right"/>
    </xf>
    <xf numFmtId="1" fontId="15" fillId="0" borderId="898" xfId="0" applyNumberFormat="1" applyFont="1" applyBorder="1" applyAlignment="1">
      <alignment horizontal="right"/>
    </xf>
    <xf numFmtId="1" fontId="15" fillId="2" borderId="898" xfId="0" applyNumberFormat="1" applyFont="1" applyFill="1" applyBorder="1" applyAlignment="1">
      <alignment horizontal="right"/>
    </xf>
    <xf numFmtId="1" fontId="15" fillId="5" borderId="911" xfId="0" applyNumberFormat="1" applyFont="1" applyFill="1" applyBorder="1" applyProtection="1">
      <protection locked="0"/>
    </xf>
    <xf numFmtId="1" fontId="15" fillId="5" borderId="904" xfId="0" applyNumberFormat="1" applyFont="1" applyFill="1" applyBorder="1" applyProtection="1">
      <protection locked="0"/>
    </xf>
    <xf numFmtId="0" fontId="12" fillId="0" borderId="933" xfId="0" applyFont="1" applyBorder="1"/>
    <xf numFmtId="0" fontId="6" fillId="3" borderId="933" xfId="0" applyFont="1" applyFill="1" applyBorder="1"/>
    <xf numFmtId="0" fontId="22" fillId="0" borderId="929" xfId="0" applyFont="1" applyBorder="1" applyAlignment="1">
      <alignment horizontal="center" vertical="center" wrapText="1"/>
    </xf>
    <xf numFmtId="0" fontId="22" fillId="0" borderId="936" xfId="0" applyFont="1" applyBorder="1" applyAlignment="1">
      <alignment horizontal="center" vertical="center" wrapText="1"/>
    </xf>
    <xf numFmtId="1" fontId="22" fillId="0" borderId="921" xfId="0" applyNumberFormat="1" applyFont="1" applyBorder="1"/>
    <xf numFmtId="1" fontId="16" fillId="0" borderId="921" xfId="0" applyNumberFormat="1" applyFont="1" applyBorder="1"/>
    <xf numFmtId="0" fontId="22" fillId="6" borderId="921" xfId="0" applyFont="1" applyFill="1" applyBorder="1"/>
    <xf numFmtId="1" fontId="15" fillId="5" borderId="937" xfId="0" applyNumberFormat="1" applyFont="1" applyFill="1" applyBorder="1" applyProtection="1">
      <protection locked="0"/>
    </xf>
    <xf numFmtId="0" fontId="22" fillId="0" borderId="898" xfId="0" applyFont="1" applyBorder="1"/>
    <xf numFmtId="1" fontId="16" fillId="0" borderId="898" xfId="0" applyNumberFormat="1" applyFont="1" applyBorder="1"/>
    <xf numFmtId="0" fontId="22" fillId="6" borderId="898" xfId="0" applyFont="1" applyFill="1" applyBorder="1"/>
    <xf numFmtId="1" fontId="15" fillId="5" borderId="938" xfId="0" applyNumberFormat="1" applyFont="1" applyFill="1" applyBorder="1" applyProtection="1">
      <protection locked="0"/>
    </xf>
    <xf numFmtId="0" fontId="5" fillId="0" borderId="929" xfId="0" applyFont="1" applyBorder="1" applyAlignment="1">
      <alignment horizontal="center" vertical="center" wrapText="1"/>
    </xf>
    <xf numFmtId="1" fontId="22" fillId="0" borderId="898" xfId="0" applyNumberFormat="1" applyFont="1" applyBorder="1" applyAlignment="1">
      <alignment horizontal="right"/>
    </xf>
    <xf numFmtId="0" fontId="16" fillId="0" borderId="898" xfId="0" applyFont="1" applyBorder="1"/>
    <xf numFmtId="1" fontId="22" fillId="0" borderId="898" xfId="0" applyNumberFormat="1" applyFont="1" applyBorder="1"/>
    <xf numFmtId="1" fontId="22" fillId="0" borderId="899" xfId="0" applyNumberFormat="1" applyFont="1" applyBorder="1"/>
    <xf numFmtId="0" fontId="16" fillId="0" borderId="899" xfId="0" applyFont="1" applyBorder="1"/>
    <xf numFmtId="1" fontId="5" fillId="3" borderId="912" xfId="0" applyNumberFormat="1" applyFont="1" applyFill="1" applyBorder="1" applyAlignment="1">
      <alignment horizontal="center" vertical="center" wrapText="1"/>
    </xf>
    <xf numFmtId="1" fontId="5" fillId="3" borderId="939" xfId="0" applyNumberFormat="1" applyFont="1" applyFill="1" applyBorder="1" applyAlignment="1">
      <alignment horizontal="center" vertical="top" wrapText="1"/>
    </xf>
    <xf numFmtId="0" fontId="5" fillId="3" borderId="940" xfId="0" applyFont="1" applyFill="1" applyBorder="1" applyAlignment="1">
      <alignment horizontal="center" vertical="center" wrapText="1"/>
    </xf>
    <xf numFmtId="1" fontId="5" fillId="3" borderId="941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923" xfId="0" applyNumberFormat="1" applyFont="1" applyFill="1" applyBorder="1" applyProtection="1">
      <protection locked="0"/>
    </xf>
    <xf numFmtId="1" fontId="22" fillId="0" borderId="898" xfId="0" applyNumberFormat="1" applyFont="1" applyBorder="1" applyAlignment="1">
      <alignment vertical="center"/>
    </xf>
    <xf numFmtId="0" fontId="22" fillId="6" borderId="899" xfId="0" applyFont="1" applyFill="1" applyBorder="1"/>
    <xf numFmtId="1" fontId="5" fillId="0" borderId="930" xfId="0" applyNumberFormat="1" applyFont="1" applyBorder="1" applyAlignment="1">
      <alignment horizontal="center" vertical="center" wrapText="1"/>
    </xf>
    <xf numFmtId="1" fontId="5" fillId="3" borderId="931" xfId="0" applyNumberFormat="1" applyFont="1" applyFill="1" applyBorder="1" applyAlignment="1">
      <alignment horizontal="center" vertical="center" wrapText="1"/>
    </xf>
    <xf numFmtId="1" fontId="5" fillId="3" borderId="932" xfId="0" applyNumberFormat="1" applyFont="1" applyFill="1" applyBorder="1" applyAlignment="1">
      <alignment horizontal="center" vertical="center" wrapText="1"/>
    </xf>
    <xf numFmtId="1" fontId="5" fillId="3" borderId="930" xfId="0" applyNumberFormat="1" applyFont="1" applyFill="1" applyBorder="1" applyAlignment="1">
      <alignment horizontal="center" vertical="center" wrapText="1"/>
    </xf>
    <xf numFmtId="1" fontId="5" fillId="0" borderId="921" xfId="0" applyNumberFormat="1" applyFont="1" applyBorder="1" applyAlignment="1">
      <alignment horizontal="left" vertical="top"/>
    </xf>
    <xf numFmtId="0" fontId="22" fillId="6" borderId="888" xfId="0" applyFont="1" applyFill="1" applyBorder="1"/>
    <xf numFmtId="1" fontId="5" fillId="0" borderId="898" xfId="0" applyNumberFormat="1" applyFont="1" applyBorder="1" applyAlignment="1">
      <alignment horizontal="left" vertical="top"/>
    </xf>
    <xf numFmtId="0" fontId="5" fillId="0" borderId="899" xfId="0" applyFont="1" applyBorder="1" applyAlignment="1">
      <alignment horizontal="left" vertical="top" wrapText="1"/>
    </xf>
    <xf numFmtId="0" fontId="22" fillId="6" borderId="905" xfId="0" applyFont="1" applyFill="1" applyBorder="1"/>
    <xf numFmtId="0" fontId="22" fillId="6" borderId="895" xfId="0" applyFont="1" applyFill="1" applyBorder="1"/>
    <xf numFmtId="0" fontId="15" fillId="10" borderId="921" xfId="0" applyFont="1" applyFill="1" applyBorder="1" applyAlignment="1">
      <alignment vertical="center" wrapText="1"/>
    </xf>
    <xf numFmtId="0" fontId="15" fillId="10" borderId="898" xfId="0" applyFont="1" applyFill="1" applyBorder="1" applyAlignment="1">
      <alignment vertical="center" wrapText="1"/>
    </xf>
    <xf numFmtId="0" fontId="15" fillId="10" borderId="929" xfId="0" applyFont="1" applyFill="1" applyBorder="1" applyAlignment="1">
      <alignment horizontal="center" vertical="center" wrapText="1"/>
    </xf>
    <xf numFmtId="1" fontId="15" fillId="10" borderId="931" xfId="0" applyNumberFormat="1" applyFont="1" applyFill="1" applyBorder="1" applyAlignment="1">
      <alignment horizontal="right" vertical="center"/>
    </xf>
    <xf numFmtId="0" fontId="15" fillId="10" borderId="866" xfId="0" applyFont="1" applyFill="1" applyBorder="1" applyAlignment="1">
      <alignment horizontal="right" vertical="center"/>
    </xf>
    <xf numFmtId="0" fontId="15" fillId="10" borderId="932" xfId="0" applyFont="1" applyFill="1" applyBorder="1" applyAlignment="1">
      <alignment horizontal="right" vertical="center"/>
    </xf>
    <xf numFmtId="0" fontId="15" fillId="10" borderId="930" xfId="0" applyFont="1" applyFill="1" applyBorder="1" applyAlignment="1">
      <alignment horizontal="right" vertical="center"/>
    </xf>
    <xf numFmtId="0" fontId="4" fillId="10" borderId="931" xfId="0" applyFont="1" applyFill="1" applyBorder="1" applyAlignment="1">
      <alignment vertical="center" wrapText="1"/>
    </xf>
    <xf numFmtId="0" fontId="4" fillId="10" borderId="930" xfId="0" applyFont="1" applyFill="1" applyBorder="1" applyAlignment="1">
      <alignment vertical="center" wrapText="1"/>
    </xf>
    <xf numFmtId="0" fontId="5" fillId="3" borderId="931" xfId="0" applyFont="1" applyFill="1" applyBorder="1" applyAlignment="1" applyProtection="1">
      <alignment horizontal="center" wrapText="1"/>
      <protection locked="0"/>
    </xf>
    <xf numFmtId="0" fontId="5" fillId="3" borderId="930" xfId="0" applyFont="1" applyFill="1" applyBorder="1" applyAlignment="1" applyProtection="1">
      <alignment horizontal="center" wrapText="1"/>
      <protection locked="0"/>
    </xf>
    <xf numFmtId="0" fontId="5" fillId="3" borderId="932" xfId="0" applyFont="1" applyFill="1" applyBorder="1" applyAlignment="1" applyProtection="1">
      <alignment horizontal="center" vertical="center" wrapText="1"/>
      <protection locked="0"/>
    </xf>
    <xf numFmtId="0" fontId="5" fillId="3" borderId="941" xfId="0" applyFont="1" applyFill="1" applyBorder="1" applyAlignment="1" applyProtection="1">
      <alignment horizontal="center" vertical="center" wrapText="1"/>
      <protection locked="0"/>
    </xf>
    <xf numFmtId="0" fontId="5" fillId="3" borderId="921" xfId="0" applyFont="1" applyFill="1" applyBorder="1" applyAlignment="1" applyProtection="1">
      <alignment horizontal="left" wrapText="1"/>
      <protection locked="0"/>
    </xf>
    <xf numFmtId="1" fontId="5" fillId="5" borderId="889" xfId="0" applyNumberFormat="1" applyFont="1" applyFill="1" applyBorder="1" applyProtection="1">
      <protection locked="0"/>
    </xf>
    <xf numFmtId="1" fontId="5" fillId="3" borderId="921" xfId="0" applyNumberFormat="1" applyFont="1" applyFill="1" applyBorder="1" applyAlignment="1">
      <alignment horizontal="right" wrapText="1"/>
    </xf>
    <xf numFmtId="1" fontId="5" fillId="5" borderId="903" xfId="0" applyNumberFormat="1" applyFont="1" applyFill="1" applyBorder="1" applyProtection="1">
      <protection locked="0"/>
    </xf>
    <xf numFmtId="1" fontId="5" fillId="5" borderId="890" xfId="0" applyNumberFormat="1" applyFont="1" applyFill="1" applyBorder="1" applyProtection="1">
      <protection locked="0"/>
    </xf>
    <xf numFmtId="1" fontId="5" fillId="5" borderId="891" xfId="0" applyNumberFormat="1" applyFont="1" applyFill="1" applyBorder="1" applyProtection="1">
      <protection locked="0"/>
    </xf>
    <xf numFmtId="0" fontId="5" fillId="3" borderId="898" xfId="0" applyFont="1" applyFill="1" applyBorder="1" applyAlignment="1" applyProtection="1">
      <alignment horizontal="left" wrapText="1"/>
      <protection locked="0"/>
    </xf>
    <xf numFmtId="1" fontId="5" fillId="3" borderId="898" xfId="0" applyNumberFormat="1" applyFont="1" applyFill="1" applyBorder="1" applyAlignment="1">
      <alignment horizontal="right" wrapText="1"/>
    </xf>
    <xf numFmtId="1" fontId="5" fillId="5" borderId="898" xfId="0" applyNumberFormat="1" applyFont="1" applyFill="1" applyBorder="1" applyProtection="1">
      <protection locked="0"/>
    </xf>
    <xf numFmtId="1" fontId="5" fillId="5" borderId="899" xfId="0" applyNumberFormat="1" applyFont="1" applyFill="1" applyBorder="1" applyProtection="1">
      <protection locked="0"/>
    </xf>
    <xf numFmtId="1" fontId="5" fillId="5" borderId="894" xfId="0" applyNumberFormat="1" applyFont="1" applyFill="1" applyBorder="1" applyProtection="1">
      <protection locked="0"/>
    </xf>
    <xf numFmtId="1" fontId="5" fillId="5" borderId="905" xfId="0" applyNumberFormat="1" applyFont="1" applyFill="1" applyBorder="1" applyProtection="1">
      <protection locked="0"/>
    </xf>
    <xf numFmtId="1" fontId="5" fillId="5" borderId="895" xfId="0" applyNumberFormat="1" applyFont="1" applyFill="1" applyBorder="1" applyProtection="1">
      <protection locked="0"/>
    </xf>
    <xf numFmtId="1" fontId="5" fillId="5" borderId="896" xfId="0" applyNumberFormat="1" applyFont="1" applyFill="1" applyBorder="1" applyProtection="1">
      <protection locked="0"/>
    </xf>
    <xf numFmtId="0" fontId="5" fillId="3" borderId="931" xfId="0" applyFont="1" applyFill="1" applyBorder="1" applyAlignment="1" applyProtection="1">
      <alignment horizontal="center" vertical="center" wrapText="1"/>
      <protection locked="0"/>
    </xf>
    <xf numFmtId="0" fontId="5" fillId="3" borderId="930" xfId="0" applyFont="1" applyFill="1" applyBorder="1" applyAlignment="1" applyProtection="1">
      <alignment horizontal="center" vertical="center" wrapText="1"/>
      <protection locked="0"/>
    </xf>
    <xf numFmtId="0" fontId="5" fillId="3" borderId="921" xfId="0" applyFont="1" applyFill="1" applyBorder="1" applyAlignment="1" applyProtection="1">
      <alignment horizontal="left" vertical="center" wrapText="1"/>
      <protection locked="0"/>
    </xf>
    <xf numFmtId="1" fontId="5" fillId="0" borderId="921" xfId="0" applyNumberFormat="1" applyFont="1" applyBorder="1" applyAlignment="1">
      <alignment horizontal="center" vertical="center" wrapText="1"/>
    </xf>
    <xf numFmtId="41" fontId="12" fillId="3" borderId="942" xfId="1" applyNumberFormat="1" applyFont="1" applyFill="1" applyBorder="1" applyAlignment="1" applyProtection="1">
      <alignment horizontal="left"/>
    </xf>
    <xf numFmtId="1" fontId="5" fillId="0" borderId="945" xfId="0" applyNumberFormat="1" applyFont="1" applyBorder="1" applyAlignment="1">
      <alignment horizontal="center" vertical="center" wrapText="1"/>
    </xf>
    <xf numFmtId="1" fontId="5" fillId="0" borderId="932" xfId="0" applyNumberFormat="1" applyFont="1" applyBorder="1" applyAlignment="1">
      <alignment horizontal="center" vertical="center"/>
    </xf>
    <xf numFmtId="1" fontId="5" fillId="0" borderId="941" xfId="0" applyNumberFormat="1" applyFont="1" applyBorder="1" applyAlignment="1">
      <alignment horizontal="center" vertical="center"/>
    </xf>
    <xf numFmtId="41" fontId="5" fillId="3" borderId="930" xfId="1" applyNumberFormat="1" applyFont="1" applyFill="1" applyBorder="1" applyAlignment="1" applyProtection="1">
      <alignment horizontal="center" vertical="center" wrapText="1"/>
    </xf>
    <xf numFmtId="41" fontId="5" fillId="3" borderId="930" xfId="1" applyNumberFormat="1" applyFont="1" applyFill="1" applyBorder="1" applyAlignment="1" applyProtection="1">
      <alignment horizontal="center" vertical="center"/>
    </xf>
    <xf numFmtId="41" fontId="5" fillId="3" borderId="946" xfId="1" applyNumberFormat="1" applyFont="1" applyFill="1" applyBorder="1" applyProtection="1"/>
    <xf numFmtId="1" fontId="15" fillId="5" borderId="947" xfId="0" applyNumberFormat="1" applyFont="1" applyFill="1" applyBorder="1" applyProtection="1">
      <protection locked="0"/>
    </xf>
    <xf numFmtId="1" fontId="15" fillId="5" borderId="948" xfId="0" applyNumberFormat="1" applyFont="1" applyFill="1" applyBorder="1" applyProtection="1">
      <protection locked="0"/>
    </xf>
    <xf numFmtId="1" fontId="15" fillId="5" borderId="949" xfId="0" applyNumberFormat="1" applyFont="1" applyFill="1" applyBorder="1" applyProtection="1">
      <protection locked="0"/>
    </xf>
    <xf numFmtId="1" fontId="15" fillId="5" borderId="950" xfId="0" applyNumberFormat="1" applyFont="1" applyFill="1" applyBorder="1" applyProtection="1">
      <protection locked="0"/>
    </xf>
    <xf numFmtId="1" fontId="15" fillId="5" borderId="951" xfId="0" applyNumberFormat="1" applyFont="1" applyFill="1" applyBorder="1" applyProtection="1">
      <protection locked="0"/>
    </xf>
    <xf numFmtId="1" fontId="15" fillId="5" borderId="952" xfId="0" applyNumberFormat="1" applyFont="1" applyFill="1" applyBorder="1" applyProtection="1">
      <protection locked="0"/>
    </xf>
    <xf numFmtId="41" fontId="5" fillId="3" borderId="953" xfId="1" applyNumberFormat="1" applyFont="1" applyFill="1" applyBorder="1" applyProtection="1"/>
    <xf numFmtId="41" fontId="3" fillId="4" borderId="954" xfId="1" applyNumberFormat="1" applyFont="1" applyFill="1" applyBorder="1" applyProtection="1"/>
    <xf numFmtId="1" fontId="15" fillId="5" borderId="955" xfId="0" applyNumberFormat="1" applyFont="1" applyFill="1" applyBorder="1" applyProtection="1">
      <protection locked="0"/>
    </xf>
    <xf numFmtId="1" fontId="15" fillId="5" borderId="956" xfId="0" applyNumberFormat="1" applyFont="1" applyFill="1" applyBorder="1" applyProtection="1">
      <protection locked="0"/>
    </xf>
    <xf numFmtId="1" fontId="15" fillId="5" borderId="957" xfId="0" applyNumberFormat="1" applyFont="1" applyFill="1" applyBorder="1" applyProtection="1">
      <protection locked="0"/>
    </xf>
    <xf numFmtId="1" fontId="15" fillId="6" borderId="947" xfId="0" applyNumberFormat="1" applyFont="1" applyFill="1" applyBorder="1"/>
    <xf numFmtId="1" fontId="15" fillId="6" borderId="948" xfId="0" applyNumberFormat="1" applyFont="1" applyFill="1" applyBorder="1"/>
    <xf numFmtId="1" fontId="15" fillId="6" borderId="956" xfId="0" applyNumberFormat="1" applyFont="1" applyFill="1" applyBorder="1"/>
    <xf numFmtId="41" fontId="5" fillId="6" borderId="957" xfId="4" applyNumberFormat="1" applyFont="1" applyFill="1" applyBorder="1" applyProtection="1"/>
    <xf numFmtId="41" fontId="5" fillId="3" borderId="954" xfId="1" applyNumberFormat="1" applyFont="1" applyFill="1" applyBorder="1" applyAlignment="1" applyProtection="1">
      <alignment horizontal="center" wrapText="1"/>
    </xf>
    <xf numFmtId="1" fontId="15" fillId="5" borderId="959" xfId="0" applyNumberFormat="1" applyFont="1" applyFill="1" applyBorder="1" applyProtection="1">
      <protection locked="0"/>
    </xf>
    <xf numFmtId="1" fontId="15" fillId="5" borderId="960" xfId="0" applyNumberFormat="1" applyFont="1" applyFill="1" applyBorder="1" applyProtection="1">
      <protection locked="0"/>
    </xf>
    <xf numFmtId="1" fontId="15" fillId="5" borderId="961" xfId="0" applyNumberFormat="1" applyFont="1" applyFill="1" applyBorder="1" applyProtection="1">
      <protection locked="0"/>
    </xf>
    <xf numFmtId="1" fontId="15" fillId="5" borderId="962" xfId="0" applyNumberFormat="1" applyFont="1" applyFill="1" applyBorder="1" applyProtection="1">
      <protection locked="0"/>
    </xf>
    <xf numFmtId="41" fontId="5" fillId="3" borderId="963" xfId="1" applyNumberFormat="1" applyFont="1" applyFill="1" applyBorder="1" applyProtection="1"/>
    <xf numFmtId="41" fontId="5" fillId="4" borderId="963" xfId="1" applyNumberFormat="1" applyFont="1" applyFill="1" applyBorder="1" applyProtection="1"/>
    <xf numFmtId="164" fontId="5" fillId="3" borderId="964" xfId="1" applyNumberFormat="1" applyFont="1" applyFill="1" applyBorder="1" applyAlignment="1" applyProtection="1">
      <alignment horizontal="center"/>
    </xf>
    <xf numFmtId="164" fontId="5" fillId="3" borderId="965" xfId="1" applyNumberFormat="1" applyFont="1" applyFill="1" applyBorder="1" applyAlignment="1" applyProtection="1">
      <alignment horizontal="center"/>
    </xf>
    <xf numFmtId="164" fontId="5" fillId="3" borderId="945" xfId="1" applyNumberFormat="1" applyFont="1" applyFill="1" applyBorder="1" applyAlignment="1" applyProtection="1">
      <alignment horizontal="center"/>
    </xf>
    <xf numFmtId="164" fontId="5" fillId="3" borderId="932" xfId="1" applyNumberFormat="1" applyFont="1" applyFill="1" applyBorder="1" applyAlignment="1" applyProtection="1">
      <alignment horizontal="center"/>
    </xf>
    <xf numFmtId="164" fontId="5" fillId="3" borderId="941" xfId="1" applyNumberFormat="1" applyFont="1" applyFill="1" applyBorder="1" applyAlignment="1" applyProtection="1">
      <alignment horizontal="center"/>
    </xf>
    <xf numFmtId="164" fontId="5" fillId="3" borderId="930" xfId="1" applyNumberFormat="1" applyFont="1" applyFill="1" applyBorder="1" applyAlignment="1" applyProtection="1">
      <alignment horizontal="center"/>
    </xf>
    <xf numFmtId="41" fontId="12" fillId="3" borderId="966" xfId="1" applyNumberFormat="1" applyFont="1" applyFill="1" applyBorder="1" applyAlignment="1" applyProtection="1">
      <alignment horizontal="left"/>
    </xf>
    <xf numFmtId="1" fontId="5" fillId="0" borderId="965" xfId="0" applyNumberFormat="1" applyFont="1" applyBorder="1" applyAlignment="1">
      <alignment horizontal="center" vertical="center" wrapText="1"/>
    </xf>
    <xf numFmtId="1" fontId="5" fillId="0" borderId="941" xfId="0" applyNumberFormat="1" applyFont="1" applyBorder="1" applyAlignment="1">
      <alignment horizontal="center" vertical="center" wrapText="1"/>
    </xf>
    <xf numFmtId="1" fontId="15" fillId="5" borderId="965" xfId="0" applyNumberFormat="1" applyFont="1" applyFill="1" applyBorder="1" applyProtection="1">
      <protection locked="0"/>
    </xf>
    <xf numFmtId="1" fontId="15" fillId="5" borderId="932" xfId="0" applyNumberFormat="1" applyFont="1" applyFill="1" applyBorder="1" applyProtection="1">
      <protection locked="0"/>
    </xf>
    <xf numFmtId="1" fontId="15" fillId="5" borderId="941" xfId="0" applyNumberFormat="1" applyFont="1" applyFill="1" applyBorder="1" applyProtection="1">
      <protection locked="0"/>
    </xf>
    <xf numFmtId="1" fontId="15" fillId="5" borderId="930" xfId="0" applyNumberFormat="1" applyFont="1" applyFill="1" applyBorder="1" applyProtection="1">
      <protection locked="0"/>
    </xf>
    <xf numFmtId="41" fontId="5" fillId="3" borderId="965" xfId="1" applyNumberFormat="1" applyFont="1" applyFill="1" applyBorder="1" applyAlignment="1" applyProtection="1">
      <alignment horizontal="center" vertical="center" wrapText="1"/>
    </xf>
    <xf numFmtId="1" fontId="14" fillId="0" borderId="965" xfId="0" applyNumberFormat="1" applyFont="1" applyBorder="1" applyAlignment="1">
      <alignment horizontal="center" vertical="center" wrapText="1"/>
    </xf>
    <xf numFmtId="1" fontId="14" fillId="0" borderId="930" xfId="0" applyNumberFormat="1" applyFont="1" applyBorder="1" applyAlignment="1">
      <alignment horizontal="center" vertical="center" wrapText="1"/>
    </xf>
    <xf numFmtId="1" fontId="15" fillId="0" borderId="965" xfId="0" applyNumberFormat="1" applyFont="1" applyBorder="1" applyAlignment="1">
      <alignment horizontal="center" vertical="center" wrapText="1"/>
    </xf>
    <xf numFmtId="1" fontId="15" fillId="0" borderId="941" xfId="0" applyNumberFormat="1" applyFont="1" applyBorder="1" applyAlignment="1">
      <alignment horizontal="center" vertical="center" wrapText="1"/>
    </xf>
    <xf numFmtId="1" fontId="5" fillId="0" borderId="963" xfId="0" applyNumberFormat="1" applyFont="1" applyBorder="1" applyAlignment="1">
      <alignment horizontal="center" vertical="center"/>
    </xf>
    <xf numFmtId="1" fontId="5" fillId="0" borderId="965" xfId="0" applyNumberFormat="1" applyFont="1" applyBorder="1" applyAlignment="1">
      <alignment horizontal="center" vertical="center"/>
    </xf>
    <xf numFmtId="41" fontId="5" fillId="3" borderId="946" xfId="1" applyNumberFormat="1" applyFont="1" applyFill="1" applyBorder="1" applyAlignment="1" applyProtection="1">
      <alignment vertical="center" wrapText="1"/>
    </xf>
    <xf numFmtId="1" fontId="15" fillId="5" borderId="968" xfId="0" applyNumberFormat="1" applyFont="1" applyFill="1" applyBorder="1" applyProtection="1">
      <protection locked="0"/>
    </xf>
    <xf numFmtId="1" fontId="15" fillId="0" borderId="969" xfId="0" applyNumberFormat="1" applyFont="1" applyBorder="1"/>
    <xf numFmtId="1" fontId="15" fillId="5" borderId="970" xfId="0" applyNumberFormat="1" applyFont="1" applyFill="1" applyBorder="1" applyProtection="1">
      <protection locked="0"/>
    </xf>
    <xf numFmtId="1" fontId="15" fillId="5" borderId="971" xfId="0" applyNumberFormat="1" applyFont="1" applyFill="1" applyBorder="1" applyProtection="1">
      <protection locked="0"/>
    </xf>
    <xf numFmtId="1" fontId="15" fillId="5" borderId="972" xfId="0" applyNumberFormat="1" applyFont="1" applyFill="1" applyBorder="1" applyProtection="1">
      <protection locked="0"/>
    </xf>
    <xf numFmtId="1" fontId="15" fillId="5" borderId="973" xfId="0" applyNumberFormat="1" applyFont="1" applyFill="1" applyBorder="1" applyProtection="1">
      <protection locked="0"/>
    </xf>
    <xf numFmtId="1" fontId="15" fillId="5" borderId="974" xfId="0" applyNumberFormat="1" applyFont="1" applyFill="1" applyBorder="1" applyProtection="1">
      <protection locked="0"/>
    </xf>
    <xf numFmtId="1" fontId="15" fillId="5" borderId="975" xfId="0" applyNumberFormat="1" applyFont="1" applyFill="1" applyBorder="1" applyProtection="1">
      <protection locked="0"/>
    </xf>
    <xf numFmtId="41" fontId="5" fillId="3" borderId="969" xfId="1" applyNumberFormat="1" applyFont="1" applyFill="1" applyBorder="1" applyAlignment="1" applyProtection="1">
      <alignment vertical="center" wrapText="1"/>
    </xf>
    <xf numFmtId="41" fontId="5" fillId="3" borderId="976" xfId="1" applyNumberFormat="1" applyFont="1" applyFill="1" applyBorder="1" applyAlignment="1" applyProtection="1">
      <alignment vertical="center" wrapText="1"/>
    </xf>
    <xf numFmtId="1" fontId="15" fillId="5" borderId="977" xfId="0" applyNumberFormat="1" applyFont="1" applyFill="1" applyBorder="1" applyProtection="1">
      <protection locked="0"/>
    </xf>
    <xf numFmtId="1" fontId="15" fillId="5" borderId="978" xfId="0" applyNumberFormat="1" applyFont="1" applyFill="1" applyBorder="1" applyProtection="1">
      <protection locked="0"/>
    </xf>
    <xf numFmtId="1" fontId="15" fillId="5" borderId="979" xfId="0" applyNumberFormat="1" applyFont="1" applyFill="1" applyBorder="1" applyProtection="1">
      <protection locked="0"/>
    </xf>
    <xf numFmtId="1" fontId="15" fillId="5" borderId="980" xfId="0" applyNumberFormat="1" applyFont="1" applyFill="1" applyBorder="1" applyProtection="1">
      <protection locked="0"/>
    </xf>
    <xf numFmtId="41" fontId="5" fillId="3" borderId="963" xfId="1" applyNumberFormat="1" applyFont="1" applyFill="1" applyBorder="1" applyAlignment="1" applyProtection="1">
      <alignment vertical="center" wrapText="1"/>
    </xf>
    <xf numFmtId="164" fontId="5" fillId="3" borderId="964" xfId="4" applyNumberFormat="1" applyFont="1" applyFill="1" applyBorder="1" applyAlignment="1" applyProtection="1">
      <alignment horizontal="center"/>
    </xf>
    <xf numFmtId="164" fontId="5" fillId="3" borderId="965" xfId="4" applyNumberFormat="1" applyFont="1" applyFill="1" applyBorder="1" applyProtection="1"/>
    <xf numFmtId="164" fontId="5" fillId="3" borderId="932" xfId="4" applyNumberFormat="1" applyFont="1" applyFill="1" applyBorder="1" applyProtection="1"/>
    <xf numFmtId="164" fontId="5" fillId="3" borderId="945" xfId="4" applyNumberFormat="1" applyFont="1" applyFill="1" applyBorder="1" applyProtection="1"/>
    <xf numFmtId="164" fontId="5" fillId="3" borderId="930" xfId="4" applyNumberFormat="1" applyFont="1" applyFill="1" applyBorder="1" applyProtection="1"/>
    <xf numFmtId="164" fontId="5" fillId="3" borderId="964" xfId="4" applyNumberFormat="1" applyFont="1" applyFill="1" applyBorder="1" applyProtection="1"/>
    <xf numFmtId="164" fontId="5" fillId="3" borderId="981" xfId="4" applyNumberFormat="1" applyFont="1" applyFill="1" applyBorder="1" applyProtection="1"/>
    <xf numFmtId="164" fontId="5" fillId="3" borderId="982" xfId="4" applyNumberFormat="1" applyFont="1" applyFill="1" applyBorder="1" applyProtection="1"/>
    <xf numFmtId="41" fontId="5" fillId="3" borderId="964" xfId="1" applyNumberFormat="1" applyFont="1" applyFill="1" applyBorder="1" applyAlignment="1" applyProtection="1">
      <alignment horizontal="center" vertical="center" wrapText="1"/>
    </xf>
    <xf numFmtId="1" fontId="15" fillId="5" borderId="983" xfId="0" applyNumberFormat="1" applyFont="1" applyFill="1" applyBorder="1" applyProtection="1">
      <protection locked="0"/>
    </xf>
    <xf numFmtId="1" fontId="15" fillId="5" borderId="984" xfId="0" applyNumberFormat="1" applyFont="1" applyFill="1" applyBorder="1" applyProtection="1">
      <protection locked="0"/>
    </xf>
    <xf numFmtId="1" fontId="15" fillId="5" borderId="985" xfId="0" applyNumberFormat="1" applyFont="1" applyFill="1" applyBorder="1" applyProtection="1">
      <protection locked="0"/>
    </xf>
    <xf numFmtId="1" fontId="15" fillId="5" borderId="986" xfId="0" applyNumberFormat="1" applyFont="1" applyFill="1" applyBorder="1" applyProtection="1">
      <protection locked="0"/>
    </xf>
    <xf numFmtId="1" fontId="15" fillId="0" borderId="965" xfId="0" applyNumberFormat="1" applyFont="1" applyBorder="1" applyAlignment="1">
      <alignment horizontal="center" vertical="center"/>
    </xf>
    <xf numFmtId="1" fontId="15" fillId="0" borderId="932" xfId="0" applyNumberFormat="1" applyFont="1" applyBorder="1" applyAlignment="1">
      <alignment horizontal="center" vertical="center"/>
    </xf>
    <xf numFmtId="1" fontId="15" fillId="0" borderId="987" xfId="0" applyNumberFormat="1" applyFont="1" applyBorder="1" applyAlignment="1">
      <alignment horizontal="center" vertical="center" wrapText="1"/>
    </xf>
    <xf numFmtId="1" fontId="15" fillId="0" borderId="965" xfId="0" applyNumberFormat="1" applyFont="1" applyBorder="1" applyAlignment="1">
      <alignment horizontal="right"/>
    </xf>
    <xf numFmtId="1" fontId="15" fillId="0" borderId="988" xfId="0" applyNumberFormat="1" applyFont="1" applyBorder="1" applyAlignment="1">
      <alignment horizontal="right"/>
    </xf>
    <xf numFmtId="1" fontId="15" fillId="5" borderId="987" xfId="0" applyNumberFormat="1" applyFont="1" applyFill="1" applyBorder="1" applyProtection="1">
      <protection locked="0"/>
    </xf>
    <xf numFmtId="1" fontId="15" fillId="5" borderId="989" xfId="0" applyNumberFormat="1" applyFont="1" applyFill="1" applyBorder="1" applyProtection="1">
      <protection locked="0"/>
    </xf>
    <xf numFmtId="1" fontId="15" fillId="0" borderId="983" xfId="0" applyNumberFormat="1" applyFont="1" applyBorder="1"/>
    <xf numFmtId="1" fontId="15" fillId="7" borderId="950" xfId="0" applyNumberFormat="1" applyFont="1" applyFill="1" applyBorder="1" applyAlignment="1">
      <alignment horizontal="right"/>
    </xf>
    <xf numFmtId="1" fontId="15" fillId="7" borderId="968" xfId="0" applyNumberFormat="1" applyFont="1" applyFill="1" applyBorder="1"/>
    <xf numFmtId="1" fontId="15" fillId="7" borderId="952" xfId="0" applyNumberFormat="1" applyFont="1" applyFill="1" applyBorder="1"/>
    <xf numFmtId="1" fontId="15" fillId="0" borderId="969" xfId="0" applyNumberFormat="1" applyFont="1" applyBorder="1" applyAlignment="1">
      <alignment wrapText="1"/>
    </xf>
    <xf numFmtId="1" fontId="15" fillId="0" borderId="972" xfId="0" applyNumberFormat="1" applyFont="1" applyBorder="1" applyAlignment="1">
      <alignment horizontal="right" wrapText="1"/>
    </xf>
    <xf numFmtId="1" fontId="15" fillId="0" borderId="973" xfId="0" applyNumberFormat="1" applyFont="1" applyBorder="1" applyAlignment="1">
      <alignment horizontal="right"/>
    </xf>
    <xf numFmtId="1" fontId="15" fillId="0" borderId="971" xfId="0" applyNumberFormat="1" applyFont="1" applyBorder="1" applyAlignment="1">
      <alignment horizontal="right"/>
    </xf>
    <xf numFmtId="1" fontId="15" fillId="5" borderId="969" xfId="0" applyNumberFormat="1" applyFont="1" applyFill="1" applyBorder="1" applyProtection="1">
      <protection locked="0"/>
    </xf>
    <xf numFmtId="1" fontId="15" fillId="5" borderId="990" xfId="0" applyNumberFormat="1" applyFont="1" applyFill="1" applyBorder="1" applyProtection="1">
      <protection locked="0"/>
    </xf>
    <xf numFmtId="1" fontId="15" fillId="0" borderId="985" xfId="0" applyNumberFormat="1" applyFont="1" applyBorder="1"/>
    <xf numFmtId="1" fontId="15" fillId="7" borderId="977" xfId="0" applyNumberFormat="1" applyFont="1" applyFill="1" applyBorder="1"/>
    <xf numFmtId="1" fontId="15" fillId="7" borderId="986" xfId="0" applyNumberFormat="1" applyFont="1" applyFill="1" applyBorder="1"/>
    <xf numFmtId="1" fontId="15" fillId="7" borderId="991" xfId="0" applyNumberFormat="1" applyFont="1" applyFill="1" applyBorder="1"/>
    <xf numFmtId="1" fontId="15" fillId="0" borderId="972" xfId="0" applyNumberFormat="1" applyFont="1" applyBorder="1" applyAlignment="1">
      <alignment horizontal="right"/>
    </xf>
    <xf numFmtId="1" fontId="15" fillId="0" borderId="972" xfId="0" applyNumberFormat="1" applyFont="1" applyBorder="1" applyAlignment="1">
      <alignment horizontal="right" shrinkToFit="1"/>
    </xf>
    <xf numFmtId="1" fontId="15" fillId="0" borderId="973" xfId="0" applyNumberFormat="1" applyFont="1" applyBorder="1" applyAlignment="1">
      <alignment horizontal="right" shrinkToFit="1"/>
    </xf>
    <xf numFmtId="1" fontId="15" fillId="0" borderId="977" xfId="0" applyNumberFormat="1" applyFont="1" applyBorder="1" applyAlignment="1">
      <alignment horizontal="right"/>
    </xf>
    <xf numFmtId="1" fontId="15" fillId="0" borderId="978" xfId="0" applyNumberFormat="1" applyFont="1" applyBorder="1" applyAlignment="1">
      <alignment horizontal="right"/>
    </xf>
    <xf numFmtId="1" fontId="15" fillId="0" borderId="986" xfId="0" applyNumberFormat="1" applyFont="1" applyBorder="1" applyAlignment="1">
      <alignment horizontal="right"/>
    </xf>
    <xf numFmtId="1" fontId="15" fillId="5" borderId="976" xfId="0" applyNumberFormat="1" applyFont="1" applyFill="1" applyBorder="1" applyProtection="1">
      <protection locked="0"/>
    </xf>
    <xf numFmtId="1" fontId="15" fillId="5" borderId="992" xfId="0" applyNumberFormat="1" applyFont="1" applyFill="1" applyBorder="1" applyProtection="1">
      <protection locked="0"/>
    </xf>
    <xf numFmtId="1" fontId="15" fillId="0" borderId="965" xfId="0" applyNumberFormat="1" applyFont="1" applyBorder="1"/>
    <xf numFmtId="1" fontId="15" fillId="0" borderId="941" xfId="0" applyNumberFormat="1" applyFont="1" applyBorder="1"/>
    <xf numFmtId="1" fontId="15" fillId="0" borderId="963" xfId="0" applyNumberFormat="1" applyFont="1" applyBorder="1"/>
    <xf numFmtId="1" fontId="15" fillId="0" borderId="993" xfId="0" applyNumberFormat="1" applyFont="1" applyBorder="1"/>
    <xf numFmtId="1" fontId="15" fillId="0" borderId="994" xfId="0" applyNumberFormat="1" applyFont="1" applyBorder="1"/>
    <xf numFmtId="1" fontId="5" fillId="2" borderId="1000" xfId="0" applyNumberFormat="1" applyFont="1" applyFill="1" applyBorder="1" applyAlignment="1">
      <alignment horizontal="center" vertical="center" wrapText="1"/>
    </xf>
    <xf numFmtId="1" fontId="5" fillId="2" borderId="996" xfId="0" applyNumberFormat="1" applyFont="1" applyFill="1" applyBorder="1" applyAlignment="1">
      <alignment horizontal="center" vertical="center" wrapText="1"/>
    </xf>
    <xf numFmtId="1" fontId="5" fillId="0" borderId="1000" xfId="0" applyNumberFormat="1" applyFont="1" applyBorder="1" applyAlignment="1">
      <alignment horizontal="center" vertical="center" wrapText="1"/>
    </xf>
    <xf numFmtId="1" fontId="5" fillId="0" borderId="987" xfId="0" applyNumberFormat="1" applyFont="1" applyBorder="1" applyAlignment="1">
      <alignment horizontal="center" vertical="center" wrapText="1"/>
    </xf>
    <xf numFmtId="1" fontId="5" fillId="0" borderId="988" xfId="0" applyNumberFormat="1" applyFont="1" applyBorder="1" applyAlignment="1">
      <alignment horizontal="center" vertical="center" wrapText="1"/>
    </xf>
    <xf numFmtId="1" fontId="5" fillId="0" borderId="1001" xfId="0" applyNumberFormat="1" applyFont="1" applyBorder="1" applyAlignment="1">
      <alignment horizontal="center" vertical="center" wrapText="1"/>
    </xf>
    <xf numFmtId="1" fontId="15" fillId="5" borderId="1002" xfId="0" applyNumberFormat="1" applyFont="1" applyFill="1" applyBorder="1" applyProtection="1">
      <protection locked="0"/>
    </xf>
    <xf numFmtId="1" fontId="15" fillId="0" borderId="997" xfId="0" applyNumberFormat="1" applyFont="1" applyBorder="1" applyAlignment="1">
      <alignment vertical="center" wrapText="1"/>
    </xf>
    <xf numFmtId="1" fontId="15" fillId="0" borderId="1000" xfId="0" applyNumberFormat="1" applyFont="1" applyBorder="1" applyAlignment="1">
      <alignment horizontal="center" wrapText="1"/>
    </xf>
    <xf numFmtId="1" fontId="15" fillId="0" borderId="996" xfId="0" applyNumberFormat="1" applyFont="1" applyBorder="1" applyAlignment="1">
      <alignment horizontal="right" wrapText="1"/>
    </xf>
    <xf numFmtId="1" fontId="15" fillId="0" borderId="1000" xfId="0" applyNumberFormat="1" applyFont="1" applyBorder="1" applyAlignment="1">
      <alignment horizontal="right"/>
    </xf>
    <xf numFmtId="1" fontId="15" fillId="0" borderId="1003" xfId="0" applyNumberFormat="1" applyFont="1" applyBorder="1" applyAlignment="1">
      <alignment horizontal="right"/>
    </xf>
    <xf numFmtId="1" fontId="15" fillId="0" borderId="932" xfId="0" applyNumberFormat="1" applyFont="1" applyBorder="1" applyAlignment="1">
      <alignment horizontal="right"/>
    </xf>
    <xf numFmtId="1" fontId="15" fillId="0" borderId="993" xfId="0" applyNumberFormat="1" applyFont="1" applyBorder="1" applyAlignment="1">
      <alignment horizontal="right"/>
    </xf>
    <xf numFmtId="1" fontId="15" fillId="0" borderId="994" xfId="0" applyNumberFormat="1" applyFont="1" applyBorder="1" applyAlignment="1">
      <alignment horizontal="right"/>
    </xf>
    <xf numFmtId="1" fontId="15" fillId="2" borderId="932" xfId="0" applyNumberFormat="1" applyFont="1" applyFill="1" applyBorder="1" applyAlignment="1">
      <alignment horizontal="right"/>
    </xf>
    <xf numFmtId="1" fontId="15" fillId="2" borderId="996" xfId="0" applyNumberFormat="1" applyFont="1" applyFill="1" applyBorder="1" applyAlignment="1">
      <alignment horizontal="right"/>
    </xf>
    <xf numFmtId="41" fontId="24" fillId="3" borderId="969" xfId="1" applyNumberFormat="1" applyFont="1" applyFill="1" applyBorder="1" applyAlignment="1" applyProtection="1">
      <alignment vertical="center" wrapText="1"/>
    </xf>
    <xf numFmtId="1" fontId="15" fillId="0" borderId="1000" xfId="0" applyNumberFormat="1" applyFont="1" applyBorder="1" applyAlignment="1">
      <alignment horizontal="right" wrapText="1"/>
    </xf>
    <xf numFmtId="1" fontId="15" fillId="0" borderId="996" xfId="0" applyNumberFormat="1" applyFont="1" applyBorder="1" applyAlignment="1">
      <alignment horizontal="right"/>
    </xf>
    <xf numFmtId="1" fontId="5" fillId="0" borderId="1003" xfId="0" applyNumberFormat="1" applyFont="1" applyBorder="1" applyAlignment="1">
      <alignment horizontal="center" vertical="center" wrapText="1"/>
    </xf>
    <xf numFmtId="1" fontId="5" fillId="0" borderId="996" xfId="0" applyNumberFormat="1" applyFont="1" applyBorder="1" applyAlignment="1">
      <alignment horizontal="center" vertical="center" wrapText="1"/>
    </xf>
    <xf numFmtId="1" fontId="5" fillId="0" borderId="1005" xfId="0" applyNumberFormat="1" applyFont="1" applyBorder="1" applyAlignment="1">
      <alignment vertical="center" wrapText="1"/>
    </xf>
    <xf numFmtId="1" fontId="15" fillId="2" borderId="983" xfId="0" applyNumberFormat="1" applyFont="1" applyFill="1" applyBorder="1" applyAlignment="1">
      <alignment horizontal="center" vertical="center"/>
    </xf>
    <xf numFmtId="1" fontId="15" fillId="8" borderId="972" xfId="0" applyNumberFormat="1" applyFont="1" applyFill="1" applyBorder="1" applyProtection="1">
      <protection locked="0"/>
    </xf>
    <xf numFmtId="1" fontId="15" fillId="8" borderId="973" xfId="0" applyNumberFormat="1" applyFont="1" applyFill="1" applyBorder="1" applyProtection="1">
      <protection locked="0"/>
    </xf>
    <xf numFmtId="1" fontId="15" fillId="8" borderId="971" xfId="0" applyNumberFormat="1" applyFont="1" applyFill="1" applyBorder="1" applyProtection="1">
      <protection locked="0"/>
    </xf>
    <xf numFmtId="1" fontId="15" fillId="8" borderId="1006" xfId="0" applyNumberFormat="1" applyFont="1" applyFill="1" applyBorder="1" applyProtection="1">
      <protection locked="0"/>
    </xf>
    <xf numFmtId="1" fontId="5" fillId="0" borderId="1007" xfId="0" applyNumberFormat="1" applyFont="1" applyBorder="1" applyAlignment="1">
      <alignment vertical="center" wrapText="1"/>
    </xf>
    <xf numFmtId="1" fontId="15" fillId="2" borderId="984" xfId="0" applyNumberFormat="1" applyFont="1" applyFill="1" applyBorder="1" applyAlignment="1">
      <alignment horizontal="center" vertical="center"/>
    </xf>
    <xf numFmtId="1" fontId="15" fillId="8" borderId="1008" xfId="0" applyNumberFormat="1" applyFont="1" applyFill="1" applyBorder="1" applyProtection="1">
      <protection locked="0"/>
    </xf>
    <xf numFmtId="1" fontId="5" fillId="0" borderId="1003" xfId="0" applyNumberFormat="1" applyFont="1" applyBorder="1" applyAlignment="1">
      <alignment horizontal="center" vertical="center"/>
    </xf>
    <xf numFmtId="1" fontId="5" fillId="0" borderId="1009" xfId="0" applyNumberFormat="1" applyFont="1" applyBorder="1" applyAlignment="1">
      <alignment horizontal="center" vertical="center" wrapText="1"/>
    </xf>
    <xf numFmtId="1" fontId="5" fillId="0" borderId="946" xfId="0" applyNumberFormat="1" applyFont="1" applyBorder="1" applyAlignment="1">
      <alignment vertical="center" wrapText="1"/>
    </xf>
    <xf numFmtId="1" fontId="15" fillId="2" borderId="968" xfId="6" applyNumberFormat="1" applyFont="1" applyFill="1" applyBorder="1" applyAlignment="1">
      <alignment horizontal="right"/>
    </xf>
    <xf numFmtId="1" fontId="15" fillId="2" borderId="950" xfId="6" applyNumberFormat="1" applyFont="1" applyFill="1" applyBorder="1" applyAlignment="1">
      <alignment horizontal="right"/>
    </xf>
    <xf numFmtId="1" fontId="15" fillId="2" borderId="952" xfId="6" applyNumberFormat="1" applyFont="1" applyFill="1" applyBorder="1" applyAlignment="1">
      <alignment horizontal="right"/>
    </xf>
    <xf numFmtId="1" fontId="15" fillId="8" borderId="968" xfId="0" applyNumberFormat="1" applyFont="1" applyFill="1" applyBorder="1" applyProtection="1">
      <protection locked="0"/>
    </xf>
    <xf numFmtId="1" fontId="15" fillId="8" borderId="952" xfId="0" applyNumberFormat="1" applyFont="1" applyFill="1" applyBorder="1" applyProtection="1">
      <protection locked="0"/>
    </xf>
    <xf numFmtId="1" fontId="15" fillId="8" borderId="949" xfId="0" applyNumberFormat="1" applyFont="1" applyFill="1" applyBorder="1" applyProtection="1">
      <protection locked="0"/>
    </xf>
    <xf numFmtId="1" fontId="15" fillId="8" borderId="950" xfId="0" applyNumberFormat="1" applyFont="1" applyFill="1" applyBorder="1" applyProtection="1">
      <protection locked="0"/>
    </xf>
    <xf numFmtId="1" fontId="15" fillId="8" borderId="951" xfId="0" applyNumberFormat="1" applyFont="1" applyFill="1" applyBorder="1" applyProtection="1">
      <protection locked="0"/>
    </xf>
    <xf numFmtId="1" fontId="5" fillId="0" borderId="969" xfId="0" applyNumberFormat="1" applyFont="1" applyBorder="1" applyAlignment="1">
      <alignment vertical="center" wrapText="1"/>
    </xf>
    <xf numFmtId="1" fontId="15" fillId="2" borderId="972" xfId="6" applyNumberFormat="1" applyFont="1" applyFill="1" applyBorder="1" applyAlignment="1">
      <alignment horizontal="right"/>
    </xf>
    <xf numFmtId="1" fontId="15" fillId="2" borderId="973" xfId="6" applyNumberFormat="1" applyFont="1" applyFill="1" applyBorder="1" applyAlignment="1">
      <alignment horizontal="right"/>
    </xf>
    <xf numFmtId="1" fontId="15" fillId="2" borderId="971" xfId="6" applyNumberFormat="1" applyFont="1" applyFill="1" applyBorder="1" applyAlignment="1">
      <alignment horizontal="right"/>
    </xf>
    <xf numFmtId="1" fontId="15" fillId="8" borderId="990" xfId="0" applyNumberFormat="1" applyFont="1" applyFill="1" applyBorder="1" applyProtection="1">
      <protection locked="0"/>
    </xf>
    <xf numFmtId="1" fontId="15" fillId="8" borderId="974" xfId="0" applyNumberFormat="1" applyFont="1" applyFill="1" applyBorder="1" applyProtection="1">
      <protection locked="0"/>
    </xf>
    <xf numFmtId="1" fontId="5" fillId="0" borderId="984" xfId="0" applyNumberFormat="1" applyFont="1" applyBorder="1" applyAlignment="1">
      <alignment vertical="center" wrapText="1"/>
    </xf>
    <xf numFmtId="1" fontId="15" fillId="2" borderId="1010" xfId="6" applyNumberFormat="1" applyFont="1" applyFill="1" applyBorder="1" applyAlignment="1">
      <alignment horizontal="right"/>
    </xf>
    <xf numFmtId="1" fontId="15" fillId="2" borderId="1011" xfId="6" applyNumberFormat="1" applyFont="1" applyFill="1" applyBorder="1" applyAlignment="1">
      <alignment horizontal="right"/>
    </xf>
    <xf numFmtId="1" fontId="15" fillId="2" borderId="1012" xfId="6" applyNumberFormat="1" applyFont="1" applyFill="1" applyBorder="1" applyAlignment="1">
      <alignment horizontal="right"/>
    </xf>
    <xf numFmtId="1" fontId="15" fillId="8" borderId="1010" xfId="0" applyNumberFormat="1" applyFont="1" applyFill="1" applyBorder="1" applyProtection="1">
      <protection locked="0"/>
    </xf>
    <xf numFmtId="1" fontId="15" fillId="8" borderId="1012" xfId="0" applyNumberFormat="1" applyFont="1" applyFill="1" applyBorder="1" applyProtection="1">
      <protection locked="0"/>
    </xf>
    <xf numFmtId="1" fontId="15" fillId="8" borderId="1013" xfId="0" applyNumberFormat="1" applyFont="1" applyFill="1" applyBorder="1" applyProtection="1">
      <protection locked="0"/>
    </xf>
    <xf numFmtId="1" fontId="15" fillId="8" borderId="1011" xfId="0" applyNumberFormat="1" applyFont="1" applyFill="1" applyBorder="1" applyProtection="1">
      <protection locked="0"/>
    </xf>
    <xf numFmtId="1" fontId="15" fillId="8" borderId="1014" xfId="0" applyNumberFormat="1" applyFont="1" applyFill="1" applyBorder="1" applyProtection="1">
      <protection locked="0"/>
    </xf>
    <xf numFmtId="1" fontId="5" fillId="0" borderId="985" xfId="0" applyNumberFormat="1" applyFont="1" applyBorder="1" applyAlignment="1">
      <alignment vertical="center" wrapText="1"/>
    </xf>
    <xf numFmtId="1" fontId="15" fillId="2" borderId="977" xfId="6" applyNumberFormat="1" applyFont="1" applyFill="1" applyBorder="1" applyAlignment="1">
      <alignment horizontal="right"/>
    </xf>
    <xf numFmtId="1" fontId="15" fillId="2" borderId="978" xfId="6" applyNumberFormat="1" applyFont="1" applyFill="1" applyBorder="1" applyAlignment="1">
      <alignment horizontal="right"/>
    </xf>
    <xf numFmtId="1" fontId="15" fillId="2" borderId="986" xfId="6" applyNumberFormat="1" applyFont="1" applyFill="1" applyBorder="1" applyAlignment="1">
      <alignment horizontal="right"/>
    </xf>
    <xf numFmtId="1" fontId="15" fillId="8" borderId="977" xfId="0" applyNumberFormat="1" applyFont="1" applyFill="1" applyBorder="1" applyProtection="1">
      <protection locked="0"/>
    </xf>
    <xf numFmtId="1" fontId="15" fillId="8" borderId="986" xfId="0" applyNumberFormat="1" applyFont="1" applyFill="1" applyBorder="1" applyProtection="1">
      <protection locked="0"/>
    </xf>
    <xf numFmtId="1" fontId="15" fillId="8" borderId="992" xfId="0" applyNumberFormat="1" applyFont="1" applyFill="1" applyBorder="1" applyProtection="1">
      <protection locked="0"/>
    </xf>
    <xf numFmtId="1" fontId="15" fillId="8" borderId="978" xfId="0" applyNumberFormat="1" applyFont="1" applyFill="1" applyBorder="1" applyProtection="1">
      <protection locked="0"/>
    </xf>
    <xf numFmtId="1" fontId="15" fillId="8" borderId="979" xfId="0" applyNumberFormat="1" applyFont="1" applyFill="1" applyBorder="1" applyProtection="1">
      <protection locked="0"/>
    </xf>
    <xf numFmtId="1" fontId="15" fillId="0" borderId="1015" xfId="0" applyNumberFormat="1" applyFont="1" applyBorder="1" applyAlignment="1">
      <alignment horizontal="center" vertical="center" wrapText="1"/>
    </xf>
    <xf numFmtId="1" fontId="15" fillId="0" borderId="1016" xfId="0" applyNumberFormat="1" applyFont="1" applyBorder="1" applyAlignment="1">
      <alignment horizontal="center" vertical="center" wrapText="1"/>
    </xf>
    <xf numFmtId="1" fontId="15" fillId="0" borderId="1017" xfId="0" applyNumberFormat="1" applyFont="1" applyBorder="1" applyAlignment="1">
      <alignment horizontal="center" vertical="center" wrapText="1"/>
    </xf>
    <xf numFmtId="1" fontId="15" fillId="0" borderId="1018" xfId="0" applyNumberFormat="1" applyFont="1" applyBorder="1" applyAlignment="1">
      <alignment horizontal="center" vertical="center" wrapText="1"/>
    </xf>
    <xf numFmtId="1" fontId="15" fillId="0" borderId="1019" xfId="0" applyNumberFormat="1" applyFont="1" applyBorder="1" applyAlignment="1">
      <alignment horizontal="center" vertical="center" wrapText="1"/>
    </xf>
    <xf numFmtId="1" fontId="15" fillId="0" borderId="1003" xfId="0" applyNumberFormat="1" applyFont="1" applyBorder="1" applyAlignment="1">
      <alignment horizontal="center" vertical="center" wrapText="1"/>
    </xf>
    <xf numFmtId="1" fontId="15" fillId="0" borderId="996" xfId="0" applyNumberFormat="1" applyFont="1" applyBorder="1" applyAlignment="1">
      <alignment horizontal="center" vertical="center" wrapText="1"/>
    </xf>
    <xf numFmtId="1" fontId="15" fillId="0" borderId="1009" xfId="0" applyNumberFormat="1" applyFont="1" applyBorder="1" applyAlignment="1">
      <alignment horizontal="center" vertical="center" wrapText="1"/>
    </xf>
    <xf numFmtId="1" fontId="15" fillId="0" borderId="932" xfId="0" applyNumberFormat="1" applyFont="1" applyBorder="1" applyAlignment="1">
      <alignment horizontal="center" vertical="center" wrapText="1"/>
    </xf>
    <xf numFmtId="1" fontId="5" fillId="0" borderId="998" xfId="0" applyNumberFormat="1" applyFont="1" applyBorder="1" applyAlignment="1">
      <alignment horizontal="center" vertical="center" wrapText="1"/>
    </xf>
    <xf numFmtId="1" fontId="5" fillId="0" borderId="983" xfId="0" applyNumberFormat="1" applyFont="1" applyBorder="1"/>
    <xf numFmtId="1" fontId="5" fillId="0" borderId="984" xfId="0" applyNumberFormat="1" applyFont="1" applyBorder="1" applyAlignment="1">
      <alignment horizontal="left"/>
    </xf>
    <xf numFmtId="1" fontId="5" fillId="0" borderId="984" xfId="0" applyNumberFormat="1" applyFont="1" applyBorder="1"/>
    <xf numFmtId="1" fontId="5" fillId="0" borderId="985" xfId="0" applyNumberFormat="1" applyFont="1" applyBorder="1"/>
    <xf numFmtId="1" fontId="15" fillId="2" borderId="1020" xfId="6" applyNumberFormat="1" applyFont="1" applyFill="1" applyBorder="1" applyAlignment="1">
      <alignment horizontal="right"/>
    </xf>
    <xf numFmtId="1" fontId="5" fillId="0" borderId="1022" xfId="7" applyNumberFormat="1" applyFont="1" applyBorder="1" applyAlignment="1">
      <alignment horizontal="center" vertical="center" wrapText="1"/>
    </xf>
    <xf numFmtId="1" fontId="5" fillId="0" borderId="1023" xfId="7" applyNumberFormat="1" applyFont="1" applyBorder="1" applyAlignment="1">
      <alignment horizontal="center" vertical="center" wrapText="1"/>
    </xf>
    <xf numFmtId="1" fontId="5" fillId="0" borderId="126" xfId="7" applyNumberFormat="1" applyFont="1" applyBorder="1" applyAlignment="1">
      <alignment horizontal="center" vertical="center" wrapText="1"/>
    </xf>
    <xf numFmtId="1" fontId="15" fillId="5" borderId="972" xfId="7" applyNumberFormat="1" applyFont="1" applyFill="1" applyBorder="1" applyAlignment="1" applyProtection="1">
      <alignment horizontal="center"/>
      <protection locked="0"/>
    </xf>
    <xf numFmtId="1" fontId="15" fillId="5" borderId="973" xfId="7" applyNumberFormat="1" applyFont="1" applyFill="1" applyBorder="1" applyAlignment="1" applyProtection="1">
      <alignment horizontal="center"/>
      <protection locked="0"/>
    </xf>
    <xf numFmtId="1" fontId="15" fillId="5" borderId="974" xfId="7" applyNumberFormat="1" applyFont="1" applyFill="1" applyBorder="1" applyAlignment="1" applyProtection="1">
      <alignment horizontal="center"/>
      <protection locked="0"/>
    </xf>
    <xf numFmtId="1" fontId="15" fillId="5" borderId="990" xfId="7" applyNumberFormat="1" applyFont="1" applyFill="1" applyBorder="1" applyAlignment="1" applyProtection="1">
      <alignment horizontal="center"/>
      <protection locked="0"/>
    </xf>
    <xf numFmtId="1" fontId="5" fillId="0" borderId="985" xfId="0" applyNumberFormat="1" applyFont="1" applyBorder="1" applyAlignment="1">
      <alignment horizontal="left"/>
    </xf>
    <xf numFmtId="1" fontId="15" fillId="5" borderId="977" xfId="7" applyNumberFormat="1" applyFont="1" applyFill="1" applyBorder="1" applyAlignment="1" applyProtection="1">
      <alignment horizontal="center"/>
      <protection locked="0"/>
    </xf>
    <xf numFmtId="1" fontId="15" fillId="5" borderId="978" xfId="7" applyNumberFormat="1" applyFont="1" applyFill="1" applyBorder="1" applyAlignment="1" applyProtection="1">
      <alignment horizontal="center"/>
      <protection locked="0"/>
    </xf>
    <xf numFmtId="1" fontId="15" fillId="5" borderId="979" xfId="7" applyNumberFormat="1" applyFont="1" applyFill="1" applyBorder="1" applyAlignment="1" applyProtection="1">
      <alignment horizontal="center"/>
      <protection locked="0"/>
    </xf>
    <xf numFmtId="1" fontId="15" fillId="5" borderId="992" xfId="7" applyNumberFormat="1" applyFont="1" applyFill="1" applyBorder="1" applyAlignment="1" applyProtection="1">
      <alignment horizontal="center"/>
      <protection locked="0"/>
    </xf>
    <xf numFmtId="1" fontId="5" fillId="0" borderId="1021" xfId="7" applyNumberFormat="1" applyFont="1" applyBorder="1" applyAlignment="1">
      <alignment horizontal="center"/>
    </xf>
    <xf numFmtId="1" fontId="5" fillId="0" borderId="1021" xfId="7" applyNumberFormat="1" applyFont="1" applyBorder="1" applyAlignment="1">
      <alignment horizontal="center" vertical="center" wrapText="1"/>
    </xf>
    <xf numFmtId="1" fontId="15" fillId="5" borderId="985" xfId="7" applyNumberFormat="1" applyFont="1" applyFill="1" applyBorder="1" applyAlignment="1" applyProtection="1">
      <alignment horizontal="center"/>
      <protection locked="0"/>
    </xf>
    <xf numFmtId="1" fontId="15" fillId="0" borderId="187" xfId="8" applyNumberFormat="1" applyFont="1" applyBorder="1" applyAlignment="1">
      <alignment horizontal="right"/>
    </xf>
    <xf numFmtId="1" fontId="15" fillId="0" borderId="1021" xfId="0" applyNumberFormat="1" applyFont="1" applyBorder="1" applyAlignment="1">
      <alignment horizontal="center" vertical="center"/>
    </xf>
    <xf numFmtId="1" fontId="15" fillId="0" borderId="1021" xfId="0" applyNumberFormat="1" applyFont="1" applyBorder="1" applyAlignment="1">
      <alignment horizontal="center" vertical="center" wrapText="1"/>
    </xf>
    <xf numFmtId="1" fontId="15" fillId="0" borderId="1022" xfId="0" applyNumberFormat="1" applyFont="1" applyBorder="1" applyAlignment="1">
      <alignment horizontal="center" vertical="center" wrapText="1"/>
    </xf>
    <xf numFmtId="1" fontId="15" fillId="0" borderId="127" xfId="0" applyNumberFormat="1" applyFont="1" applyBorder="1" applyAlignment="1">
      <alignment horizontal="center" vertical="center" wrapText="1"/>
    </xf>
    <xf numFmtId="1" fontId="15" fillId="2" borderId="1026" xfId="6" applyNumberFormat="1" applyFont="1" applyFill="1" applyBorder="1" applyAlignment="1">
      <alignment horizontal="right"/>
    </xf>
    <xf numFmtId="1" fontId="15" fillId="5" borderId="1027" xfId="0" applyNumberFormat="1" applyFont="1" applyFill="1" applyBorder="1" applyProtection="1">
      <protection locked="0"/>
    </xf>
    <xf numFmtId="1" fontId="15" fillId="5" borderId="1028" xfId="0" applyNumberFormat="1" applyFont="1" applyFill="1" applyBorder="1" applyProtection="1">
      <protection locked="0"/>
    </xf>
    <xf numFmtId="1" fontId="15" fillId="5" borderId="1029" xfId="0" applyNumberFormat="1" applyFont="1" applyFill="1" applyBorder="1" applyProtection="1">
      <protection locked="0"/>
    </xf>
    <xf numFmtId="1" fontId="15" fillId="5" borderId="1026" xfId="0" applyNumberFormat="1" applyFont="1" applyFill="1" applyBorder="1" applyProtection="1">
      <protection locked="0"/>
    </xf>
    <xf numFmtId="1" fontId="15" fillId="5" borderId="1030" xfId="0" applyNumberFormat="1" applyFont="1" applyFill="1" applyBorder="1" applyProtection="1">
      <protection locked="0"/>
    </xf>
    <xf numFmtId="1" fontId="15" fillId="6" borderId="985" xfId="6" applyNumberFormat="1" applyFont="1" applyFill="1" applyBorder="1" applyAlignment="1">
      <alignment horizontal="right"/>
    </xf>
    <xf numFmtId="0" fontId="10" fillId="0" borderId="127" xfId="0" applyFont="1" applyBorder="1" applyAlignment="1">
      <alignment horizontal="center" vertical="center" wrapText="1"/>
    </xf>
    <xf numFmtId="0" fontId="5" fillId="0" borderId="1021" xfId="0" applyFont="1" applyBorder="1" applyAlignment="1">
      <alignment horizontal="center" vertical="center"/>
    </xf>
    <xf numFmtId="0" fontId="5" fillId="0" borderId="1022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026" xfId="0" applyFont="1" applyBorder="1" applyAlignment="1">
      <alignment horizontal="justify" vertical="center"/>
    </xf>
    <xf numFmtId="0" fontId="5" fillId="8" borderId="1027" xfId="0" applyFont="1" applyFill="1" applyBorder="1" applyAlignment="1" applyProtection="1">
      <alignment horizontal="justify" vertical="center"/>
      <protection locked="0"/>
    </xf>
    <xf numFmtId="0" fontId="5" fillId="8" borderId="1031" xfId="0" applyFont="1" applyFill="1" applyBorder="1" applyAlignment="1" applyProtection="1">
      <alignment horizontal="justify" vertical="center"/>
      <protection locked="0"/>
    </xf>
    <xf numFmtId="1" fontId="5" fillId="0" borderId="985" xfId="0" applyNumberFormat="1" applyFont="1" applyBorder="1" applyAlignment="1">
      <alignment horizontal="left" vertical="center" wrapText="1"/>
    </xf>
    <xf numFmtId="1" fontId="5" fillId="0" borderId="1022" xfId="0" applyNumberFormat="1" applyFont="1" applyBorder="1" applyAlignment="1">
      <alignment horizontal="center" vertical="center" wrapText="1"/>
    </xf>
    <xf numFmtId="1" fontId="5" fillId="0" borderId="1023" xfId="0" applyNumberFormat="1" applyFont="1" applyBorder="1" applyAlignment="1">
      <alignment horizontal="center" vertical="center" wrapText="1"/>
    </xf>
    <xf numFmtId="1" fontId="15" fillId="0" borderId="984" xfId="0" applyNumberFormat="1" applyFont="1" applyBorder="1"/>
    <xf numFmtId="1" fontId="15" fillId="0" borderId="1024" xfId="0" applyNumberFormat="1" applyFont="1" applyBorder="1" applyAlignment="1">
      <alignment horizontal="center" vertical="center" wrapText="1"/>
    </xf>
    <xf numFmtId="1" fontId="15" fillId="0" borderId="1035" xfId="0" applyNumberFormat="1" applyFont="1" applyBorder="1" applyAlignment="1">
      <alignment horizontal="center" vertical="center" wrapText="1"/>
    </xf>
    <xf numFmtId="1" fontId="15" fillId="0" borderId="1032" xfId="0" applyNumberFormat="1" applyFont="1" applyBorder="1" applyAlignment="1">
      <alignment horizontal="center" vertical="center" wrapText="1"/>
    </xf>
    <xf numFmtId="1" fontId="15" fillId="0" borderId="1026" xfId="0" applyNumberFormat="1" applyFont="1" applyBorder="1" applyAlignment="1">
      <alignment horizontal="right"/>
    </xf>
    <xf numFmtId="1" fontId="15" fillId="2" borderId="1026" xfId="0" applyNumberFormat="1" applyFont="1" applyFill="1" applyBorder="1" applyAlignment="1">
      <alignment horizontal="right"/>
    </xf>
    <xf numFmtId="1" fontId="15" fillId="0" borderId="984" xfId="0" applyNumberFormat="1" applyFont="1" applyBorder="1" applyAlignment="1">
      <alignment horizontal="right"/>
    </xf>
    <xf numFmtId="1" fontId="15" fillId="2" borderId="984" xfId="0" applyNumberFormat="1" applyFont="1" applyFill="1" applyBorder="1" applyAlignment="1">
      <alignment horizontal="right"/>
    </xf>
    <xf numFmtId="1" fontId="15" fillId="5" borderId="1008" xfId="0" applyNumberFormat="1" applyFont="1" applyFill="1" applyBorder="1" applyProtection="1">
      <protection locked="0"/>
    </xf>
    <xf numFmtId="1" fontId="15" fillId="5" borderId="991" xfId="0" applyNumberFormat="1" applyFont="1" applyFill="1" applyBorder="1" applyProtection="1">
      <protection locked="0"/>
    </xf>
    <xf numFmtId="0" fontId="12" fillId="0" borderId="1036" xfId="0" applyFont="1" applyBorder="1"/>
    <xf numFmtId="0" fontId="6" fillId="3" borderId="1036" xfId="0" applyFont="1" applyFill="1" applyBorder="1"/>
    <xf numFmtId="0" fontId="22" fillId="0" borderId="1021" xfId="0" applyFont="1" applyBorder="1" applyAlignment="1">
      <alignment horizontal="center" vertical="center" wrapText="1"/>
    </xf>
    <xf numFmtId="0" fontId="22" fillId="0" borderId="1037" xfId="0" applyFont="1" applyBorder="1" applyAlignment="1">
      <alignment horizontal="center" vertical="center" wrapText="1"/>
    </xf>
    <xf numFmtId="1" fontId="22" fillId="0" borderId="1026" xfId="0" applyNumberFormat="1" applyFont="1" applyBorder="1"/>
    <xf numFmtId="1" fontId="16" fillId="0" borderId="1026" xfId="0" applyNumberFormat="1" applyFont="1" applyBorder="1"/>
    <xf numFmtId="0" fontId="22" fillId="6" borderId="1026" xfId="0" applyFont="1" applyFill="1" applyBorder="1"/>
    <xf numFmtId="1" fontId="15" fillId="5" borderId="1038" xfId="0" applyNumberFormat="1" applyFont="1" applyFill="1" applyBorder="1" applyProtection="1">
      <protection locked="0"/>
    </xf>
    <xf numFmtId="0" fontId="22" fillId="0" borderId="984" xfId="0" applyFont="1" applyBorder="1"/>
    <xf numFmtId="1" fontId="16" fillId="0" borderId="984" xfId="0" applyNumberFormat="1" applyFont="1" applyBorder="1"/>
    <xf numFmtId="0" fontId="22" fillId="6" borderId="984" xfId="0" applyFont="1" applyFill="1" applyBorder="1"/>
    <xf numFmtId="1" fontId="15" fillId="5" borderId="1039" xfId="0" applyNumberFormat="1" applyFont="1" applyFill="1" applyBorder="1" applyProtection="1">
      <protection locked="0"/>
    </xf>
    <xf numFmtId="0" fontId="5" fillId="0" borderId="1021" xfId="0" applyFont="1" applyBorder="1" applyAlignment="1">
      <alignment horizontal="center" vertical="center" wrapText="1"/>
    </xf>
    <xf numFmtId="1" fontId="22" fillId="0" borderId="984" xfId="0" applyNumberFormat="1" applyFont="1" applyBorder="1" applyAlignment="1">
      <alignment horizontal="right"/>
    </xf>
    <xf numFmtId="0" fontId="16" fillId="0" borderId="984" xfId="0" applyFont="1" applyBorder="1"/>
    <xf numFmtId="1" fontId="22" fillId="0" borderId="984" xfId="0" applyNumberFormat="1" applyFont="1" applyBorder="1"/>
    <xf numFmtId="1" fontId="22" fillId="0" borderId="985" xfId="0" applyNumberFormat="1" applyFont="1" applyBorder="1"/>
    <xf numFmtId="0" fontId="16" fillId="0" borderId="985" xfId="0" applyFont="1" applyBorder="1"/>
    <xf numFmtId="1" fontId="5" fillId="3" borderId="1025" xfId="0" applyNumberFormat="1" applyFont="1" applyFill="1" applyBorder="1" applyAlignment="1">
      <alignment horizontal="center" vertical="center" wrapText="1"/>
    </xf>
    <xf numFmtId="1" fontId="5" fillId="3" borderId="1040" xfId="0" applyNumberFormat="1" applyFont="1" applyFill="1" applyBorder="1" applyAlignment="1">
      <alignment horizontal="center" vertical="top" wrapText="1"/>
    </xf>
    <xf numFmtId="0" fontId="5" fillId="3" borderId="1041" xfId="0" applyFont="1" applyFill="1" applyBorder="1" applyAlignment="1">
      <alignment horizontal="center" vertical="center" wrapText="1"/>
    </xf>
    <xf numFmtId="1" fontId="5" fillId="3" borderId="1042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1043" xfId="0" applyNumberFormat="1" applyFont="1" applyFill="1" applyBorder="1" applyProtection="1">
      <protection locked="0"/>
    </xf>
    <xf numFmtId="1" fontId="22" fillId="0" borderId="984" xfId="0" applyNumberFormat="1" applyFont="1" applyBorder="1" applyAlignment="1">
      <alignment vertical="center"/>
    </xf>
    <xf numFmtId="0" fontId="22" fillId="6" borderId="985" xfId="0" applyFont="1" applyFill="1" applyBorder="1"/>
    <xf numFmtId="1" fontId="5" fillId="3" borderId="1022" xfId="0" applyNumberFormat="1" applyFont="1" applyFill="1" applyBorder="1" applyAlignment="1">
      <alignment horizontal="center" vertical="center" wrapText="1"/>
    </xf>
    <xf numFmtId="1" fontId="5" fillId="3" borderId="1023" xfId="0" applyNumberFormat="1" applyFont="1" applyFill="1" applyBorder="1" applyAlignment="1">
      <alignment horizontal="center" vertical="center" wrapText="1"/>
    </xf>
    <xf numFmtId="1" fontId="5" fillId="3" borderId="1035" xfId="0" applyNumberFormat="1" applyFont="1" applyFill="1" applyBorder="1" applyAlignment="1">
      <alignment horizontal="center" vertical="center" wrapText="1"/>
    </xf>
    <xf numFmtId="1" fontId="5" fillId="0" borderId="1026" xfId="0" applyNumberFormat="1" applyFont="1" applyBorder="1" applyAlignment="1">
      <alignment horizontal="left" vertical="top"/>
    </xf>
    <xf numFmtId="0" fontId="22" fillId="6" borderId="971" xfId="0" applyFont="1" applyFill="1" applyBorder="1"/>
    <xf numFmtId="1" fontId="5" fillId="0" borderId="984" xfId="0" applyNumberFormat="1" applyFont="1" applyBorder="1" applyAlignment="1">
      <alignment horizontal="left" vertical="top"/>
    </xf>
    <xf numFmtId="0" fontId="5" fillId="0" borderId="985" xfId="0" applyFont="1" applyBorder="1" applyAlignment="1">
      <alignment horizontal="left" vertical="top" wrapText="1"/>
    </xf>
    <xf numFmtId="0" fontId="22" fillId="6" borderId="992" xfId="0" applyFont="1" applyFill="1" applyBorder="1"/>
    <xf numFmtId="0" fontId="22" fillId="6" borderId="978" xfId="0" applyFont="1" applyFill="1" applyBorder="1"/>
    <xf numFmtId="0" fontId="15" fillId="10" borderId="1026" xfId="0" applyFont="1" applyFill="1" applyBorder="1" applyAlignment="1">
      <alignment vertical="center" wrapText="1"/>
    </xf>
    <xf numFmtId="0" fontId="15" fillId="10" borderId="984" xfId="0" applyFont="1" applyFill="1" applyBorder="1" applyAlignment="1">
      <alignment vertical="center" wrapText="1"/>
    </xf>
    <xf numFmtId="0" fontId="15" fillId="10" borderId="1021" xfId="0" applyFont="1" applyFill="1" applyBorder="1" applyAlignment="1">
      <alignment horizontal="center" vertical="center" wrapText="1"/>
    </xf>
    <xf numFmtId="1" fontId="15" fillId="10" borderId="1022" xfId="0" applyNumberFormat="1" applyFont="1" applyFill="1" applyBorder="1" applyAlignment="1">
      <alignment horizontal="right" vertical="center"/>
    </xf>
    <xf numFmtId="0" fontId="15" fillId="10" borderId="1044" xfId="0" applyFont="1" applyFill="1" applyBorder="1" applyAlignment="1">
      <alignment horizontal="right" vertical="center"/>
    </xf>
    <xf numFmtId="0" fontId="15" fillId="10" borderId="1023" xfId="0" applyFont="1" applyFill="1" applyBorder="1" applyAlignment="1">
      <alignment horizontal="right" vertical="center"/>
    </xf>
    <xf numFmtId="0" fontId="15" fillId="10" borderId="1035" xfId="0" applyFont="1" applyFill="1" applyBorder="1" applyAlignment="1">
      <alignment horizontal="right" vertical="center"/>
    </xf>
    <xf numFmtId="0" fontId="4" fillId="10" borderId="1022" xfId="0" applyFont="1" applyFill="1" applyBorder="1" applyAlignment="1">
      <alignment vertical="center" wrapText="1"/>
    </xf>
    <xf numFmtId="0" fontId="4" fillId="10" borderId="1035" xfId="0" applyFont="1" applyFill="1" applyBorder="1" applyAlignment="1">
      <alignment vertical="center" wrapText="1"/>
    </xf>
    <xf numFmtId="0" fontId="5" fillId="3" borderId="1022" xfId="0" applyFont="1" applyFill="1" applyBorder="1" applyAlignment="1" applyProtection="1">
      <alignment horizontal="center" wrapText="1"/>
      <protection locked="0"/>
    </xf>
    <xf numFmtId="0" fontId="5" fillId="3" borderId="1035" xfId="0" applyFont="1" applyFill="1" applyBorder="1" applyAlignment="1" applyProtection="1">
      <alignment horizontal="center" wrapText="1"/>
      <protection locked="0"/>
    </xf>
    <xf numFmtId="0" fontId="5" fillId="3" borderId="1023" xfId="0" applyFont="1" applyFill="1" applyBorder="1" applyAlignment="1" applyProtection="1">
      <alignment horizontal="center" vertical="center" wrapText="1"/>
      <protection locked="0"/>
    </xf>
    <xf numFmtId="0" fontId="5" fillId="3" borderId="1042" xfId="0" applyFont="1" applyFill="1" applyBorder="1" applyAlignment="1" applyProtection="1">
      <alignment horizontal="center" vertical="center" wrapText="1"/>
      <protection locked="0"/>
    </xf>
    <xf numFmtId="0" fontId="5" fillId="3" borderId="1026" xfId="0" applyFont="1" applyFill="1" applyBorder="1" applyAlignment="1" applyProtection="1">
      <alignment horizontal="left" wrapText="1"/>
      <protection locked="0"/>
    </xf>
    <xf numFmtId="1" fontId="5" fillId="5" borderId="972" xfId="0" applyNumberFormat="1" applyFont="1" applyFill="1" applyBorder="1" applyProtection="1">
      <protection locked="0"/>
    </xf>
    <xf numFmtId="1" fontId="5" fillId="3" borderId="1026" xfId="0" applyNumberFormat="1" applyFont="1" applyFill="1" applyBorder="1" applyAlignment="1">
      <alignment horizontal="right" wrapText="1"/>
    </xf>
    <xf numFmtId="1" fontId="5" fillId="5" borderId="990" xfId="0" applyNumberFormat="1" applyFont="1" applyFill="1" applyBorder="1" applyProtection="1">
      <protection locked="0"/>
    </xf>
    <xf numFmtId="1" fontId="5" fillId="5" borderId="973" xfId="0" applyNumberFormat="1" applyFont="1" applyFill="1" applyBorder="1" applyProtection="1">
      <protection locked="0"/>
    </xf>
    <xf numFmtId="1" fontId="5" fillId="5" borderId="974" xfId="0" applyNumberFormat="1" applyFont="1" applyFill="1" applyBorder="1" applyProtection="1">
      <protection locked="0"/>
    </xf>
    <xf numFmtId="0" fontId="5" fillId="3" borderId="984" xfId="0" applyFont="1" applyFill="1" applyBorder="1" applyAlignment="1" applyProtection="1">
      <alignment horizontal="left" wrapText="1"/>
      <protection locked="0"/>
    </xf>
    <xf numFmtId="1" fontId="5" fillId="3" borderId="984" xfId="0" applyNumberFormat="1" applyFont="1" applyFill="1" applyBorder="1" applyAlignment="1">
      <alignment horizontal="right" wrapText="1"/>
    </xf>
    <xf numFmtId="1" fontId="5" fillId="5" borderId="984" xfId="0" applyNumberFormat="1" applyFont="1" applyFill="1" applyBorder="1" applyProtection="1">
      <protection locked="0"/>
    </xf>
    <xf numFmtId="1" fontId="5" fillId="5" borderId="985" xfId="0" applyNumberFormat="1" applyFont="1" applyFill="1" applyBorder="1" applyProtection="1">
      <protection locked="0"/>
    </xf>
    <xf numFmtId="1" fontId="5" fillId="5" borderId="977" xfId="0" applyNumberFormat="1" applyFont="1" applyFill="1" applyBorder="1" applyProtection="1">
      <protection locked="0"/>
    </xf>
    <xf numFmtId="1" fontId="5" fillId="5" borderId="992" xfId="0" applyNumberFormat="1" applyFont="1" applyFill="1" applyBorder="1" applyProtection="1">
      <protection locked="0"/>
    </xf>
    <xf numFmtId="1" fontId="5" fillId="5" borderId="978" xfId="0" applyNumberFormat="1" applyFont="1" applyFill="1" applyBorder="1" applyProtection="1">
      <protection locked="0"/>
    </xf>
    <xf numFmtId="1" fontId="5" fillId="5" borderId="979" xfId="0" applyNumberFormat="1" applyFont="1" applyFill="1" applyBorder="1" applyProtection="1">
      <protection locked="0"/>
    </xf>
    <xf numFmtId="0" fontId="5" fillId="3" borderId="1022" xfId="0" applyFont="1" applyFill="1" applyBorder="1" applyAlignment="1" applyProtection="1">
      <alignment horizontal="center" vertical="center" wrapText="1"/>
      <protection locked="0"/>
    </xf>
    <xf numFmtId="0" fontId="5" fillId="3" borderId="1035" xfId="0" applyFont="1" applyFill="1" applyBorder="1" applyAlignment="1" applyProtection="1">
      <alignment horizontal="center" vertical="center" wrapText="1"/>
      <protection locked="0"/>
    </xf>
    <xf numFmtId="0" fontId="5" fillId="3" borderId="1026" xfId="0" applyFont="1" applyFill="1" applyBorder="1" applyAlignment="1" applyProtection="1">
      <alignment horizontal="left" vertical="center" wrapText="1"/>
      <protection locked="0"/>
    </xf>
    <xf numFmtId="1" fontId="5" fillId="0" borderId="1026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19" xfId="0" applyFont="1" applyFill="1" applyBorder="1" applyAlignment="1" applyProtection="1">
      <alignment horizontal="center" vertical="center" wrapText="1"/>
      <protection locked="0"/>
    </xf>
    <xf numFmtId="0" fontId="5" fillId="3" borderId="122" xfId="0" applyFont="1" applyFill="1" applyBorder="1" applyAlignment="1" applyProtection="1">
      <alignment horizontal="center" vertical="center" wrapText="1"/>
      <protection locked="0"/>
    </xf>
    <xf numFmtId="0" fontId="5" fillId="3" borderId="126" xfId="0" applyFont="1" applyFill="1" applyBorder="1" applyAlignment="1" applyProtection="1">
      <alignment horizontal="center" vertical="center" wrapText="1"/>
      <protection locked="0"/>
    </xf>
    <xf numFmtId="0" fontId="5" fillId="3" borderId="122" xfId="0" applyFont="1" applyFill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5" fillId="3" borderId="126" xfId="0" applyFont="1" applyFill="1" applyBorder="1" applyAlignment="1" applyProtection="1">
      <alignment horizontal="center" wrapText="1"/>
      <protection locked="0"/>
    </xf>
    <xf numFmtId="0" fontId="15" fillId="0" borderId="126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3" borderId="122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3" borderId="12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6" xfId="0" applyNumberFormat="1" applyFon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center" vertical="center" wrapText="1"/>
    </xf>
    <xf numFmtId="0" fontId="15" fillId="10" borderId="119" xfId="0" applyFont="1" applyFill="1" applyBorder="1" applyAlignment="1">
      <alignment horizontal="center" vertical="center" wrapText="1"/>
    </xf>
    <xf numFmtId="0" fontId="15" fillId="10" borderId="119" xfId="0" applyFont="1" applyFill="1" applyBorder="1" applyAlignment="1">
      <alignment horizontal="center" vertical="center"/>
    </xf>
    <xf numFmtId="0" fontId="16" fillId="0" borderId="12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26" xfId="0" applyFont="1" applyBorder="1" applyAlignment="1">
      <alignment horizontal="center"/>
    </xf>
    <xf numFmtId="0" fontId="15" fillId="0" borderId="119" xfId="0" applyFont="1" applyBorder="1" applyAlignment="1">
      <alignment horizontal="center" vertical="center" wrapText="1"/>
    </xf>
    <xf numFmtId="0" fontId="15" fillId="10" borderId="120" xfId="0" applyFont="1" applyFill="1" applyBorder="1" applyAlignment="1">
      <alignment horizontal="center" vertical="center" wrapText="1"/>
    </xf>
    <xf numFmtId="0" fontId="15" fillId="10" borderId="54" xfId="0" applyFont="1" applyFill="1" applyBorder="1" applyAlignment="1">
      <alignment horizontal="center" vertical="center" wrapText="1"/>
    </xf>
    <xf numFmtId="0" fontId="15" fillId="10" borderId="59" xfId="0" applyFont="1" applyFill="1" applyBorder="1" applyAlignment="1">
      <alignment horizontal="center" vertical="center" wrapText="1"/>
    </xf>
    <xf numFmtId="0" fontId="15" fillId="10" borderId="121" xfId="0" applyFont="1" applyFill="1" applyBorder="1" applyAlignment="1">
      <alignment horizontal="center" vertical="center" wrapText="1"/>
    </xf>
    <xf numFmtId="0" fontId="15" fillId="10" borderId="126" xfId="0" applyFont="1" applyFill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56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1" fontId="5" fillId="3" borderId="53" xfId="0" applyNumberFormat="1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1" fontId="5" fillId="3" borderId="122" xfId="0" applyNumberFormat="1" applyFont="1" applyFill="1" applyBorder="1" applyAlignment="1">
      <alignment horizontal="center" vertical="top"/>
    </xf>
    <xf numFmtId="1" fontId="5" fillId="3" borderId="7" xfId="0" applyNumberFormat="1" applyFont="1" applyFill="1" applyBorder="1" applyAlignment="1">
      <alignment horizontal="center" vertical="top"/>
    </xf>
    <xf numFmtId="1" fontId="5" fillId="3" borderId="126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" fontId="15" fillId="0" borderId="119" xfId="0" applyNumberFormat="1" applyFont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35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0" borderId="56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5" fillId="0" borderId="122" xfId="0" applyNumberFormat="1" applyFont="1" applyBorder="1" applyAlignment="1">
      <alignment horizontal="center" vertical="center"/>
    </xf>
    <xf numFmtId="1" fontId="15" fillId="0" borderId="126" xfId="0" applyNumberFormat="1" applyFont="1" applyBorder="1" applyAlignment="1">
      <alignment horizontal="center" vertical="center"/>
    </xf>
    <xf numFmtId="1" fontId="15" fillId="0" borderId="127" xfId="0" applyNumberFormat="1" applyFont="1" applyBorder="1" applyAlignment="1">
      <alignment horizontal="center" vertical="center"/>
    </xf>
    <xf numFmtId="1" fontId="15" fillId="0" borderId="12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 wrapText="1"/>
      <protection hidden="1"/>
    </xf>
    <xf numFmtId="1" fontId="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12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 wrapText="1"/>
    </xf>
    <xf numFmtId="1" fontId="15" fillId="0" borderId="53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0" fontId="10" fillId="3" borderId="12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25" xfId="0" applyFont="1" applyFill="1" applyBorder="1" applyAlignment="1">
      <alignment horizontal="center"/>
    </xf>
    <xf numFmtId="1" fontId="15" fillId="0" borderId="12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/>
    </xf>
    <xf numFmtId="1" fontId="15" fillId="0" borderId="56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/>
    </xf>
    <xf numFmtId="1" fontId="5" fillId="0" borderId="106" xfId="0" applyNumberFormat="1" applyFont="1" applyBorder="1" applyAlignment="1">
      <alignment horizontal="center" vertical="center" wrapText="1"/>
    </xf>
    <xf numFmtId="1" fontId="5" fillId="0" borderId="113" xfId="0" applyNumberFormat="1" applyFont="1" applyBorder="1" applyAlignment="1">
      <alignment horizontal="center" vertical="center" wrapText="1"/>
    </xf>
    <xf numFmtId="1" fontId="5" fillId="0" borderId="119" xfId="7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/>
    </xf>
    <xf numFmtId="0" fontId="5" fillId="0" borderId="119" xfId="0" applyFont="1" applyBorder="1" applyAlignment="1" applyProtection="1">
      <alignment horizontal="center"/>
    </xf>
    <xf numFmtId="0" fontId="4" fillId="0" borderId="0" xfId="0" applyFont="1" applyFill="1" applyBorder="1" applyAlignment="1">
      <alignment horizontal="center" wrapText="1"/>
    </xf>
    <xf numFmtId="1" fontId="5" fillId="0" borderId="107" xfId="0" applyNumberFormat="1" applyFont="1" applyBorder="1" applyAlignment="1">
      <alignment horizontal="center" vertical="center"/>
    </xf>
    <xf numFmtId="1" fontId="5" fillId="0" borderId="103" xfId="0" applyNumberFormat="1" applyFont="1" applyBorder="1" applyAlignment="1">
      <alignment horizontal="center" vertical="center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106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107" xfId="0" applyNumberFormat="1" applyFont="1" applyBorder="1" applyAlignment="1">
      <alignment horizontal="center" vertical="center" wrapText="1"/>
    </xf>
    <xf numFmtId="1" fontId="5" fillId="0" borderId="108" xfId="0" applyNumberFormat="1" applyFont="1" applyBorder="1" applyAlignment="1">
      <alignment horizontal="center" vertical="center" wrapText="1"/>
    </xf>
    <xf numFmtId="1" fontId="5" fillId="0" borderId="109" xfId="0" applyNumberFormat="1" applyFont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10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09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41" fontId="5" fillId="3" borderId="57" xfId="1" applyNumberFormat="1" applyFont="1" applyFill="1" applyBorder="1" applyAlignment="1" applyProtection="1">
      <alignment horizontal="center" vertical="center" wrapText="1"/>
    </xf>
    <xf numFmtId="41" fontId="5" fillId="3" borderId="37" xfId="1" applyNumberFormat="1" applyFont="1" applyFill="1" applyBorder="1" applyAlignment="1" applyProtection="1">
      <alignment horizontal="center" vertical="center" wrapText="1"/>
    </xf>
    <xf numFmtId="41" fontId="5" fillId="3" borderId="58" xfId="1" applyNumberFormat="1" applyFont="1" applyFill="1" applyBorder="1" applyAlignment="1" applyProtection="1">
      <alignment horizontal="center" vertical="center"/>
    </xf>
    <xf numFmtId="41" fontId="5" fillId="3" borderId="79" xfId="1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 applyProtection="1">
      <alignment horizontal="center" vertical="center" wrapText="1"/>
      <protection hidden="1"/>
    </xf>
    <xf numFmtId="1" fontId="15" fillId="0" borderId="56" xfId="0" applyNumberFormat="1" applyFont="1" applyBorder="1" applyAlignment="1" applyProtection="1">
      <alignment horizontal="center" vertical="center" wrapText="1"/>
      <protection hidden="1"/>
    </xf>
    <xf numFmtId="1" fontId="1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56" xfId="0" applyNumberFormat="1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>
      <alignment horizontal="center" vertical="center"/>
    </xf>
    <xf numFmtId="41" fontId="5" fillId="3" borderId="2" xfId="3" applyNumberFormat="1" applyFont="1" applyFill="1" applyBorder="1" applyAlignment="1" applyProtection="1">
      <alignment horizontal="center"/>
    </xf>
    <xf numFmtId="41" fontId="5" fillId="3" borderId="78" xfId="3" applyNumberFormat="1" applyFont="1" applyFill="1" applyBorder="1" applyAlignment="1" applyProtection="1">
      <alignment horizontal="center"/>
    </xf>
    <xf numFmtId="1" fontId="5" fillId="0" borderId="70" xfId="0" applyNumberFormat="1" applyFont="1" applyBorder="1" applyAlignment="1">
      <alignment horizontal="center" vertical="center" wrapText="1"/>
    </xf>
    <xf numFmtId="1" fontId="24" fillId="0" borderId="136" xfId="0" applyNumberFormat="1" applyFont="1" applyFill="1" applyBorder="1" applyAlignment="1">
      <alignment horizontal="center" vertical="center" wrapText="1"/>
    </xf>
    <xf numFmtId="1" fontId="24" fillId="0" borderId="64" xfId="0" applyNumberFormat="1" applyFont="1" applyFill="1" applyBorder="1" applyAlignment="1">
      <alignment horizontal="center" vertical="center" wrapText="1"/>
    </xf>
    <xf numFmtId="1" fontId="5" fillId="0" borderId="137" xfId="0" applyNumberFormat="1" applyFont="1" applyBorder="1" applyAlignment="1">
      <alignment horizontal="center" vertical="center" wrapText="1"/>
    </xf>
    <xf numFmtId="1" fontId="5" fillId="0" borderId="77" xfId="0" applyNumberFormat="1" applyFont="1" applyBorder="1" applyAlignment="1">
      <alignment horizontal="center" vertical="center" wrapText="1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76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56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24" fillId="0" borderId="138" xfId="0" applyNumberFormat="1" applyFont="1" applyBorder="1" applyAlignment="1">
      <alignment horizontal="center" vertical="center" wrapText="1"/>
    </xf>
    <xf numFmtId="1" fontId="24" fillId="0" borderId="75" xfId="0" applyNumberFormat="1" applyFont="1" applyBorder="1" applyAlignment="1">
      <alignment horizontal="center" vertical="center" wrapText="1"/>
    </xf>
    <xf numFmtId="1" fontId="24" fillId="0" borderId="73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vertical="center" wrapText="1"/>
    </xf>
    <xf numFmtId="1" fontId="5" fillId="2" borderId="134" xfId="0" applyNumberFormat="1" applyFont="1" applyFill="1" applyBorder="1" applyAlignment="1">
      <alignment horizontal="center" vertical="center" wrapText="1"/>
    </xf>
    <xf numFmtId="1" fontId="5" fillId="0" borderId="135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2" borderId="9" xfId="0" applyNumberFormat="1" applyFont="1" applyFill="1" applyBorder="1" applyAlignment="1">
      <alignment horizontal="center" vertical="center" wrapText="1"/>
    </xf>
    <xf numFmtId="1" fontId="5" fillId="0" borderId="71" xfId="0" applyNumberFormat="1" applyFont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56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left" vertical="center"/>
    </xf>
    <xf numFmtId="1" fontId="15" fillId="0" borderId="27" xfId="0" applyNumberFormat="1" applyFont="1" applyBorder="1" applyAlignment="1">
      <alignment horizontal="left" vertical="center"/>
    </xf>
    <xf numFmtId="1" fontId="15" fillId="0" borderId="40" xfId="0" applyNumberFormat="1" applyFont="1" applyBorder="1" applyAlignment="1">
      <alignment horizontal="left" vertical="center"/>
    </xf>
    <xf numFmtId="1" fontId="15" fillId="0" borderId="41" xfId="0" applyNumberFormat="1" applyFont="1" applyBorder="1" applyAlignment="1">
      <alignment horizontal="left" vertical="center"/>
    </xf>
    <xf numFmtId="1" fontId="15" fillId="0" borderId="40" xfId="0" applyNumberFormat="1" applyFont="1" applyBorder="1" applyAlignment="1">
      <alignment horizontal="left" vertical="center" shrinkToFit="1"/>
    </xf>
    <xf numFmtId="1" fontId="15" fillId="0" borderId="41" xfId="0" applyNumberFormat="1" applyFont="1" applyBorder="1" applyAlignment="1">
      <alignment horizontal="left" vertical="center" shrinkToFit="1"/>
    </xf>
    <xf numFmtId="1" fontId="15" fillId="0" borderId="44" xfId="0" applyNumberFormat="1" applyFont="1" applyBorder="1" applyAlignment="1">
      <alignment horizontal="left" vertical="center"/>
    </xf>
    <xf numFmtId="1" fontId="15" fillId="0" borderId="51" xfId="0" applyNumberFormat="1" applyFont="1" applyBorder="1" applyAlignment="1">
      <alignment horizontal="left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wrapText="1"/>
    </xf>
    <xf numFmtId="41" fontId="5" fillId="3" borderId="2" xfId="1" applyNumberFormat="1" applyFont="1" applyFill="1" applyBorder="1" applyAlignment="1" applyProtection="1">
      <alignment horizontal="center" vertical="center" wrapText="1"/>
    </xf>
    <xf numFmtId="41" fontId="5" fillId="3" borderId="8" xfId="3" applyNumberFormat="1" applyFont="1" applyFill="1" applyBorder="1" applyAlignment="1">
      <alignment horizontal="center"/>
    </xf>
    <xf numFmtId="41" fontId="5" fillId="3" borderId="2" xfId="3" applyNumberFormat="1" applyFont="1" applyFill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" fontId="15" fillId="0" borderId="53" xfId="0" applyNumberFormat="1" applyFont="1" applyBorder="1" applyAlignment="1">
      <alignment horizontal="center" vertical="center"/>
    </xf>
    <xf numFmtId="1" fontId="15" fillId="0" borderId="54" xfId="0" applyNumberFormat="1" applyFont="1" applyBorder="1" applyAlignment="1">
      <alignment horizontal="center" vertical="center" wrapText="1"/>
    </xf>
    <xf numFmtId="1" fontId="15" fillId="0" borderId="55" xfId="0" applyNumberFormat="1" applyFont="1" applyBorder="1" applyAlignment="1">
      <alignment horizontal="center" vertical="center" wrapText="1"/>
    </xf>
    <xf numFmtId="1" fontId="15" fillId="0" borderId="59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41" fontId="5" fillId="3" borderId="2" xfId="1" applyNumberFormat="1" applyFont="1" applyFill="1" applyBorder="1" applyAlignment="1" applyProtection="1">
      <alignment horizontal="center" vertical="center"/>
    </xf>
    <xf numFmtId="41" fontId="5" fillId="3" borderId="28" xfId="1" applyNumberFormat="1" applyFont="1" applyFill="1" applyBorder="1" applyAlignment="1" applyProtection="1">
      <alignment horizontal="center"/>
    </xf>
    <xf numFmtId="41" fontId="5" fillId="3" borderId="7" xfId="1" applyNumberFormat="1" applyFont="1" applyFill="1" applyBorder="1" applyAlignment="1" applyProtection="1">
      <alignment horizontal="center"/>
    </xf>
    <xf numFmtId="41" fontId="5" fillId="3" borderId="8" xfId="1" applyNumberFormat="1" applyFont="1" applyFill="1" applyBorder="1" applyAlignment="1" applyProtection="1">
      <alignment horizontal="center"/>
    </xf>
    <xf numFmtId="41" fontId="5" fillId="3" borderId="4" xfId="1" applyNumberFormat="1" applyFont="1" applyFill="1" applyBorder="1" applyAlignment="1" applyProtection="1">
      <alignment horizontal="center" vertical="center"/>
    </xf>
    <xf numFmtId="41" fontId="5" fillId="3" borderId="6" xfId="1" applyNumberFormat="1" applyFont="1" applyFill="1" applyBorder="1" applyAlignment="1" applyProtection="1">
      <alignment horizontal="center" vertical="center"/>
    </xf>
    <xf numFmtId="41" fontId="5" fillId="3" borderId="34" xfId="1" applyNumberFormat="1" applyFont="1" applyFill="1" applyBorder="1" applyAlignment="1" applyProtection="1">
      <alignment horizontal="center" vertical="center"/>
    </xf>
    <xf numFmtId="41" fontId="5" fillId="3" borderId="35" xfId="1" applyNumberFormat="1" applyFont="1" applyFill="1" applyBorder="1" applyAlignment="1" applyProtection="1">
      <alignment horizontal="center" vertical="center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41" fontId="5" fillId="3" borderId="25" xfId="1" applyNumberFormat="1" applyFont="1" applyFill="1" applyBorder="1" applyAlignment="1" applyProtection="1">
      <alignment horizontal="left" vertical="center"/>
    </xf>
    <xf numFmtId="41" fontId="5" fillId="3" borderId="26" xfId="1" applyNumberFormat="1" applyFont="1" applyFill="1" applyBorder="1" applyAlignment="1" applyProtection="1">
      <alignment horizontal="left" vertical="center"/>
    </xf>
    <xf numFmtId="41" fontId="5" fillId="3" borderId="27" xfId="1" applyNumberFormat="1" applyFont="1" applyFill="1" applyBorder="1" applyAlignment="1" applyProtection="1">
      <alignment horizontal="left" vertical="center"/>
    </xf>
    <xf numFmtId="41" fontId="5" fillId="3" borderId="3" xfId="1" applyNumberFormat="1" applyFont="1" applyFill="1" applyBorder="1" applyAlignment="1" applyProtection="1">
      <alignment horizontal="center" vertical="center"/>
    </xf>
    <xf numFmtId="41" fontId="5" fillId="3" borderId="9" xfId="1" applyNumberFormat="1" applyFont="1" applyFill="1" applyBorder="1" applyAlignment="1" applyProtection="1">
      <alignment horizontal="center" vertical="center"/>
    </xf>
    <xf numFmtId="41" fontId="5" fillId="3" borderId="28" xfId="1" applyNumberFormat="1" applyFont="1" applyFill="1" applyBorder="1" applyAlignment="1" applyProtection="1">
      <alignment horizontal="center" vertical="center" wrapText="1"/>
    </xf>
    <xf numFmtId="41" fontId="5" fillId="3" borderId="7" xfId="1" applyNumberFormat="1" applyFont="1" applyFill="1" applyBorder="1" applyAlignment="1" applyProtection="1">
      <alignment horizontal="center" vertical="center" wrapText="1"/>
    </xf>
    <xf numFmtId="41" fontId="5" fillId="3" borderId="8" xfId="1" applyNumberFormat="1" applyFont="1" applyFill="1" applyBorder="1" applyAlignment="1" applyProtection="1">
      <alignment horizontal="center" vertical="center" wrapText="1"/>
    </xf>
    <xf numFmtId="41" fontId="5" fillId="3" borderId="8" xfId="3" applyNumberFormat="1" applyFont="1" applyFill="1" applyBorder="1" applyAlignment="1" applyProtection="1">
      <alignment horizontal="center"/>
    </xf>
    <xf numFmtId="41" fontId="5" fillId="3" borderId="7" xfId="3" applyNumberFormat="1" applyFont="1" applyFill="1" applyBorder="1" applyAlignment="1" applyProtection="1">
      <alignment horizontal="center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11" fillId="3" borderId="0" xfId="3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1" fontId="5" fillId="3" borderId="4" xfId="1" applyNumberFormat="1" applyFont="1" applyFill="1" applyBorder="1" applyAlignment="1" applyProtection="1">
      <alignment horizontal="center" vertical="center" wrapText="1"/>
    </xf>
    <xf numFmtId="41" fontId="5" fillId="3" borderId="5" xfId="1" applyNumberFormat="1" applyFont="1" applyFill="1" applyBorder="1" applyAlignment="1" applyProtection="1">
      <alignment horizontal="center" vertical="center" wrapText="1"/>
    </xf>
    <xf numFmtId="41" fontId="5" fillId="3" borderId="6" xfId="1" applyNumberFormat="1" applyFont="1" applyFill="1" applyBorder="1" applyAlignment="1" applyProtection="1">
      <alignment horizontal="center" vertical="center" wrapText="1"/>
    </xf>
    <xf numFmtId="0" fontId="5" fillId="3" borderId="225" xfId="0" applyFont="1" applyFill="1" applyBorder="1" applyAlignment="1" applyProtection="1">
      <alignment horizontal="center" vertical="center" wrapText="1"/>
      <protection locked="0"/>
    </xf>
    <xf numFmtId="0" fontId="5" fillId="3" borderId="300" xfId="0" applyFont="1" applyFill="1" applyBorder="1" applyAlignment="1" applyProtection="1">
      <alignment horizontal="center" vertical="center" wrapText="1"/>
      <protection locked="0"/>
    </xf>
    <xf numFmtId="0" fontId="5" fillId="3" borderId="303" xfId="0" applyFont="1" applyFill="1" applyBorder="1" applyAlignment="1" applyProtection="1">
      <alignment horizontal="center" vertical="center" wrapText="1"/>
      <protection locked="0"/>
    </xf>
    <xf numFmtId="0" fontId="5" fillId="3" borderId="307" xfId="0" applyFont="1" applyFill="1" applyBorder="1" applyAlignment="1" applyProtection="1">
      <alignment horizontal="center" vertical="center" wrapText="1"/>
      <protection locked="0"/>
    </xf>
    <xf numFmtId="0" fontId="5" fillId="3" borderId="303" xfId="0" applyFont="1" applyFill="1" applyBorder="1" applyAlignment="1" applyProtection="1">
      <alignment horizontal="center" wrapText="1"/>
      <protection locked="0"/>
    </xf>
    <xf numFmtId="0" fontId="5" fillId="3" borderId="235" xfId="0" applyFont="1" applyFill="1" applyBorder="1" applyAlignment="1" applyProtection="1">
      <alignment horizontal="center" wrapText="1"/>
      <protection locked="0"/>
    </xf>
    <xf numFmtId="0" fontId="5" fillId="3" borderId="307" xfId="0" applyFont="1" applyFill="1" applyBorder="1" applyAlignment="1" applyProtection="1">
      <alignment horizontal="center" wrapText="1"/>
      <protection locked="0"/>
    </xf>
    <xf numFmtId="0" fontId="15" fillId="0" borderId="307" xfId="0" applyFont="1" applyBorder="1" applyAlignment="1">
      <alignment horizontal="center" vertical="center" wrapText="1"/>
    </xf>
    <xf numFmtId="1" fontId="5" fillId="0" borderId="225" xfId="0" applyNumberFormat="1" applyFont="1" applyBorder="1" applyAlignment="1">
      <alignment horizontal="center" vertical="center" wrapText="1"/>
    </xf>
    <xf numFmtId="1" fontId="5" fillId="3" borderId="303" xfId="0" applyNumberFormat="1" applyFont="1" applyFill="1" applyBorder="1" applyAlignment="1">
      <alignment horizontal="center" vertical="center" wrapText="1"/>
    </xf>
    <xf numFmtId="1" fontId="5" fillId="3" borderId="235" xfId="0" applyNumberFormat="1" applyFont="1" applyFill="1" applyBorder="1" applyAlignment="1">
      <alignment horizontal="center" vertical="center" wrapText="1"/>
    </xf>
    <xf numFmtId="1" fontId="5" fillId="3" borderId="307" xfId="0" applyNumberFormat="1" applyFont="1" applyFill="1" applyBorder="1" applyAlignment="1">
      <alignment horizontal="center" vertical="center" wrapText="1"/>
    </xf>
    <xf numFmtId="1" fontId="5" fillId="0" borderId="235" xfId="0" applyNumberFormat="1" applyFont="1" applyBorder="1" applyAlignment="1">
      <alignment horizontal="center" vertical="center" wrapText="1"/>
    </xf>
    <xf numFmtId="1" fontId="5" fillId="0" borderId="307" xfId="0" applyNumberFormat="1" applyFont="1" applyBorder="1" applyAlignment="1">
      <alignment horizontal="center" vertical="center" wrapText="1"/>
    </xf>
    <xf numFmtId="0" fontId="15" fillId="10" borderId="300" xfId="0" applyFont="1" applyFill="1" applyBorder="1" applyAlignment="1">
      <alignment horizontal="center" vertical="center" wrapText="1"/>
    </xf>
    <xf numFmtId="0" fontId="15" fillId="10" borderId="300" xfId="0" applyFont="1" applyFill="1" applyBorder="1" applyAlignment="1">
      <alignment horizontal="center" vertical="center"/>
    </xf>
    <xf numFmtId="0" fontId="16" fillId="0" borderId="303" xfId="0" applyFont="1" applyBorder="1" applyAlignment="1">
      <alignment horizontal="center"/>
    </xf>
    <xf numFmtId="0" fontId="16" fillId="0" borderId="235" xfId="0" applyFont="1" applyBorder="1" applyAlignment="1">
      <alignment horizontal="center"/>
    </xf>
    <xf numFmtId="0" fontId="16" fillId="0" borderId="307" xfId="0" applyFont="1" applyBorder="1" applyAlignment="1">
      <alignment horizontal="center"/>
    </xf>
    <xf numFmtId="0" fontId="15" fillId="0" borderId="300" xfId="0" applyFont="1" applyBorder="1" applyAlignment="1">
      <alignment horizontal="center" vertical="center" wrapText="1"/>
    </xf>
    <xf numFmtId="0" fontId="15" fillId="10" borderId="301" xfId="0" applyFont="1" applyFill="1" applyBorder="1" applyAlignment="1">
      <alignment horizontal="center" vertical="center" wrapText="1"/>
    </xf>
    <xf numFmtId="0" fontId="15" fillId="10" borderId="302" xfId="0" applyFont="1" applyFill="1" applyBorder="1" applyAlignment="1">
      <alignment horizontal="center" vertical="center" wrapText="1"/>
    </xf>
    <xf numFmtId="0" fontId="15" fillId="10" borderId="307" xfId="0" applyFont="1" applyFill="1" applyBorder="1" applyAlignment="1">
      <alignment horizontal="center" vertical="center" wrapText="1"/>
    </xf>
    <xf numFmtId="0" fontId="15" fillId="0" borderId="301" xfId="0" applyFont="1" applyBorder="1" applyAlignment="1">
      <alignment horizontal="center" vertical="center" wrapText="1"/>
    </xf>
    <xf numFmtId="1" fontId="5" fillId="3" borderId="2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5" xfId="0" applyFont="1" applyBorder="1" applyAlignment="1">
      <alignment horizontal="center" vertical="center" wrapText="1"/>
    </xf>
    <xf numFmtId="0" fontId="5" fillId="0" borderId="303" xfId="0" applyFont="1" applyBorder="1" applyAlignment="1">
      <alignment horizontal="center"/>
    </xf>
    <xf numFmtId="0" fontId="5" fillId="0" borderId="235" xfId="0" applyFont="1" applyBorder="1" applyAlignment="1">
      <alignment horizontal="center"/>
    </xf>
    <xf numFmtId="0" fontId="5" fillId="0" borderId="307" xfId="0" applyFont="1" applyBorder="1" applyAlignment="1">
      <alignment horizontal="center"/>
    </xf>
    <xf numFmtId="1" fontId="5" fillId="3" borderId="303" xfId="0" applyNumberFormat="1" applyFont="1" applyFill="1" applyBorder="1" applyAlignment="1">
      <alignment horizontal="center" vertical="top"/>
    </xf>
    <xf numFmtId="1" fontId="5" fillId="3" borderId="235" xfId="0" applyNumberFormat="1" applyFont="1" applyFill="1" applyBorder="1" applyAlignment="1">
      <alignment horizontal="center" vertical="top"/>
    </xf>
    <xf numFmtId="1" fontId="5" fillId="3" borderId="307" xfId="0" applyNumberFormat="1" applyFont="1" applyFill="1" applyBorder="1" applyAlignment="1">
      <alignment horizontal="center" vertical="top"/>
    </xf>
    <xf numFmtId="0" fontId="5" fillId="0" borderId="231" xfId="0" applyFont="1" applyBorder="1" applyAlignment="1">
      <alignment horizontal="center" vertical="center" wrapText="1"/>
    </xf>
    <xf numFmtId="0" fontId="5" fillId="0" borderId="300" xfId="0" applyFont="1" applyBorder="1" applyAlignment="1">
      <alignment horizontal="center" vertical="center" wrapText="1"/>
    </xf>
    <xf numFmtId="0" fontId="5" fillId="0" borderId="300" xfId="0" applyFont="1" applyBorder="1" applyAlignment="1">
      <alignment horizontal="center"/>
    </xf>
    <xf numFmtId="0" fontId="5" fillId="0" borderId="309" xfId="0" applyFont="1" applyBorder="1" applyAlignment="1">
      <alignment horizontal="center"/>
    </xf>
    <xf numFmtId="0" fontId="5" fillId="0" borderId="2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225" xfId="0" applyFont="1" applyBorder="1" applyAlignment="1">
      <alignment horizontal="center" vertical="center" wrapText="1"/>
    </xf>
    <xf numFmtId="0" fontId="22" fillId="0" borderId="303" xfId="0" applyFont="1" applyBorder="1" applyAlignment="1">
      <alignment horizontal="center" vertical="center"/>
    </xf>
    <xf numFmtId="0" fontId="22" fillId="0" borderId="235" xfId="0" applyFont="1" applyBorder="1" applyAlignment="1">
      <alignment horizontal="center" vertical="center"/>
    </xf>
    <xf numFmtId="0" fontId="22" fillId="0" borderId="303" xfId="0" applyFont="1" applyBorder="1" applyAlignment="1">
      <alignment horizontal="center"/>
    </xf>
    <xf numFmtId="0" fontId="22" fillId="0" borderId="235" xfId="0" applyFont="1" applyBorder="1" applyAlignment="1">
      <alignment horizontal="center"/>
    </xf>
    <xf numFmtId="0" fontId="22" fillId="0" borderId="306" xfId="0" applyFont="1" applyBorder="1" applyAlignment="1">
      <alignment horizontal="center"/>
    </xf>
    <xf numFmtId="1" fontId="15" fillId="0" borderId="300" xfId="0" applyNumberFormat="1" applyFont="1" applyBorder="1" applyAlignment="1">
      <alignment horizontal="center" vertical="center"/>
    </xf>
    <xf numFmtId="1" fontId="15" fillId="0" borderId="225" xfId="0" applyNumberFormat="1" applyFont="1" applyBorder="1" applyAlignment="1">
      <alignment horizontal="center" vertical="center" wrapText="1"/>
    </xf>
    <xf numFmtId="1" fontId="15" fillId="0" borderId="303" xfId="0" applyNumberFormat="1" applyFont="1" applyBorder="1" applyAlignment="1">
      <alignment horizontal="center" vertical="center"/>
    </xf>
    <xf numFmtId="1" fontId="15" fillId="0" borderId="307" xfId="0" applyNumberFormat="1" applyFont="1" applyBorder="1" applyAlignment="1">
      <alignment horizontal="center" vertical="center"/>
    </xf>
    <xf numFmtId="1" fontId="15" fillId="0" borderId="308" xfId="0" applyNumberFormat="1" applyFont="1" applyBorder="1" applyAlignment="1">
      <alignment horizontal="center" vertical="center"/>
    </xf>
    <xf numFmtId="1" fontId="15" fillId="0" borderId="309" xfId="0" applyNumberFormat="1" applyFont="1" applyBorder="1" applyAlignment="1">
      <alignment horizontal="center" vertical="center"/>
    </xf>
    <xf numFmtId="1" fontId="5" fillId="0" borderId="225" xfId="0" applyNumberFormat="1" applyFont="1" applyBorder="1" applyAlignment="1" applyProtection="1">
      <alignment horizontal="center" vertical="center" wrapText="1"/>
      <protection hidden="1"/>
    </xf>
    <xf numFmtId="1" fontId="5" fillId="0" borderId="303" xfId="0" applyNumberFormat="1" applyFont="1" applyBorder="1" applyAlignment="1">
      <alignment horizontal="center" vertical="center"/>
    </xf>
    <xf numFmtId="1" fontId="5" fillId="0" borderId="235" xfId="0" applyNumberFormat="1" applyFont="1" applyBorder="1" applyAlignment="1">
      <alignment horizontal="center" vertical="center"/>
    </xf>
    <xf numFmtId="1" fontId="5" fillId="0" borderId="236" xfId="0" applyNumberFormat="1" applyFont="1" applyBorder="1" applyAlignment="1">
      <alignment horizontal="center" vertical="center"/>
    </xf>
    <xf numFmtId="1" fontId="15" fillId="0" borderId="236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0" fillId="3" borderId="303" xfId="0" applyFont="1" applyFill="1" applyBorder="1" applyAlignment="1">
      <alignment horizontal="center"/>
    </xf>
    <xf numFmtId="0" fontId="10" fillId="3" borderId="235" xfId="0" applyFont="1" applyFill="1" applyBorder="1" applyAlignment="1">
      <alignment horizontal="center"/>
    </xf>
    <xf numFmtId="0" fontId="10" fillId="3" borderId="306" xfId="0" applyFont="1" applyFill="1" applyBorder="1" applyAlignment="1">
      <alignment horizontal="center"/>
    </xf>
    <xf numFmtId="1" fontId="15" fillId="0" borderId="303" xfId="0" applyNumberFormat="1" applyFont="1" applyBorder="1" applyAlignment="1">
      <alignment horizontal="center" vertical="center" wrapText="1"/>
    </xf>
    <xf numFmtId="1" fontId="5" fillId="0" borderId="225" xfId="0" applyNumberFormat="1" applyFont="1" applyBorder="1" applyAlignment="1">
      <alignment horizontal="center" vertical="center"/>
    </xf>
    <xf numFmtId="0" fontId="5" fillId="0" borderId="303" xfId="0" applyFont="1" applyBorder="1" applyAlignment="1">
      <alignment horizontal="center" vertical="center" wrapText="1"/>
    </xf>
    <xf numFmtId="0" fontId="5" fillId="0" borderId="235" xfId="0" applyFont="1" applyBorder="1" applyAlignment="1">
      <alignment horizontal="center" vertical="center" wrapText="1"/>
    </xf>
    <xf numFmtId="0" fontId="5" fillId="0" borderId="236" xfId="0" applyFont="1" applyBorder="1" applyAlignment="1">
      <alignment horizontal="center" vertical="center" wrapText="1"/>
    </xf>
    <xf numFmtId="1" fontId="15" fillId="0" borderId="225" xfId="0" applyNumberFormat="1" applyFont="1" applyBorder="1" applyAlignment="1">
      <alignment horizontal="center" vertical="center"/>
    </xf>
    <xf numFmtId="1" fontId="15" fillId="0" borderId="235" xfId="0" applyNumberFormat="1" applyFont="1" applyBorder="1" applyAlignment="1">
      <alignment horizontal="center" vertical="center" wrapText="1"/>
    </xf>
    <xf numFmtId="1" fontId="15" fillId="0" borderId="235" xfId="0" applyNumberFormat="1" applyFont="1" applyBorder="1" applyAlignment="1">
      <alignment horizontal="center" vertical="center"/>
    </xf>
    <xf numFmtId="1" fontId="5" fillId="0" borderId="285" xfId="0" applyNumberFormat="1" applyFont="1" applyBorder="1" applyAlignment="1">
      <alignment horizontal="center" vertical="center" wrapText="1"/>
    </xf>
    <xf numFmtId="1" fontId="5" fillId="0" borderId="292" xfId="0" applyNumberFormat="1" applyFont="1" applyBorder="1" applyAlignment="1">
      <alignment horizontal="center" vertical="center" wrapText="1"/>
    </xf>
    <xf numFmtId="1" fontId="5" fillId="0" borderId="300" xfId="7" applyNumberFormat="1" applyFont="1" applyBorder="1" applyAlignment="1">
      <alignment horizontal="center" vertical="center" wrapText="1"/>
    </xf>
    <xf numFmtId="0" fontId="5" fillId="0" borderId="23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" fontId="5" fillId="0" borderId="286" xfId="0" applyNumberFormat="1" applyFont="1" applyBorder="1" applyAlignment="1">
      <alignment horizontal="center" vertical="center"/>
    </xf>
    <xf numFmtId="1" fontId="5" fillId="0" borderId="283" xfId="0" applyNumberFormat="1" applyFont="1" applyBorder="1" applyAlignment="1">
      <alignment horizontal="center" vertical="center"/>
    </xf>
    <xf numFmtId="1" fontId="5" fillId="0" borderId="285" xfId="0" applyNumberFormat="1" applyFont="1" applyBorder="1" applyAlignment="1">
      <alignment horizontal="center" vertical="center"/>
    </xf>
    <xf numFmtId="1" fontId="5" fillId="0" borderId="286" xfId="0" applyNumberFormat="1" applyFont="1" applyBorder="1" applyAlignment="1">
      <alignment horizontal="center" vertical="center" wrapText="1"/>
    </xf>
    <xf numFmtId="1" fontId="5" fillId="0" borderId="287" xfId="0" applyNumberFormat="1" applyFont="1" applyBorder="1" applyAlignment="1">
      <alignment horizontal="center" vertical="center" wrapText="1"/>
    </xf>
    <xf numFmtId="1" fontId="5" fillId="0" borderId="288" xfId="0" applyNumberFormat="1" applyFont="1" applyBorder="1" applyAlignment="1">
      <alignment horizontal="center" vertical="center" wrapText="1"/>
    </xf>
    <xf numFmtId="1" fontId="5" fillId="0" borderId="283" xfId="0" applyNumberFormat="1" applyFont="1" applyBorder="1" applyAlignment="1">
      <alignment horizontal="center" vertical="center" wrapText="1"/>
    </xf>
    <xf numFmtId="1" fontId="5" fillId="0" borderId="236" xfId="0" applyNumberFormat="1" applyFont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 wrapText="1"/>
    </xf>
    <xf numFmtId="1" fontId="5" fillId="0" borderId="167" xfId="0" applyNumberFormat="1" applyFont="1" applyBorder="1" applyAlignment="1">
      <alignment horizontal="center" vertical="center" wrapText="1"/>
    </xf>
    <xf numFmtId="1" fontId="5" fillId="0" borderId="288" xfId="0" applyNumberFormat="1" applyFont="1" applyBorder="1" applyAlignment="1">
      <alignment horizontal="center" vertical="center"/>
    </xf>
    <xf numFmtId="1" fontId="5" fillId="0" borderId="251" xfId="0" applyNumberFormat="1" applyFont="1" applyBorder="1" applyAlignment="1">
      <alignment horizontal="center" vertical="center"/>
    </xf>
    <xf numFmtId="1" fontId="5" fillId="0" borderId="155" xfId="0" applyNumberFormat="1" applyFont="1" applyBorder="1" applyAlignment="1">
      <alignment horizontal="center" vertical="center" wrapText="1"/>
    </xf>
    <xf numFmtId="41" fontId="5" fillId="3" borderId="230" xfId="1" applyNumberFormat="1" applyFont="1" applyFill="1" applyBorder="1" applyAlignment="1" applyProtection="1">
      <alignment horizontal="center" vertical="center" wrapText="1"/>
    </xf>
    <xf numFmtId="1" fontId="5" fillId="0" borderId="233" xfId="0" applyNumberFormat="1" applyFont="1" applyBorder="1" applyAlignment="1">
      <alignment horizontal="center" vertical="center" wrapText="1"/>
    </xf>
    <xf numFmtId="1" fontId="5" fillId="0" borderId="142" xfId="0" applyNumberFormat="1" applyFont="1" applyBorder="1" applyAlignment="1">
      <alignment horizontal="center" vertical="center" wrapText="1"/>
    </xf>
    <xf numFmtId="1" fontId="5" fillId="0" borderId="251" xfId="0" applyNumberFormat="1" applyFont="1" applyBorder="1" applyAlignment="1">
      <alignment horizontal="center" vertical="center" wrapText="1"/>
    </xf>
    <xf numFmtId="1" fontId="15" fillId="0" borderId="225" xfId="0" applyNumberFormat="1" applyFont="1" applyBorder="1" applyAlignment="1" applyProtection="1">
      <alignment horizontal="center" vertical="center" wrapText="1"/>
      <protection hidden="1"/>
    </xf>
    <xf numFmtId="1" fontId="5" fillId="0" borderId="233" xfId="0" applyNumberFormat="1" applyFont="1" applyBorder="1" applyAlignment="1">
      <alignment horizontal="center" vertical="center"/>
    </xf>
    <xf numFmtId="41" fontId="5" fillId="3" borderId="233" xfId="3" applyNumberFormat="1" applyFont="1" applyFill="1" applyBorder="1" applyAlignment="1">
      <alignment horizontal="center"/>
    </xf>
    <xf numFmtId="41" fontId="5" fillId="3" borderId="273" xfId="3" applyNumberFormat="1" applyFont="1" applyFill="1" applyBorder="1" applyAlignment="1">
      <alignment horizontal="center"/>
    </xf>
    <xf numFmtId="1" fontId="5" fillId="0" borderId="271" xfId="0" applyNumberFormat="1" applyFont="1" applyBorder="1" applyAlignment="1">
      <alignment horizontal="center" vertical="center" wrapText="1"/>
    </xf>
    <xf numFmtId="1" fontId="5" fillId="0" borderId="231" xfId="0" applyNumberFormat="1" applyFont="1" applyBorder="1" applyAlignment="1">
      <alignment horizontal="center" vertical="center" wrapText="1"/>
    </xf>
    <xf numFmtId="1" fontId="5" fillId="0" borderId="272" xfId="0" applyNumberFormat="1" applyFont="1" applyBorder="1" applyAlignment="1">
      <alignment horizontal="center" vertical="center" wrapText="1"/>
    </xf>
    <xf numFmtId="1" fontId="5" fillId="2" borderId="225" xfId="0" applyNumberFormat="1" applyFont="1" applyFill="1" applyBorder="1" applyAlignment="1">
      <alignment horizontal="center" vertical="center" wrapText="1"/>
    </xf>
    <xf numFmtId="1" fontId="5" fillId="0" borderId="264" xfId="0" applyNumberFormat="1" applyFont="1" applyBorder="1" applyAlignment="1">
      <alignment horizontal="center" vertical="center" wrapText="1"/>
    </xf>
    <xf numFmtId="1" fontId="5" fillId="0" borderId="211" xfId="0" applyNumberFormat="1" applyFont="1" applyBorder="1" applyAlignment="1">
      <alignment horizontal="center" vertical="center" wrapText="1"/>
    </xf>
    <xf numFmtId="1" fontId="5" fillId="0" borderId="75" xfId="0" applyNumberFormat="1" applyFont="1" applyBorder="1" applyAlignment="1">
      <alignment horizontal="center" vertical="center" wrapText="1"/>
    </xf>
    <xf numFmtId="1" fontId="5" fillId="0" borderId="230" xfId="0" applyNumberFormat="1" applyFont="1" applyBorder="1" applyAlignment="1">
      <alignment horizontal="center" vertical="center" wrapText="1"/>
    </xf>
    <xf numFmtId="1" fontId="15" fillId="0" borderId="251" xfId="0" applyNumberFormat="1" applyFont="1" applyBorder="1" applyAlignment="1">
      <alignment horizontal="center" vertical="center" wrapText="1"/>
    </xf>
    <xf numFmtId="1" fontId="15" fillId="0" borderId="236" xfId="0" applyNumberFormat="1" applyFont="1" applyBorder="1" applyAlignment="1">
      <alignment horizontal="center" vertical="center" wrapText="1"/>
    </xf>
    <xf numFmtId="1" fontId="15" fillId="2" borderId="225" xfId="0" applyNumberFormat="1" applyFont="1" applyFill="1" applyBorder="1" applyAlignment="1">
      <alignment horizontal="center" vertical="center" wrapText="1"/>
    </xf>
    <xf numFmtId="1" fontId="15" fillId="0" borderId="253" xfId="0" applyNumberFormat="1" applyFont="1" applyBorder="1" applyAlignment="1">
      <alignment horizontal="left" vertical="center"/>
    </xf>
    <xf numFmtId="1" fontId="15" fillId="0" borderId="254" xfId="0" applyNumberFormat="1" applyFont="1" applyBorder="1" applyAlignment="1">
      <alignment horizontal="left" vertical="center"/>
    </xf>
    <xf numFmtId="1" fontId="15" fillId="0" borderId="253" xfId="0" applyNumberFormat="1" applyFont="1" applyBorder="1" applyAlignment="1">
      <alignment horizontal="left" vertical="center" shrinkToFit="1"/>
    </xf>
    <xf numFmtId="1" fontId="15" fillId="0" borderId="254" xfId="0" applyNumberFormat="1" applyFont="1" applyBorder="1" applyAlignment="1">
      <alignment horizontal="left" vertical="center" shrinkToFit="1"/>
    </xf>
    <xf numFmtId="1" fontId="15" fillId="0" borderId="259" xfId="0" applyNumberFormat="1" applyFont="1" applyBorder="1" applyAlignment="1">
      <alignment horizontal="left" vertical="center"/>
    </xf>
    <xf numFmtId="1" fontId="15" fillId="0" borderId="267" xfId="0" applyNumberFormat="1" applyFont="1" applyBorder="1" applyAlignment="1">
      <alignment horizontal="left" vertical="center"/>
    </xf>
    <xf numFmtId="1" fontId="15" fillId="0" borderId="251" xfId="0" applyNumberFormat="1" applyFont="1" applyBorder="1" applyAlignment="1">
      <alignment horizontal="center" vertical="center"/>
    </xf>
    <xf numFmtId="1" fontId="15" fillId="0" borderId="26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wrapText="1"/>
    </xf>
    <xf numFmtId="41" fontId="5" fillId="3" borderId="233" xfId="1" applyNumberFormat="1" applyFont="1" applyFill="1" applyBorder="1" applyAlignment="1" applyProtection="1">
      <alignment horizontal="center" vertical="center" wrapText="1"/>
    </xf>
    <xf numFmtId="41" fontId="5" fillId="3" borderId="236" xfId="3" applyNumberFormat="1" applyFont="1" applyFill="1" applyBorder="1" applyAlignment="1">
      <alignment horizontal="center"/>
    </xf>
    <xf numFmtId="41" fontId="5" fillId="3" borderId="233" xfId="1" applyNumberFormat="1" applyFont="1" applyFill="1" applyBorder="1" applyAlignment="1" applyProtection="1">
      <alignment horizontal="center" vertical="center"/>
    </xf>
    <xf numFmtId="41" fontId="5" fillId="3" borderId="251" xfId="1" applyNumberFormat="1" applyFont="1" applyFill="1" applyBorder="1" applyAlignment="1" applyProtection="1">
      <alignment horizontal="center"/>
    </xf>
    <xf numFmtId="41" fontId="5" fillId="3" borderId="235" xfId="1" applyNumberFormat="1" applyFont="1" applyFill="1" applyBorder="1" applyAlignment="1" applyProtection="1">
      <alignment horizontal="center"/>
    </xf>
    <xf numFmtId="41" fontId="5" fillId="3" borderId="236" xfId="1" applyNumberFormat="1" applyFont="1" applyFill="1" applyBorder="1" applyAlignment="1" applyProtection="1">
      <alignment horizontal="center"/>
    </xf>
    <xf numFmtId="1" fontId="5" fillId="0" borderId="188" xfId="0" applyNumberFormat="1" applyFont="1" applyBorder="1" applyAlignment="1">
      <alignment horizontal="center" vertical="center" wrapText="1"/>
    </xf>
    <xf numFmtId="41" fontId="5" fillId="3" borderId="246" xfId="1" applyNumberFormat="1" applyFont="1" applyFill="1" applyBorder="1" applyAlignment="1" applyProtection="1">
      <alignment horizontal="left" vertical="center"/>
    </xf>
    <xf numFmtId="41" fontId="5" fillId="3" borderId="225" xfId="1" applyNumberFormat="1" applyFont="1" applyFill="1" applyBorder="1" applyAlignment="1" applyProtection="1">
      <alignment horizontal="center" vertical="center"/>
    </xf>
    <xf numFmtId="41" fontId="5" fillId="3" borderId="251" xfId="1" applyNumberFormat="1" applyFont="1" applyFill="1" applyBorder="1" applyAlignment="1" applyProtection="1">
      <alignment horizontal="center" vertical="center" wrapText="1"/>
    </xf>
    <xf numFmtId="41" fontId="5" fillId="3" borderId="235" xfId="1" applyNumberFormat="1" applyFont="1" applyFill="1" applyBorder="1" applyAlignment="1" applyProtection="1">
      <alignment horizontal="center" vertical="center" wrapText="1"/>
    </xf>
    <xf numFmtId="41" fontId="5" fillId="3" borderId="236" xfId="1" applyNumberFormat="1" applyFont="1" applyFill="1" applyBorder="1" applyAlignment="1" applyProtection="1">
      <alignment horizontal="center" vertical="center" wrapText="1"/>
    </xf>
    <xf numFmtId="41" fontId="5" fillId="3" borderId="235" xfId="3" applyNumberFormat="1" applyFont="1" applyFill="1" applyBorder="1" applyAlignment="1">
      <alignment horizontal="center"/>
    </xf>
    <xf numFmtId="1" fontId="14" fillId="0" borderId="225" xfId="0" applyNumberFormat="1" applyFont="1" applyBorder="1" applyAlignment="1">
      <alignment horizontal="center" vertical="center" wrapText="1"/>
    </xf>
    <xf numFmtId="0" fontId="5" fillId="3" borderId="225" xfId="0" applyFont="1" applyFill="1" applyBorder="1" applyAlignment="1">
      <alignment horizontal="center" vertical="center"/>
    </xf>
    <xf numFmtId="41" fontId="5" fillId="3" borderId="187" xfId="1" applyNumberFormat="1" applyFont="1" applyFill="1" applyBorder="1" applyAlignment="1" applyProtection="1">
      <alignment horizontal="center" vertical="center" wrapText="1"/>
    </xf>
    <xf numFmtId="41" fontId="5" fillId="3" borderId="234" xfId="1" applyNumberFormat="1" applyFont="1" applyFill="1" applyBorder="1" applyAlignment="1" applyProtection="1">
      <alignment horizontal="center" vertical="center" wrapText="1"/>
    </xf>
    <xf numFmtId="41" fontId="5" fillId="3" borderId="172" xfId="1" applyNumberFormat="1" applyFont="1" applyFill="1" applyBorder="1" applyAlignment="1" applyProtection="1">
      <alignment horizontal="center" vertical="center" wrapText="1"/>
    </xf>
    <xf numFmtId="0" fontId="5" fillId="3" borderId="362" xfId="0" applyFont="1" applyFill="1" applyBorder="1" applyAlignment="1" applyProtection="1">
      <alignment horizontal="center" vertical="center" wrapText="1"/>
      <protection locked="0"/>
    </xf>
    <xf numFmtId="0" fontId="5" fillId="3" borderId="363" xfId="0" applyFont="1" applyFill="1" applyBorder="1" applyAlignment="1" applyProtection="1">
      <alignment horizontal="center" wrapText="1"/>
      <protection locked="0"/>
    </xf>
    <xf numFmtId="0" fontId="5" fillId="3" borderId="362" xfId="0" applyFont="1" applyFill="1" applyBorder="1" applyAlignment="1" applyProtection="1">
      <alignment horizontal="center" wrapText="1"/>
      <protection locked="0"/>
    </xf>
    <xf numFmtId="0" fontId="15" fillId="0" borderId="362" xfId="0" applyFont="1" applyBorder="1" applyAlignment="1">
      <alignment horizontal="center" vertical="center" wrapText="1"/>
    </xf>
    <xf numFmtId="1" fontId="5" fillId="3" borderId="363" xfId="0" applyNumberFormat="1" applyFont="1" applyFill="1" applyBorder="1" applyAlignment="1">
      <alignment horizontal="center" vertical="center" wrapText="1"/>
    </xf>
    <xf numFmtId="1" fontId="5" fillId="3" borderId="362" xfId="0" applyNumberFormat="1" applyFont="1" applyFill="1" applyBorder="1" applyAlignment="1">
      <alignment horizontal="center" vertical="center" wrapText="1"/>
    </xf>
    <xf numFmtId="1" fontId="5" fillId="0" borderId="363" xfId="0" applyNumberFormat="1" applyFont="1" applyBorder="1" applyAlignment="1">
      <alignment horizontal="center" vertical="center" wrapText="1"/>
    </xf>
    <xf numFmtId="1" fontId="5" fillId="0" borderId="362" xfId="0" applyNumberFormat="1" applyFont="1" applyBorder="1" applyAlignment="1">
      <alignment horizontal="center" vertical="center" wrapText="1"/>
    </xf>
    <xf numFmtId="0" fontId="16" fillId="0" borderId="363" xfId="0" applyFont="1" applyBorder="1" applyAlignment="1">
      <alignment horizontal="center"/>
    </xf>
    <xf numFmtId="0" fontId="16" fillId="0" borderId="362" xfId="0" applyFont="1" applyBorder="1" applyAlignment="1">
      <alignment horizontal="center"/>
    </xf>
    <xf numFmtId="0" fontId="15" fillId="10" borderId="362" xfId="0" applyFont="1" applyFill="1" applyBorder="1" applyAlignment="1">
      <alignment horizontal="center" vertical="center" wrapText="1"/>
    </xf>
    <xf numFmtId="0" fontId="5" fillId="0" borderId="363" xfId="0" applyFont="1" applyBorder="1" applyAlignment="1">
      <alignment horizontal="center"/>
    </xf>
    <xf numFmtId="0" fontId="5" fillId="0" borderId="362" xfId="0" applyFont="1" applyBorder="1" applyAlignment="1">
      <alignment horizontal="center"/>
    </xf>
    <xf numFmtId="1" fontId="5" fillId="3" borderId="363" xfId="0" applyNumberFormat="1" applyFont="1" applyFill="1" applyBorder="1" applyAlignment="1">
      <alignment horizontal="center" vertical="top"/>
    </xf>
    <xf numFmtId="1" fontId="5" fillId="3" borderId="362" xfId="0" applyNumberFormat="1" applyFont="1" applyFill="1" applyBorder="1" applyAlignment="1">
      <alignment horizontal="center" vertical="top"/>
    </xf>
    <xf numFmtId="0" fontId="22" fillId="0" borderId="363" xfId="0" applyFont="1" applyBorder="1" applyAlignment="1">
      <alignment horizontal="center" vertical="center"/>
    </xf>
    <xf numFmtId="0" fontId="22" fillId="0" borderId="363" xfId="0" applyFont="1" applyBorder="1" applyAlignment="1">
      <alignment horizontal="center"/>
    </xf>
    <xf numFmtId="1" fontId="15" fillId="0" borderId="362" xfId="0" applyNumberFormat="1" applyFont="1" applyBorder="1" applyAlignment="1">
      <alignment horizontal="center" vertical="center"/>
    </xf>
    <xf numFmtId="1" fontId="15" fillId="0" borderId="363" xfId="0" applyNumberFormat="1" applyFont="1" applyBorder="1" applyAlignment="1">
      <alignment horizontal="center" vertical="center"/>
    </xf>
    <xf numFmtId="1" fontId="5" fillId="0" borderId="363" xfId="0" applyNumberFormat="1" applyFont="1" applyBorder="1" applyAlignment="1">
      <alignment horizontal="center" vertical="center"/>
    </xf>
    <xf numFmtId="1" fontId="5" fillId="0" borderId="362" xfId="0" applyNumberFormat="1" applyFont="1" applyBorder="1" applyAlignment="1">
      <alignment horizontal="center" vertical="center"/>
    </xf>
    <xf numFmtId="0" fontId="10" fillId="3" borderId="363" xfId="0" applyFont="1" applyFill="1" applyBorder="1" applyAlignment="1">
      <alignment horizontal="center"/>
    </xf>
    <xf numFmtId="0" fontId="5" fillId="0" borderId="363" xfId="0" applyFont="1" applyBorder="1" applyAlignment="1">
      <alignment horizontal="center" vertical="center" wrapText="1"/>
    </xf>
    <xf numFmtId="0" fontId="5" fillId="0" borderId="362" xfId="0" applyFont="1" applyBorder="1" applyAlignment="1">
      <alignment horizontal="center" vertical="center" wrapText="1"/>
    </xf>
    <xf numFmtId="1" fontId="15" fillId="0" borderId="363" xfId="0" applyNumberFormat="1" applyFont="1" applyBorder="1" applyAlignment="1">
      <alignment horizontal="center" vertical="center" wrapText="1"/>
    </xf>
    <xf numFmtId="1" fontId="5" fillId="0" borderId="307" xfId="0" applyNumberFormat="1" applyFont="1" applyBorder="1" applyAlignment="1">
      <alignment horizontal="center" vertical="center"/>
    </xf>
    <xf numFmtId="1" fontId="5" fillId="0" borderId="303" xfId="0" applyNumberFormat="1" applyFont="1" applyBorder="1" applyAlignment="1">
      <alignment horizontal="center" vertical="center" wrapText="1"/>
    </xf>
    <xf numFmtId="1" fontId="5" fillId="0" borderId="306" xfId="0" applyNumberFormat="1" applyFont="1" applyBorder="1" applyAlignment="1">
      <alignment horizontal="center" vertical="center" wrapText="1"/>
    </xf>
    <xf numFmtId="1" fontId="5" fillId="0" borderId="313" xfId="0" applyNumberFormat="1" applyFont="1" applyBorder="1" applyAlignment="1">
      <alignment horizontal="center" vertical="center" wrapText="1"/>
    </xf>
    <xf numFmtId="1" fontId="5" fillId="0" borderId="312" xfId="0" applyNumberFormat="1" applyFont="1" applyBorder="1" applyAlignment="1">
      <alignment horizontal="center" vertical="center" wrapText="1"/>
    </xf>
    <xf numFmtId="1" fontId="5" fillId="0" borderId="306" xfId="0" applyNumberFormat="1" applyFont="1" applyBorder="1" applyAlignment="1">
      <alignment horizontal="center" vertical="center"/>
    </xf>
    <xf numFmtId="1" fontId="5" fillId="0" borderId="302" xfId="0" applyNumberFormat="1" applyFont="1" applyBorder="1" applyAlignment="1">
      <alignment horizontal="center" vertical="center" wrapText="1"/>
    </xf>
    <xf numFmtId="1" fontId="5" fillId="0" borderId="300" xfId="0" applyNumberFormat="1" applyFont="1" applyBorder="1" applyAlignment="1">
      <alignment horizontal="center" vertical="center" wrapText="1"/>
    </xf>
    <xf numFmtId="1" fontId="5" fillId="0" borderId="327" xfId="0" applyNumberFormat="1" applyFont="1" applyBorder="1" applyAlignment="1">
      <alignment horizontal="center" vertical="center" wrapText="1"/>
    </xf>
    <xf numFmtId="1" fontId="5" fillId="0" borderId="300" xfId="0" applyNumberFormat="1" applyFont="1" applyBorder="1" applyAlignment="1">
      <alignment horizontal="center" vertical="center"/>
    </xf>
    <xf numFmtId="41" fontId="5" fillId="3" borderId="300" xfId="3" applyNumberFormat="1" applyFont="1" applyFill="1" applyBorder="1" applyAlignment="1">
      <alignment horizontal="center"/>
    </xf>
    <xf numFmtId="41" fontId="5" fillId="3" borderId="309" xfId="3" applyNumberFormat="1" applyFont="1" applyFill="1" applyBorder="1" applyAlignment="1">
      <alignment horizontal="center"/>
    </xf>
    <xf numFmtId="1" fontId="5" fillId="0" borderId="346" xfId="0" applyNumberFormat="1" applyFont="1" applyBorder="1" applyAlignment="1">
      <alignment horizontal="center" vertical="center" wrapText="1"/>
    </xf>
    <xf numFmtId="1" fontId="15" fillId="0" borderId="307" xfId="0" applyNumberFormat="1" applyFont="1" applyBorder="1" applyAlignment="1">
      <alignment horizontal="center" vertical="center" wrapText="1"/>
    </xf>
    <xf numFmtId="1" fontId="15" fillId="0" borderId="328" xfId="0" applyNumberFormat="1" applyFont="1" applyBorder="1" applyAlignment="1">
      <alignment horizontal="left" vertical="center"/>
    </xf>
    <xf numFmtId="1" fontId="15" fillId="0" borderId="329" xfId="0" applyNumberFormat="1" applyFont="1" applyBorder="1" applyAlignment="1">
      <alignment horizontal="left" vertical="center"/>
    </xf>
    <xf numFmtId="1" fontId="15" fillId="0" borderId="328" xfId="0" applyNumberFormat="1" applyFont="1" applyBorder="1" applyAlignment="1">
      <alignment horizontal="left" vertical="center" shrinkToFit="1"/>
    </xf>
    <xf numFmtId="1" fontId="15" fillId="0" borderId="329" xfId="0" applyNumberFormat="1" applyFont="1" applyBorder="1" applyAlignment="1">
      <alignment horizontal="left" vertical="center" shrinkToFit="1"/>
    </xf>
    <xf numFmtId="1" fontId="15" fillId="0" borderId="334" xfId="0" applyNumberFormat="1" applyFont="1" applyBorder="1" applyAlignment="1">
      <alignment horizontal="left" vertical="center"/>
    </xf>
    <xf numFmtId="1" fontId="15" fillId="0" borderId="341" xfId="0" applyNumberFormat="1" applyFont="1" applyBorder="1" applyAlignment="1">
      <alignment horizontal="left" vertical="center"/>
    </xf>
    <xf numFmtId="1" fontId="15" fillId="0" borderId="306" xfId="0" applyNumberFormat="1" applyFont="1" applyBorder="1" applyAlignment="1">
      <alignment horizontal="center" vertical="center"/>
    </xf>
    <xf numFmtId="41" fontId="5" fillId="3" borderId="300" xfId="1" applyNumberFormat="1" applyFont="1" applyFill="1" applyBorder="1" applyAlignment="1" applyProtection="1">
      <alignment horizontal="center" vertical="center" wrapText="1"/>
    </xf>
    <xf numFmtId="41" fontId="5" fillId="3" borderId="307" xfId="3" applyNumberFormat="1" applyFont="1" applyFill="1" applyBorder="1" applyAlignment="1">
      <alignment horizontal="center"/>
    </xf>
    <xf numFmtId="41" fontId="5" fillId="3" borderId="300" xfId="1" applyNumberFormat="1" applyFont="1" applyFill="1" applyBorder="1" applyAlignment="1" applyProtection="1">
      <alignment horizontal="center" vertical="center"/>
    </xf>
    <xf numFmtId="41" fontId="5" fillId="3" borderId="303" xfId="1" applyNumberFormat="1" applyFont="1" applyFill="1" applyBorder="1" applyAlignment="1" applyProtection="1">
      <alignment horizontal="center"/>
    </xf>
    <xf numFmtId="41" fontId="5" fillId="3" borderId="307" xfId="1" applyNumberFormat="1" applyFont="1" applyFill="1" applyBorder="1" applyAlignment="1" applyProtection="1">
      <alignment horizontal="center"/>
    </xf>
    <xf numFmtId="41" fontId="5" fillId="3" borderId="279" xfId="1" applyNumberFormat="1" applyFont="1" applyFill="1" applyBorder="1" applyAlignment="1" applyProtection="1">
      <alignment horizontal="left" vertical="center"/>
    </xf>
    <xf numFmtId="41" fontId="5" fillId="3" borderId="303" xfId="1" applyNumberFormat="1" applyFont="1" applyFill="1" applyBorder="1" applyAlignment="1" applyProtection="1">
      <alignment horizontal="center" vertical="center" wrapText="1"/>
    </xf>
    <xf numFmtId="41" fontId="5" fillId="3" borderId="307" xfId="1" applyNumberFormat="1" applyFont="1" applyFill="1" applyBorder="1" applyAlignment="1" applyProtection="1">
      <alignment horizontal="center" vertical="center" wrapText="1"/>
    </xf>
    <xf numFmtId="0" fontId="5" fillId="3" borderId="405" xfId="0" applyFont="1" applyFill="1" applyBorder="1" applyAlignment="1" applyProtection="1">
      <alignment horizontal="center" vertical="center" wrapText="1"/>
      <protection locked="0"/>
    </xf>
    <xf numFmtId="0" fontId="5" fillId="3" borderId="408" xfId="0" applyFont="1" applyFill="1" applyBorder="1" applyAlignment="1" applyProtection="1">
      <alignment horizontal="center" vertical="center" wrapText="1"/>
      <protection locked="0"/>
    </xf>
    <xf numFmtId="0" fontId="5" fillId="3" borderId="418" xfId="0" applyFont="1" applyFill="1" applyBorder="1" applyAlignment="1" applyProtection="1">
      <alignment horizontal="center" vertical="center" wrapText="1"/>
      <protection locked="0"/>
    </xf>
    <xf numFmtId="0" fontId="5" fillId="3" borderId="408" xfId="0" applyFont="1" applyFill="1" applyBorder="1" applyAlignment="1" applyProtection="1">
      <alignment horizontal="center" wrapText="1"/>
      <protection locked="0"/>
    </xf>
    <xf numFmtId="0" fontId="5" fillId="3" borderId="418" xfId="0" applyFont="1" applyFill="1" applyBorder="1" applyAlignment="1" applyProtection="1">
      <alignment horizontal="center" wrapText="1"/>
      <protection locked="0"/>
    </xf>
    <xf numFmtId="0" fontId="15" fillId="0" borderId="418" xfId="0" applyFont="1" applyBorder="1" applyAlignment="1">
      <alignment horizontal="center" vertical="center" wrapText="1"/>
    </xf>
    <xf numFmtId="1" fontId="5" fillId="3" borderId="408" xfId="0" applyNumberFormat="1" applyFont="1" applyFill="1" applyBorder="1" applyAlignment="1">
      <alignment horizontal="center" vertical="center" wrapText="1"/>
    </xf>
    <xf numFmtId="1" fontId="5" fillId="3" borderId="418" xfId="0" applyNumberFormat="1" applyFont="1" applyFill="1" applyBorder="1" applyAlignment="1">
      <alignment horizontal="center" vertical="center" wrapText="1"/>
    </xf>
    <xf numFmtId="1" fontId="5" fillId="0" borderId="418" xfId="0" applyNumberFormat="1" applyFont="1" applyBorder="1" applyAlignment="1">
      <alignment horizontal="center" vertical="center" wrapText="1"/>
    </xf>
    <xf numFmtId="0" fontId="15" fillId="10" borderId="405" xfId="0" applyFont="1" applyFill="1" applyBorder="1" applyAlignment="1">
      <alignment horizontal="center" vertical="center" wrapText="1"/>
    </xf>
    <xf numFmtId="0" fontId="15" fillId="10" borderId="405" xfId="0" applyFont="1" applyFill="1" applyBorder="1" applyAlignment="1">
      <alignment horizontal="center" vertical="center"/>
    </xf>
    <xf numFmtId="0" fontId="16" fillId="0" borderId="408" xfId="0" applyFont="1" applyBorder="1" applyAlignment="1">
      <alignment horizontal="center"/>
    </xf>
    <xf numFmtId="0" fontId="16" fillId="0" borderId="418" xfId="0" applyFont="1" applyBorder="1" applyAlignment="1">
      <alignment horizontal="center"/>
    </xf>
    <xf numFmtId="0" fontId="15" fillId="0" borderId="405" xfId="0" applyFont="1" applyBorder="1" applyAlignment="1">
      <alignment horizontal="center" vertical="center" wrapText="1"/>
    </xf>
    <xf numFmtId="0" fontId="15" fillId="10" borderId="406" xfId="0" applyFont="1" applyFill="1" applyBorder="1" applyAlignment="1">
      <alignment horizontal="center" vertical="center" wrapText="1"/>
    </xf>
    <xf numFmtId="0" fontId="15" fillId="10" borderId="407" xfId="0" applyFont="1" applyFill="1" applyBorder="1" applyAlignment="1">
      <alignment horizontal="center" vertical="center" wrapText="1"/>
    </xf>
    <xf numFmtId="0" fontId="15" fillId="10" borderId="418" xfId="0" applyFont="1" applyFill="1" applyBorder="1" applyAlignment="1">
      <alignment horizontal="center" vertical="center" wrapText="1"/>
    </xf>
    <xf numFmtId="0" fontId="15" fillId="0" borderId="406" xfId="0" applyFont="1" applyBorder="1" applyAlignment="1">
      <alignment horizontal="center" vertical="center" wrapText="1"/>
    </xf>
    <xf numFmtId="0" fontId="5" fillId="0" borderId="408" xfId="0" applyFont="1" applyBorder="1" applyAlignment="1">
      <alignment horizontal="center"/>
    </xf>
    <xf numFmtId="0" fontId="5" fillId="0" borderId="418" xfId="0" applyFont="1" applyBorder="1" applyAlignment="1">
      <alignment horizontal="center"/>
    </xf>
    <xf numFmtId="1" fontId="5" fillId="3" borderId="408" xfId="0" applyNumberFormat="1" applyFont="1" applyFill="1" applyBorder="1" applyAlignment="1">
      <alignment horizontal="center" vertical="top"/>
    </xf>
    <xf numFmtId="1" fontId="5" fillId="3" borderId="418" xfId="0" applyNumberFormat="1" applyFont="1" applyFill="1" applyBorder="1" applyAlignment="1">
      <alignment horizontal="center" vertical="top"/>
    </xf>
    <xf numFmtId="0" fontId="5" fillId="0" borderId="405" xfId="0" applyFont="1" applyBorder="1" applyAlignment="1">
      <alignment horizontal="center" vertical="center" wrapText="1"/>
    </xf>
    <xf numFmtId="0" fontId="5" fillId="0" borderId="405" xfId="0" applyFont="1" applyBorder="1" applyAlignment="1">
      <alignment horizontal="center"/>
    </xf>
    <xf numFmtId="0" fontId="5" fillId="0" borderId="420" xfId="0" applyFont="1" applyBorder="1" applyAlignment="1">
      <alignment horizontal="center"/>
    </xf>
    <xf numFmtId="0" fontId="22" fillId="0" borderId="408" xfId="0" applyFont="1" applyBorder="1" applyAlignment="1">
      <alignment horizontal="center" vertical="center"/>
    </xf>
    <xf numFmtId="0" fontId="22" fillId="0" borderId="408" xfId="0" applyFont="1" applyBorder="1" applyAlignment="1">
      <alignment horizontal="center"/>
    </xf>
    <xf numFmtId="0" fontId="22" fillId="0" borderId="415" xfId="0" applyFont="1" applyBorder="1" applyAlignment="1">
      <alignment horizontal="center"/>
    </xf>
    <xf numFmtId="1" fontId="15" fillId="0" borderId="405" xfId="0" applyNumberFormat="1" applyFont="1" applyBorder="1" applyAlignment="1">
      <alignment horizontal="center" vertical="center"/>
    </xf>
    <xf numFmtId="1" fontId="15" fillId="0" borderId="416" xfId="0" applyNumberFormat="1" applyFont="1" applyBorder="1" applyAlignment="1">
      <alignment horizontal="center" vertical="center" wrapText="1"/>
    </xf>
    <xf numFmtId="1" fontId="15" fillId="0" borderId="417" xfId="0" applyNumberFormat="1" applyFont="1" applyBorder="1" applyAlignment="1">
      <alignment horizontal="center" vertical="center" wrapText="1"/>
    </xf>
    <xf numFmtId="1" fontId="15" fillId="0" borderId="408" xfId="0" applyNumberFormat="1" applyFont="1" applyBorder="1" applyAlignment="1">
      <alignment horizontal="center" vertical="center"/>
    </xf>
    <xf numFmtId="1" fontId="15" fillId="0" borderId="418" xfId="0" applyNumberFormat="1" applyFont="1" applyBorder="1" applyAlignment="1">
      <alignment horizontal="center" vertical="center"/>
    </xf>
    <xf numFmtId="1" fontId="15" fillId="0" borderId="419" xfId="0" applyNumberFormat="1" applyFont="1" applyBorder="1" applyAlignment="1">
      <alignment horizontal="center" vertical="center"/>
    </xf>
    <xf numFmtId="1" fontId="15" fillId="0" borderId="420" xfId="0" applyNumberFormat="1" applyFont="1" applyBorder="1" applyAlignment="1">
      <alignment horizontal="center" vertical="center"/>
    </xf>
    <xf numFmtId="1" fontId="5" fillId="0" borderId="408" xfId="0" applyNumberFormat="1" applyFont="1" applyBorder="1" applyAlignment="1">
      <alignment horizontal="center" vertical="center"/>
    </xf>
    <xf numFmtId="0" fontId="10" fillId="3" borderId="408" xfId="0" applyFont="1" applyFill="1" applyBorder="1" applyAlignment="1">
      <alignment horizontal="center"/>
    </xf>
    <xf numFmtId="0" fontId="10" fillId="3" borderId="415" xfId="0" applyFont="1" applyFill="1" applyBorder="1" applyAlignment="1">
      <alignment horizontal="center"/>
    </xf>
    <xf numFmtId="1" fontId="15" fillId="0" borderId="408" xfId="0" applyNumberFormat="1" applyFont="1" applyBorder="1" applyAlignment="1">
      <alignment horizontal="center" vertical="center" wrapText="1"/>
    </xf>
    <xf numFmtId="0" fontId="5" fillId="0" borderId="408" xfId="0" applyFont="1" applyBorder="1" applyAlignment="1">
      <alignment horizontal="center" vertical="center" wrapText="1"/>
    </xf>
    <xf numFmtId="1" fontId="5" fillId="0" borderId="405" xfId="7" applyNumberFormat="1" applyFont="1" applyBorder="1" applyAlignment="1">
      <alignment horizontal="center" vertical="center" wrapText="1"/>
    </xf>
    <xf numFmtId="0" fontId="5" fillId="0" borderId="224" xfId="0" applyFont="1" applyBorder="1" applyAlignment="1">
      <alignment horizontal="center"/>
    </xf>
    <xf numFmtId="1" fontId="24" fillId="0" borderId="60" xfId="0" applyNumberFormat="1" applyFont="1" applyBorder="1" applyAlignment="1">
      <alignment horizontal="center" vertical="center" wrapText="1"/>
    </xf>
    <xf numFmtId="1" fontId="24" fillId="0" borderId="64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1" fontId="24" fillId="0" borderId="71" xfId="0" applyNumberFormat="1" applyFon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1" fontId="15" fillId="0" borderId="362" xfId="0" applyNumberFormat="1" applyFont="1" applyBorder="1" applyAlignment="1">
      <alignment horizontal="center" vertical="center" wrapText="1"/>
    </xf>
    <xf numFmtId="1" fontId="15" fillId="0" borderId="378" xfId="0" applyNumberFormat="1" applyFont="1" applyBorder="1" applyAlignment="1">
      <alignment horizontal="left" vertical="center"/>
    </xf>
    <xf numFmtId="1" fontId="15" fillId="0" borderId="379" xfId="0" applyNumberFormat="1" applyFont="1" applyBorder="1" applyAlignment="1">
      <alignment horizontal="left" vertical="center"/>
    </xf>
    <xf numFmtId="1" fontId="15" fillId="0" borderId="378" xfId="0" applyNumberFormat="1" applyFont="1" applyBorder="1" applyAlignment="1">
      <alignment horizontal="left" vertical="center" shrinkToFit="1"/>
    </xf>
    <xf numFmtId="1" fontId="15" fillId="0" borderId="379" xfId="0" applyNumberFormat="1" applyFont="1" applyBorder="1" applyAlignment="1">
      <alignment horizontal="left" vertical="center" shrinkToFit="1"/>
    </xf>
    <xf numFmtId="1" fontId="15" fillId="0" borderId="384" xfId="0" applyNumberFormat="1" applyFont="1" applyBorder="1" applyAlignment="1">
      <alignment horizontal="left" vertical="center"/>
    </xf>
    <xf numFmtId="1" fontId="15" fillId="0" borderId="391" xfId="0" applyNumberFormat="1" applyFont="1" applyBorder="1" applyAlignment="1">
      <alignment horizontal="left" vertical="center"/>
    </xf>
    <xf numFmtId="41" fontId="5" fillId="3" borderId="362" xfId="3" applyNumberFormat="1" applyFont="1" applyFill="1" applyBorder="1" applyAlignment="1">
      <alignment horizontal="center"/>
    </xf>
    <xf numFmtId="41" fontId="5" fillId="3" borderId="363" xfId="1" applyNumberFormat="1" applyFont="1" applyFill="1" applyBorder="1" applyAlignment="1" applyProtection="1">
      <alignment horizontal="center"/>
    </xf>
    <xf numFmtId="41" fontId="5" fillId="3" borderId="362" xfId="1" applyNumberFormat="1" applyFont="1" applyFill="1" applyBorder="1" applyAlignment="1" applyProtection="1">
      <alignment horizontal="center"/>
    </xf>
    <xf numFmtId="41" fontId="5" fillId="3" borderId="354" xfId="1" applyNumberFormat="1" applyFont="1" applyFill="1" applyBorder="1" applyAlignment="1" applyProtection="1">
      <alignment horizontal="left" vertical="center"/>
    </xf>
    <xf numFmtId="41" fontId="5" fillId="3" borderId="363" xfId="1" applyNumberFormat="1" applyFont="1" applyFill="1" applyBorder="1" applyAlignment="1" applyProtection="1">
      <alignment horizontal="center" vertical="center" wrapText="1"/>
    </xf>
    <xf numFmtId="41" fontId="5" fillId="3" borderId="362" xfId="1" applyNumberFormat="1" applyFont="1" applyFill="1" applyBorder="1" applyAlignment="1" applyProtection="1">
      <alignment horizontal="center" vertical="center" wrapText="1"/>
    </xf>
    <xf numFmtId="41" fontId="5" fillId="3" borderId="363" xfId="3" applyNumberFormat="1" applyFont="1" applyFill="1" applyBorder="1" applyAlignment="1">
      <alignment horizontal="center"/>
    </xf>
    <xf numFmtId="0" fontId="5" fillId="3" borderId="486" xfId="0" applyFont="1" applyFill="1" applyBorder="1" applyAlignment="1" applyProtection="1">
      <alignment horizontal="center" vertical="center" wrapText="1"/>
      <protection locked="0"/>
    </xf>
    <xf numFmtId="0" fontId="5" fillId="3" borderId="489" xfId="0" applyFont="1" applyFill="1" applyBorder="1" applyAlignment="1" applyProtection="1">
      <alignment horizontal="center" vertical="center" wrapText="1"/>
      <protection locked="0"/>
    </xf>
    <xf numFmtId="0" fontId="5" fillId="3" borderId="489" xfId="0" applyFont="1" applyFill="1" applyBorder="1" applyAlignment="1" applyProtection="1">
      <alignment horizontal="center" wrapText="1"/>
      <protection locked="0"/>
    </xf>
    <xf numFmtId="1" fontId="5" fillId="3" borderId="489" xfId="0" applyNumberFormat="1" applyFont="1" applyFill="1" applyBorder="1" applyAlignment="1">
      <alignment horizontal="center" vertical="center" wrapText="1"/>
    </xf>
    <xf numFmtId="0" fontId="15" fillId="10" borderId="486" xfId="0" applyFont="1" applyFill="1" applyBorder="1" applyAlignment="1">
      <alignment horizontal="center" vertical="center" wrapText="1"/>
    </xf>
    <xf numFmtId="0" fontId="15" fillId="10" borderId="486" xfId="0" applyFont="1" applyFill="1" applyBorder="1" applyAlignment="1">
      <alignment horizontal="center" vertical="center"/>
    </xf>
    <xf numFmtId="0" fontId="16" fillId="0" borderId="489" xfId="0" applyFont="1" applyBorder="1" applyAlignment="1">
      <alignment horizontal="center"/>
    </xf>
    <xf numFmtId="0" fontId="15" fillId="0" borderId="486" xfId="0" applyFont="1" applyBorder="1" applyAlignment="1">
      <alignment horizontal="center" vertical="center" wrapText="1"/>
    </xf>
    <xf numFmtId="0" fontId="15" fillId="10" borderId="487" xfId="0" applyFont="1" applyFill="1" applyBorder="1" applyAlignment="1">
      <alignment horizontal="center" vertical="center" wrapText="1"/>
    </xf>
    <xf numFmtId="0" fontId="15" fillId="10" borderId="488" xfId="0" applyFont="1" applyFill="1" applyBorder="1" applyAlignment="1">
      <alignment horizontal="center" vertical="center" wrapText="1"/>
    </xf>
    <xf numFmtId="0" fontId="15" fillId="0" borderId="487" xfId="0" applyFont="1" applyBorder="1" applyAlignment="1">
      <alignment horizontal="center" vertical="center" wrapText="1"/>
    </xf>
    <xf numFmtId="0" fontId="5" fillId="0" borderId="489" xfId="0" applyFont="1" applyBorder="1" applyAlignment="1">
      <alignment horizontal="center"/>
    </xf>
    <xf numFmtId="1" fontId="5" fillId="3" borderId="489" xfId="0" applyNumberFormat="1" applyFont="1" applyFill="1" applyBorder="1" applyAlignment="1">
      <alignment horizontal="center" vertical="top"/>
    </xf>
    <xf numFmtId="0" fontId="5" fillId="0" borderId="486" xfId="0" applyFont="1" applyBorder="1" applyAlignment="1">
      <alignment horizontal="center" vertical="center" wrapText="1"/>
    </xf>
    <xf numFmtId="0" fontId="5" fillId="0" borderId="486" xfId="0" applyFont="1" applyBorder="1" applyAlignment="1">
      <alignment horizontal="center"/>
    </xf>
    <xf numFmtId="0" fontId="5" fillId="0" borderId="495" xfId="0" applyFont="1" applyBorder="1" applyAlignment="1">
      <alignment horizontal="center"/>
    </xf>
    <xf numFmtId="0" fontId="22" fillId="0" borderId="489" xfId="0" applyFont="1" applyBorder="1" applyAlignment="1">
      <alignment horizontal="center" vertical="center"/>
    </xf>
    <xf numFmtId="0" fontId="22" fillId="0" borderId="489" xfId="0" applyFont="1" applyBorder="1" applyAlignment="1">
      <alignment horizontal="center"/>
    </xf>
    <xf numFmtId="0" fontId="22" fillId="0" borderId="492" xfId="0" applyFont="1" applyBorder="1" applyAlignment="1">
      <alignment horizontal="center"/>
    </xf>
    <xf numFmtId="1" fontId="15" fillId="0" borderId="486" xfId="0" applyNumberFormat="1" applyFont="1" applyBorder="1" applyAlignment="1">
      <alignment horizontal="center" vertical="center"/>
    </xf>
    <xf numFmtId="1" fontId="15" fillId="0" borderId="489" xfId="0" applyNumberFormat="1" applyFont="1" applyBorder="1" applyAlignment="1">
      <alignment horizontal="center" vertical="center"/>
    </xf>
    <xf numFmtId="1" fontId="15" fillId="0" borderId="493" xfId="0" applyNumberFormat="1" applyFont="1" applyBorder="1" applyAlignment="1">
      <alignment horizontal="center" vertical="center"/>
    </xf>
    <xf numFmtId="1" fontId="15" fillId="0" borderId="494" xfId="0" applyNumberFormat="1" applyFont="1" applyBorder="1" applyAlignment="1">
      <alignment horizontal="center" vertical="center"/>
    </xf>
    <xf numFmtId="1" fontId="15" fillId="0" borderId="495" xfId="0" applyNumberFormat="1" applyFont="1" applyBorder="1" applyAlignment="1">
      <alignment horizontal="center" vertical="center"/>
    </xf>
    <xf numFmtId="1" fontId="5" fillId="0" borderId="489" xfId="0" applyNumberFormat="1" applyFont="1" applyBorder="1" applyAlignment="1">
      <alignment horizontal="center" vertical="center"/>
    </xf>
    <xf numFmtId="0" fontId="10" fillId="3" borderId="489" xfId="0" applyFont="1" applyFill="1" applyBorder="1" applyAlignment="1">
      <alignment horizontal="center"/>
    </xf>
    <xf numFmtId="0" fontId="10" fillId="3" borderId="492" xfId="0" applyFont="1" applyFill="1" applyBorder="1" applyAlignment="1">
      <alignment horizontal="center"/>
    </xf>
    <xf numFmtId="1" fontId="15" fillId="0" borderId="489" xfId="0" applyNumberFormat="1" applyFont="1" applyBorder="1" applyAlignment="1">
      <alignment horizontal="center" vertical="center" wrapText="1"/>
    </xf>
    <xf numFmtId="0" fontId="5" fillId="0" borderId="489" xfId="0" applyFont="1" applyBorder="1" applyAlignment="1">
      <alignment horizontal="center" vertical="center" wrapText="1"/>
    </xf>
    <xf numFmtId="1" fontId="5" fillId="0" borderId="417" xfId="0" applyNumberFormat="1" applyFont="1" applyBorder="1" applyAlignment="1">
      <alignment horizontal="center" vertical="center" wrapText="1"/>
    </xf>
    <xf numFmtId="1" fontId="5" fillId="0" borderId="477" xfId="0" applyNumberFormat="1" applyFont="1" applyBorder="1" applyAlignment="1">
      <alignment horizontal="center" vertical="center" wrapText="1"/>
    </xf>
    <xf numFmtId="1" fontId="5" fillId="0" borderId="486" xfId="7" applyNumberFormat="1" applyFont="1" applyBorder="1" applyAlignment="1">
      <alignment horizontal="center" vertical="center" wrapText="1"/>
    </xf>
    <xf numFmtId="1" fontId="5" fillId="0" borderId="418" xfId="0" applyNumberFormat="1" applyFont="1" applyBorder="1" applyAlignment="1">
      <alignment horizontal="center" vertical="center"/>
    </xf>
    <xf numFmtId="1" fontId="5" fillId="0" borderId="417" xfId="0" applyNumberFormat="1" applyFont="1" applyBorder="1" applyAlignment="1">
      <alignment horizontal="center" vertical="center"/>
    </xf>
    <xf numFmtId="1" fontId="5" fillId="0" borderId="408" xfId="0" applyNumberFormat="1" applyFont="1" applyBorder="1" applyAlignment="1">
      <alignment horizontal="center" vertical="center" wrapText="1"/>
    </xf>
    <xf numFmtId="1" fontId="5" fillId="0" borderId="419" xfId="0" applyNumberFormat="1" applyFont="1" applyBorder="1" applyAlignment="1">
      <alignment horizontal="center" vertical="center" wrapText="1"/>
    </xf>
    <xf numFmtId="1" fontId="5" fillId="0" borderId="415" xfId="0" applyNumberFormat="1" applyFont="1" applyBorder="1" applyAlignment="1">
      <alignment horizontal="center" vertical="center" wrapText="1"/>
    </xf>
    <xf numFmtId="1" fontId="5" fillId="0" borderId="425" xfId="0" applyNumberFormat="1" applyFont="1" applyBorder="1" applyAlignment="1">
      <alignment horizontal="center" vertical="center" wrapText="1"/>
    </xf>
    <xf numFmtId="1" fontId="5" fillId="0" borderId="423" xfId="0" applyNumberFormat="1" applyFont="1" applyBorder="1" applyAlignment="1">
      <alignment horizontal="center" vertical="center" wrapText="1"/>
    </xf>
    <xf numFmtId="1" fontId="5" fillId="0" borderId="415" xfId="0" applyNumberFormat="1" applyFont="1" applyBorder="1" applyAlignment="1">
      <alignment horizontal="center" vertical="center"/>
    </xf>
    <xf numFmtId="1" fontId="5" fillId="0" borderId="407" xfId="0" applyNumberFormat="1" applyFont="1" applyBorder="1" applyAlignment="1">
      <alignment horizontal="center" vertical="center" wrapText="1"/>
    </xf>
    <xf numFmtId="1" fontId="5" fillId="0" borderId="405" xfId="0" applyNumberFormat="1" applyFont="1" applyBorder="1" applyAlignment="1">
      <alignment horizontal="center" vertical="center" wrapText="1"/>
    </xf>
    <xf numFmtId="1" fontId="5" fillId="0" borderId="439" xfId="0" applyNumberFormat="1" applyFont="1" applyBorder="1" applyAlignment="1">
      <alignment horizontal="center" vertical="center" wrapText="1"/>
    </xf>
    <xf numFmtId="1" fontId="5" fillId="0" borderId="405" xfId="0" applyNumberFormat="1" applyFont="1" applyBorder="1" applyAlignment="1">
      <alignment horizontal="center" vertical="center"/>
    </xf>
    <xf numFmtId="41" fontId="5" fillId="3" borderId="405" xfId="3" applyNumberFormat="1" applyFont="1" applyFill="1" applyBorder="1" applyAlignment="1">
      <alignment horizontal="center"/>
    </xf>
    <xf numFmtId="41" fontId="5" fillId="3" borderId="420" xfId="3" applyNumberFormat="1" applyFont="1" applyFill="1" applyBorder="1" applyAlignment="1">
      <alignment horizontal="center"/>
    </xf>
    <xf numFmtId="1" fontId="5" fillId="0" borderId="459" xfId="0" applyNumberFormat="1" applyFont="1" applyBorder="1" applyAlignment="1">
      <alignment horizontal="center" vertical="center" wrapText="1"/>
    </xf>
    <xf numFmtId="1" fontId="15" fillId="0" borderId="418" xfId="0" applyNumberFormat="1" applyFont="1" applyBorder="1" applyAlignment="1">
      <alignment horizontal="center" vertical="center" wrapText="1"/>
    </xf>
    <xf numFmtId="1" fontId="15" fillId="0" borderId="440" xfId="0" applyNumberFormat="1" applyFont="1" applyBorder="1" applyAlignment="1">
      <alignment horizontal="left" vertical="center"/>
    </xf>
    <xf numFmtId="1" fontId="15" fillId="0" borderId="442" xfId="0" applyNumberFormat="1" applyFont="1" applyBorder="1" applyAlignment="1">
      <alignment horizontal="left" vertical="center"/>
    </xf>
    <xf numFmtId="1" fontId="15" fillId="0" borderId="440" xfId="0" applyNumberFormat="1" applyFont="1" applyBorder="1" applyAlignment="1">
      <alignment horizontal="left" vertical="center" shrinkToFit="1"/>
    </xf>
    <xf numFmtId="1" fontId="15" fillId="0" borderId="442" xfId="0" applyNumberFormat="1" applyFont="1" applyBorder="1" applyAlignment="1">
      <alignment horizontal="left" vertical="center" shrinkToFit="1"/>
    </xf>
    <xf numFmtId="1" fontId="15" fillId="0" borderId="447" xfId="0" applyNumberFormat="1" applyFont="1" applyBorder="1" applyAlignment="1">
      <alignment horizontal="left" vertical="center"/>
    </xf>
    <xf numFmtId="1" fontId="15" fillId="0" borderId="454" xfId="0" applyNumberFormat="1" applyFont="1" applyBorder="1" applyAlignment="1">
      <alignment horizontal="left" vertical="center"/>
    </xf>
    <xf numFmtId="1" fontId="15" fillId="0" borderId="415" xfId="0" applyNumberFormat="1" applyFont="1" applyBorder="1" applyAlignment="1">
      <alignment horizontal="center" vertical="center"/>
    </xf>
    <xf numFmtId="41" fontId="5" fillId="3" borderId="405" xfId="1" applyNumberFormat="1" applyFont="1" applyFill="1" applyBorder="1" applyAlignment="1" applyProtection="1">
      <alignment horizontal="center" vertical="center" wrapText="1"/>
    </xf>
    <xf numFmtId="41" fontId="5" fillId="3" borderId="418" xfId="3" applyNumberFormat="1" applyFont="1" applyFill="1" applyBorder="1" applyAlignment="1">
      <alignment horizontal="center"/>
    </xf>
    <xf numFmtId="41" fontId="5" fillId="3" borderId="405" xfId="1" applyNumberFormat="1" applyFont="1" applyFill="1" applyBorder="1" applyAlignment="1" applyProtection="1">
      <alignment horizontal="center" vertical="center"/>
    </xf>
    <xf numFmtId="41" fontId="5" fillId="3" borderId="408" xfId="1" applyNumberFormat="1" applyFont="1" applyFill="1" applyBorder="1" applyAlignment="1" applyProtection="1">
      <alignment horizontal="center"/>
    </xf>
    <xf numFmtId="41" fontId="5" fillId="3" borderId="418" xfId="1" applyNumberFormat="1" applyFont="1" applyFill="1" applyBorder="1" applyAlignment="1" applyProtection="1">
      <alignment horizontal="center"/>
    </xf>
    <xf numFmtId="41" fontId="5" fillId="3" borderId="400" xfId="1" applyNumberFormat="1" applyFont="1" applyFill="1" applyBorder="1" applyAlignment="1" applyProtection="1">
      <alignment horizontal="left" vertical="center"/>
    </xf>
    <xf numFmtId="41" fontId="5" fillId="3" borderId="408" xfId="1" applyNumberFormat="1" applyFont="1" applyFill="1" applyBorder="1" applyAlignment="1" applyProtection="1">
      <alignment horizontal="center" vertical="center" wrapText="1"/>
    </xf>
    <xf numFmtId="41" fontId="5" fillId="3" borderId="418" xfId="1" applyNumberFormat="1" applyFont="1" applyFill="1" applyBorder="1" applyAlignment="1" applyProtection="1">
      <alignment horizontal="center" vertical="center" wrapText="1"/>
    </xf>
    <xf numFmtId="0" fontId="5" fillId="3" borderId="558" xfId="0" applyFont="1" applyFill="1" applyBorder="1" applyAlignment="1" applyProtection="1">
      <alignment horizontal="center" vertical="center" wrapText="1"/>
      <protection locked="0"/>
    </xf>
    <xf numFmtId="0" fontId="5" fillId="3" borderId="561" xfId="0" applyFont="1" applyFill="1" applyBorder="1" applyAlignment="1" applyProtection="1">
      <alignment horizontal="center" vertical="center" wrapText="1"/>
      <protection locked="0"/>
    </xf>
    <xf numFmtId="0" fontId="5" fillId="3" borderId="561" xfId="0" applyFont="1" applyFill="1" applyBorder="1" applyAlignment="1" applyProtection="1">
      <alignment horizontal="center" wrapText="1"/>
      <protection locked="0"/>
    </xf>
    <xf numFmtId="1" fontId="5" fillId="3" borderId="561" xfId="0" applyNumberFormat="1" applyFont="1" applyFill="1" applyBorder="1" applyAlignment="1">
      <alignment horizontal="center" vertical="center" wrapText="1"/>
    </xf>
    <xf numFmtId="0" fontId="15" fillId="10" borderId="558" xfId="0" applyFont="1" applyFill="1" applyBorder="1" applyAlignment="1">
      <alignment horizontal="center" vertical="center" wrapText="1"/>
    </xf>
    <xf numFmtId="0" fontId="15" fillId="10" borderId="558" xfId="0" applyFont="1" applyFill="1" applyBorder="1" applyAlignment="1">
      <alignment horizontal="center" vertical="center"/>
    </xf>
    <xf numFmtId="0" fontId="16" fillId="0" borderId="561" xfId="0" applyFont="1" applyBorder="1" applyAlignment="1">
      <alignment horizontal="center"/>
    </xf>
    <xf numFmtId="0" fontId="15" fillId="0" borderId="558" xfId="0" applyFont="1" applyBorder="1" applyAlignment="1">
      <alignment horizontal="center" vertical="center" wrapText="1"/>
    </xf>
    <xf numFmtId="0" fontId="15" fillId="10" borderId="559" xfId="0" applyFont="1" applyFill="1" applyBorder="1" applyAlignment="1">
      <alignment horizontal="center" vertical="center" wrapText="1"/>
    </xf>
    <xf numFmtId="0" fontId="15" fillId="10" borderId="560" xfId="0" applyFont="1" applyFill="1" applyBorder="1" applyAlignment="1">
      <alignment horizontal="center" vertical="center" wrapText="1"/>
    </xf>
    <xf numFmtId="0" fontId="15" fillId="0" borderId="559" xfId="0" applyFont="1" applyBorder="1" applyAlignment="1">
      <alignment horizontal="center" vertical="center" wrapText="1"/>
    </xf>
    <xf numFmtId="0" fontId="5" fillId="0" borderId="561" xfId="0" applyFont="1" applyBorder="1" applyAlignment="1">
      <alignment horizontal="center"/>
    </xf>
    <xf numFmtId="1" fontId="5" fillId="3" borderId="561" xfId="0" applyNumberFormat="1" applyFont="1" applyFill="1" applyBorder="1" applyAlignment="1">
      <alignment horizontal="center" vertical="top"/>
    </xf>
    <xf numFmtId="0" fontId="5" fillId="0" borderId="558" xfId="0" applyFont="1" applyBorder="1" applyAlignment="1">
      <alignment horizontal="center" vertical="center" wrapText="1"/>
    </xf>
    <xf numFmtId="0" fontId="5" fillId="0" borderId="558" xfId="0" applyFont="1" applyBorder="1" applyAlignment="1">
      <alignment horizontal="center"/>
    </xf>
    <xf numFmtId="0" fontId="5" fillId="0" borderId="567" xfId="0" applyFont="1" applyBorder="1" applyAlignment="1">
      <alignment horizontal="center"/>
    </xf>
    <xf numFmtId="0" fontId="22" fillId="0" borderId="561" xfId="0" applyFont="1" applyBorder="1" applyAlignment="1">
      <alignment horizontal="center" vertical="center"/>
    </xf>
    <xf numFmtId="0" fontId="22" fillId="0" borderId="561" xfId="0" applyFont="1" applyBorder="1" applyAlignment="1">
      <alignment horizontal="center"/>
    </xf>
    <xf numFmtId="0" fontId="22" fillId="0" borderId="564" xfId="0" applyFont="1" applyBorder="1" applyAlignment="1">
      <alignment horizontal="center"/>
    </xf>
    <xf numFmtId="1" fontId="15" fillId="0" borderId="558" xfId="0" applyNumberFormat="1" applyFont="1" applyBorder="1" applyAlignment="1">
      <alignment horizontal="center" vertical="center"/>
    </xf>
    <xf numFmtId="1" fontId="15" fillId="0" borderId="561" xfId="0" applyNumberFormat="1" applyFont="1" applyBorder="1" applyAlignment="1">
      <alignment horizontal="center" vertical="center"/>
    </xf>
    <xf numFmtId="1" fontId="15" fillId="0" borderId="565" xfId="0" applyNumberFormat="1" applyFont="1" applyBorder="1" applyAlignment="1">
      <alignment horizontal="center" vertical="center"/>
    </xf>
    <xf numFmtId="1" fontId="15" fillId="0" borderId="566" xfId="0" applyNumberFormat="1" applyFont="1" applyBorder="1" applyAlignment="1">
      <alignment horizontal="center" vertical="center"/>
    </xf>
    <xf numFmtId="1" fontId="15" fillId="0" borderId="567" xfId="0" applyNumberFormat="1" applyFont="1" applyBorder="1" applyAlignment="1">
      <alignment horizontal="center" vertical="center"/>
    </xf>
    <xf numFmtId="1" fontId="5" fillId="0" borderId="561" xfId="0" applyNumberFormat="1" applyFont="1" applyBorder="1" applyAlignment="1">
      <alignment horizontal="center" vertical="center"/>
    </xf>
    <xf numFmtId="0" fontId="10" fillId="3" borderId="561" xfId="0" applyFont="1" applyFill="1" applyBorder="1" applyAlignment="1">
      <alignment horizontal="center"/>
    </xf>
    <xf numFmtId="0" fontId="10" fillId="3" borderId="564" xfId="0" applyFont="1" applyFill="1" applyBorder="1" applyAlignment="1">
      <alignment horizontal="center"/>
    </xf>
    <xf numFmtId="1" fontId="15" fillId="0" borderId="561" xfId="0" applyNumberFormat="1" applyFont="1" applyBorder="1" applyAlignment="1">
      <alignment horizontal="center" vertical="center" wrapText="1"/>
    </xf>
    <xf numFmtId="0" fontId="5" fillId="0" borderId="561" xfId="0" applyFont="1" applyBorder="1" applyAlignment="1">
      <alignment horizontal="center" vertical="center" wrapText="1"/>
    </xf>
    <xf numFmtId="1" fontId="5" fillId="0" borderId="549" xfId="0" applyNumberFormat="1" applyFont="1" applyBorder="1" applyAlignment="1">
      <alignment horizontal="center" vertical="center" wrapText="1"/>
    </xf>
    <xf numFmtId="1" fontId="5" fillId="0" borderId="558" xfId="7" applyNumberFormat="1" applyFont="1" applyBorder="1" applyAlignment="1">
      <alignment horizontal="center" vertical="center" wrapText="1"/>
    </xf>
    <xf numFmtId="1" fontId="5" fillId="0" borderId="493" xfId="0" applyNumberFormat="1" applyFont="1" applyBorder="1" applyAlignment="1">
      <alignment horizontal="center" vertical="center"/>
    </xf>
    <xf numFmtId="1" fontId="5" fillId="0" borderId="489" xfId="0" applyNumberFormat="1" applyFont="1" applyBorder="1" applyAlignment="1">
      <alignment horizontal="center" vertical="center" wrapText="1"/>
    </xf>
    <xf numFmtId="1" fontId="5" fillId="0" borderId="492" xfId="0" applyNumberFormat="1" applyFont="1" applyBorder="1" applyAlignment="1">
      <alignment horizontal="center" vertical="center" wrapText="1"/>
    </xf>
    <xf numFmtId="1" fontId="5" fillId="0" borderId="493" xfId="0" applyNumberFormat="1" applyFont="1" applyBorder="1" applyAlignment="1">
      <alignment horizontal="center" vertical="center" wrapText="1"/>
    </xf>
    <xf numFmtId="1" fontId="5" fillId="0" borderId="499" xfId="0" applyNumberFormat="1" applyFont="1" applyBorder="1" applyAlignment="1">
      <alignment horizontal="center" vertical="center" wrapText="1"/>
    </xf>
    <xf numFmtId="1" fontId="5" fillId="0" borderId="498" xfId="0" applyNumberFormat="1" applyFont="1" applyBorder="1" applyAlignment="1">
      <alignment horizontal="center" vertical="center" wrapText="1"/>
    </xf>
    <xf numFmtId="1" fontId="5" fillId="0" borderId="492" xfId="0" applyNumberFormat="1" applyFont="1" applyBorder="1" applyAlignment="1">
      <alignment horizontal="center" vertical="center"/>
    </xf>
    <xf numFmtId="1" fontId="5" fillId="0" borderId="488" xfId="0" applyNumberFormat="1" applyFont="1" applyBorder="1" applyAlignment="1">
      <alignment horizontal="center" vertical="center" wrapText="1"/>
    </xf>
    <xf numFmtId="1" fontId="5" fillId="0" borderId="486" xfId="0" applyNumberFormat="1" applyFont="1" applyBorder="1" applyAlignment="1">
      <alignment horizontal="center" vertical="center" wrapText="1"/>
    </xf>
    <xf numFmtId="1" fontId="5" fillId="0" borderId="513" xfId="0" applyNumberFormat="1" applyFont="1" applyBorder="1" applyAlignment="1">
      <alignment horizontal="center" vertical="center" wrapText="1"/>
    </xf>
    <xf numFmtId="1" fontId="5" fillId="0" borderId="486" xfId="0" applyNumberFormat="1" applyFont="1" applyBorder="1" applyAlignment="1">
      <alignment horizontal="center" vertical="center"/>
    </xf>
    <xf numFmtId="41" fontId="5" fillId="3" borderId="486" xfId="3" applyNumberFormat="1" applyFont="1" applyFill="1" applyBorder="1" applyAlignment="1">
      <alignment horizontal="center"/>
    </xf>
    <xf numFmtId="41" fontId="5" fillId="3" borderId="495" xfId="3" applyNumberFormat="1" applyFont="1" applyFill="1" applyBorder="1" applyAlignment="1">
      <alignment horizontal="center"/>
    </xf>
    <xf numFmtId="1" fontId="5" fillId="0" borderId="532" xfId="0" applyNumberFormat="1" applyFont="1" applyBorder="1" applyAlignment="1">
      <alignment horizontal="center" vertical="center" wrapText="1"/>
    </xf>
    <xf numFmtId="1" fontId="15" fillId="0" borderId="514" xfId="0" applyNumberFormat="1" applyFont="1" applyBorder="1" applyAlignment="1">
      <alignment horizontal="left" vertical="center"/>
    </xf>
    <xf numFmtId="1" fontId="15" fillId="0" borderId="515" xfId="0" applyNumberFormat="1" applyFont="1" applyBorder="1" applyAlignment="1">
      <alignment horizontal="left" vertical="center"/>
    </xf>
    <xf numFmtId="1" fontId="15" fillId="0" borderId="514" xfId="0" applyNumberFormat="1" applyFont="1" applyBorder="1" applyAlignment="1">
      <alignment horizontal="left" vertical="center" shrinkToFit="1"/>
    </xf>
    <xf numFmtId="1" fontId="15" fillId="0" borderId="515" xfId="0" applyNumberFormat="1" applyFont="1" applyBorder="1" applyAlignment="1">
      <alignment horizontal="left" vertical="center" shrinkToFit="1"/>
    </xf>
    <xf numFmtId="1" fontId="15" fillId="0" borderId="520" xfId="0" applyNumberFormat="1" applyFont="1" applyBorder="1" applyAlignment="1">
      <alignment horizontal="left" vertical="center"/>
    </xf>
    <xf numFmtId="1" fontId="15" fillId="0" borderId="527" xfId="0" applyNumberFormat="1" applyFont="1" applyBorder="1" applyAlignment="1">
      <alignment horizontal="left" vertical="center"/>
    </xf>
    <xf numFmtId="1" fontId="15" fillId="0" borderId="492" xfId="0" applyNumberFormat="1" applyFont="1" applyBorder="1" applyAlignment="1">
      <alignment horizontal="center" vertical="center"/>
    </xf>
    <xf numFmtId="41" fontId="5" fillId="3" borderId="486" xfId="1" applyNumberFormat="1" applyFont="1" applyFill="1" applyBorder="1" applyAlignment="1" applyProtection="1">
      <alignment horizontal="center" vertical="center" wrapText="1"/>
    </xf>
    <xf numFmtId="41" fontId="5" fillId="3" borderId="486" xfId="1" applyNumberFormat="1" applyFont="1" applyFill="1" applyBorder="1" applyAlignment="1" applyProtection="1">
      <alignment horizontal="center" vertical="center"/>
    </xf>
    <xf numFmtId="41" fontId="5" fillId="3" borderId="489" xfId="1" applyNumberFormat="1" applyFont="1" applyFill="1" applyBorder="1" applyAlignment="1" applyProtection="1">
      <alignment horizontal="center"/>
    </xf>
    <xf numFmtId="41" fontId="5" fillId="3" borderId="467" xfId="1" applyNumberFormat="1" applyFont="1" applyFill="1" applyBorder="1" applyAlignment="1" applyProtection="1">
      <alignment horizontal="left" vertical="center"/>
    </xf>
    <xf numFmtId="41" fontId="5" fillId="3" borderId="489" xfId="1" applyNumberFormat="1" applyFont="1" applyFill="1" applyBorder="1" applyAlignment="1" applyProtection="1">
      <alignment horizontal="center" vertical="center" wrapText="1"/>
    </xf>
    <xf numFmtId="0" fontId="5" fillId="3" borderId="630" xfId="0" applyFont="1" applyFill="1" applyBorder="1" applyAlignment="1" applyProtection="1">
      <alignment horizontal="center" vertical="center" wrapText="1"/>
      <protection locked="0"/>
    </xf>
    <xf numFmtId="0" fontId="5" fillId="3" borderId="633" xfId="0" applyFont="1" applyFill="1" applyBorder="1" applyAlignment="1" applyProtection="1">
      <alignment horizontal="center" vertical="center" wrapText="1"/>
      <protection locked="0"/>
    </xf>
    <xf numFmtId="0" fontId="5" fillId="3" borderId="637" xfId="0" applyFont="1" applyFill="1" applyBorder="1" applyAlignment="1" applyProtection="1">
      <alignment horizontal="center" vertical="center" wrapText="1"/>
      <protection locked="0"/>
    </xf>
    <xf numFmtId="0" fontId="5" fillId="3" borderId="633" xfId="0" applyFont="1" applyFill="1" applyBorder="1" applyAlignment="1" applyProtection="1">
      <alignment horizontal="center" wrapText="1"/>
      <protection locked="0"/>
    </xf>
    <xf numFmtId="0" fontId="5" fillId="3" borderId="637" xfId="0" applyFont="1" applyFill="1" applyBorder="1" applyAlignment="1" applyProtection="1">
      <alignment horizontal="center" wrapText="1"/>
      <protection locked="0"/>
    </xf>
    <xf numFmtId="0" fontId="15" fillId="0" borderId="637" xfId="0" applyFont="1" applyBorder="1" applyAlignment="1">
      <alignment horizontal="center" vertical="center" wrapText="1"/>
    </xf>
    <xf numFmtId="1" fontId="5" fillId="3" borderId="633" xfId="0" applyNumberFormat="1" applyFont="1" applyFill="1" applyBorder="1" applyAlignment="1">
      <alignment horizontal="center" vertical="center" wrapText="1"/>
    </xf>
    <xf numFmtId="1" fontId="5" fillId="3" borderId="637" xfId="0" applyNumberFormat="1" applyFont="1" applyFill="1" applyBorder="1" applyAlignment="1">
      <alignment horizontal="center" vertical="center" wrapText="1"/>
    </xf>
    <xf numFmtId="1" fontId="5" fillId="0" borderId="637" xfId="0" applyNumberFormat="1" applyFont="1" applyBorder="1" applyAlignment="1">
      <alignment horizontal="center" vertical="center" wrapText="1"/>
    </xf>
    <xf numFmtId="0" fontId="15" fillId="10" borderId="630" xfId="0" applyFont="1" applyFill="1" applyBorder="1" applyAlignment="1">
      <alignment horizontal="center" vertical="center" wrapText="1"/>
    </xf>
    <xf numFmtId="0" fontId="15" fillId="10" borderId="630" xfId="0" applyFont="1" applyFill="1" applyBorder="1" applyAlignment="1">
      <alignment horizontal="center" vertical="center"/>
    </xf>
    <xf numFmtId="0" fontId="16" fillId="0" borderId="633" xfId="0" applyFont="1" applyBorder="1" applyAlignment="1">
      <alignment horizontal="center"/>
    </xf>
    <xf numFmtId="0" fontId="16" fillId="0" borderId="637" xfId="0" applyFont="1" applyBorder="1" applyAlignment="1">
      <alignment horizontal="center"/>
    </xf>
    <xf numFmtId="0" fontId="15" fillId="0" borderId="630" xfId="0" applyFont="1" applyBorder="1" applyAlignment="1">
      <alignment horizontal="center" vertical="center" wrapText="1"/>
    </xf>
    <xf numFmtId="0" fontId="15" fillId="10" borderId="631" xfId="0" applyFont="1" applyFill="1" applyBorder="1" applyAlignment="1">
      <alignment horizontal="center" vertical="center" wrapText="1"/>
    </xf>
    <xf numFmtId="0" fontId="15" fillId="10" borderId="632" xfId="0" applyFont="1" applyFill="1" applyBorder="1" applyAlignment="1">
      <alignment horizontal="center" vertical="center" wrapText="1"/>
    </xf>
    <xf numFmtId="0" fontId="15" fillId="10" borderId="637" xfId="0" applyFont="1" applyFill="1" applyBorder="1" applyAlignment="1">
      <alignment horizontal="center" vertical="center" wrapText="1"/>
    </xf>
    <xf numFmtId="0" fontId="15" fillId="0" borderId="631" xfId="0" applyFont="1" applyBorder="1" applyAlignment="1">
      <alignment horizontal="center" vertical="center" wrapText="1"/>
    </xf>
    <xf numFmtId="0" fontId="5" fillId="0" borderId="633" xfId="0" applyFont="1" applyBorder="1" applyAlignment="1">
      <alignment horizontal="center"/>
    </xf>
    <xf numFmtId="0" fontId="5" fillId="0" borderId="637" xfId="0" applyFont="1" applyBorder="1" applyAlignment="1">
      <alignment horizontal="center"/>
    </xf>
    <xf numFmtId="1" fontId="5" fillId="3" borderId="633" xfId="0" applyNumberFormat="1" applyFont="1" applyFill="1" applyBorder="1" applyAlignment="1">
      <alignment horizontal="center" vertical="top"/>
    </xf>
    <xf numFmtId="1" fontId="5" fillId="3" borderId="637" xfId="0" applyNumberFormat="1" applyFont="1" applyFill="1" applyBorder="1" applyAlignment="1">
      <alignment horizontal="center" vertical="top"/>
    </xf>
    <xf numFmtId="0" fontId="5" fillId="0" borderId="630" xfId="0" applyFont="1" applyBorder="1" applyAlignment="1">
      <alignment horizontal="center" vertical="center" wrapText="1"/>
    </xf>
    <xf numFmtId="0" fontId="5" fillId="0" borderId="630" xfId="0" applyFont="1" applyBorder="1" applyAlignment="1">
      <alignment horizontal="center"/>
    </xf>
    <xf numFmtId="0" fontId="5" fillId="0" borderId="639" xfId="0" applyFont="1" applyBorder="1" applyAlignment="1">
      <alignment horizontal="center"/>
    </xf>
    <xf numFmtId="0" fontId="22" fillId="0" borderId="633" xfId="0" applyFont="1" applyBorder="1" applyAlignment="1">
      <alignment horizontal="center" vertical="center"/>
    </xf>
    <xf numFmtId="0" fontId="22" fillId="0" borderId="633" xfId="0" applyFont="1" applyBorder="1" applyAlignment="1">
      <alignment horizontal="center"/>
    </xf>
    <xf numFmtId="0" fontId="22" fillId="0" borderId="636" xfId="0" applyFont="1" applyBorder="1" applyAlignment="1">
      <alignment horizontal="center"/>
    </xf>
    <xf numFmtId="1" fontId="15" fillId="0" borderId="630" xfId="0" applyNumberFormat="1" applyFont="1" applyBorder="1" applyAlignment="1">
      <alignment horizontal="center" vertical="center"/>
    </xf>
    <xf numFmtId="1" fontId="15" fillId="0" borderId="633" xfId="0" applyNumberFormat="1" applyFont="1" applyBorder="1" applyAlignment="1">
      <alignment horizontal="center" vertical="center"/>
    </xf>
    <xf numFmtId="1" fontId="15" fillId="0" borderId="637" xfId="0" applyNumberFormat="1" applyFont="1" applyBorder="1" applyAlignment="1">
      <alignment horizontal="center" vertical="center"/>
    </xf>
    <xf numFmtId="1" fontId="15" fillId="0" borderId="638" xfId="0" applyNumberFormat="1" applyFont="1" applyBorder="1" applyAlignment="1">
      <alignment horizontal="center" vertical="center"/>
    </xf>
    <xf numFmtId="1" fontId="15" fillId="0" borderId="639" xfId="0" applyNumberFormat="1" applyFont="1" applyBorder="1" applyAlignment="1">
      <alignment horizontal="center" vertical="center"/>
    </xf>
    <xf numFmtId="1" fontId="5" fillId="0" borderId="633" xfId="0" applyNumberFormat="1" applyFont="1" applyBorder="1" applyAlignment="1">
      <alignment horizontal="center" vertical="center"/>
    </xf>
    <xf numFmtId="0" fontId="10" fillId="3" borderId="633" xfId="0" applyFont="1" applyFill="1" applyBorder="1" applyAlignment="1">
      <alignment horizontal="center"/>
    </xf>
    <xf numFmtId="0" fontId="10" fillId="3" borderId="636" xfId="0" applyFont="1" applyFill="1" applyBorder="1" applyAlignment="1">
      <alignment horizontal="center"/>
    </xf>
    <xf numFmtId="1" fontId="15" fillId="0" borderId="633" xfId="0" applyNumberFormat="1" applyFont="1" applyBorder="1" applyAlignment="1">
      <alignment horizontal="center" vertical="center" wrapText="1"/>
    </xf>
    <xf numFmtId="0" fontId="5" fillId="0" borderId="633" xfId="0" applyFont="1" applyBorder="1" applyAlignment="1">
      <alignment horizontal="center" vertical="center" wrapText="1"/>
    </xf>
    <xf numFmtId="1" fontId="5" fillId="0" borderId="621" xfId="0" applyNumberFormat="1" applyFont="1" applyBorder="1" applyAlignment="1">
      <alignment horizontal="center" vertical="center" wrapText="1"/>
    </xf>
    <xf numFmtId="1" fontId="5" fillId="0" borderId="630" xfId="7" applyNumberFormat="1" applyFont="1" applyBorder="1" applyAlignment="1">
      <alignment horizontal="center" vertical="center" wrapText="1"/>
    </xf>
    <xf numFmtId="1" fontId="5" fillId="0" borderId="565" xfId="0" applyNumberFormat="1" applyFont="1" applyBorder="1" applyAlignment="1">
      <alignment horizontal="center" vertical="center"/>
    </xf>
    <xf numFmtId="1" fontId="5" fillId="0" borderId="561" xfId="0" applyNumberFormat="1" applyFont="1" applyBorder="1" applyAlignment="1">
      <alignment horizontal="center" vertical="center" wrapText="1"/>
    </xf>
    <xf numFmtId="1" fontId="5" fillId="0" borderId="566" xfId="0" applyNumberFormat="1" applyFont="1" applyBorder="1" applyAlignment="1">
      <alignment horizontal="center" vertical="center" wrapText="1"/>
    </xf>
    <xf numFmtId="1" fontId="5" fillId="0" borderId="564" xfId="0" applyNumberFormat="1" applyFont="1" applyBorder="1" applyAlignment="1">
      <alignment horizontal="center" vertical="center" wrapText="1"/>
    </xf>
    <xf numFmtId="1" fontId="5" fillId="0" borderId="565" xfId="0" applyNumberFormat="1" applyFont="1" applyBorder="1" applyAlignment="1">
      <alignment horizontal="center" vertical="center" wrapText="1"/>
    </xf>
    <xf numFmtId="1" fontId="5" fillId="0" borderId="571" xfId="0" applyNumberFormat="1" applyFont="1" applyBorder="1" applyAlignment="1">
      <alignment horizontal="center" vertical="center" wrapText="1"/>
    </xf>
    <xf numFmtId="1" fontId="5" fillId="0" borderId="570" xfId="0" applyNumberFormat="1" applyFont="1" applyBorder="1" applyAlignment="1">
      <alignment horizontal="center" vertical="center" wrapText="1"/>
    </xf>
    <xf numFmtId="1" fontId="5" fillId="0" borderId="564" xfId="0" applyNumberFormat="1" applyFont="1" applyBorder="1" applyAlignment="1">
      <alignment horizontal="center" vertical="center"/>
    </xf>
    <xf numFmtId="1" fontId="5" fillId="0" borderId="560" xfId="0" applyNumberFormat="1" applyFont="1" applyBorder="1" applyAlignment="1">
      <alignment horizontal="center" vertical="center" wrapText="1"/>
    </xf>
    <xf numFmtId="1" fontId="5" fillId="0" borderId="558" xfId="0" applyNumberFormat="1" applyFont="1" applyBorder="1" applyAlignment="1">
      <alignment horizontal="center" vertical="center" wrapText="1"/>
    </xf>
    <xf numFmtId="1" fontId="5" fillId="0" borderId="585" xfId="0" applyNumberFormat="1" applyFont="1" applyBorder="1" applyAlignment="1">
      <alignment horizontal="center" vertical="center" wrapText="1"/>
    </xf>
    <xf numFmtId="1" fontId="5" fillId="0" borderId="558" xfId="0" applyNumberFormat="1" applyFont="1" applyBorder="1" applyAlignment="1">
      <alignment horizontal="center" vertical="center"/>
    </xf>
    <xf numFmtId="41" fontId="5" fillId="3" borderId="558" xfId="3" applyNumberFormat="1" applyFont="1" applyFill="1" applyBorder="1" applyAlignment="1">
      <alignment horizontal="center"/>
    </xf>
    <xf numFmtId="41" fontId="5" fillId="3" borderId="567" xfId="3" applyNumberFormat="1" applyFont="1" applyFill="1" applyBorder="1" applyAlignment="1">
      <alignment horizontal="center"/>
    </xf>
    <xf numFmtId="1" fontId="5" fillId="0" borderId="604" xfId="0" applyNumberFormat="1" applyFont="1" applyBorder="1" applyAlignment="1">
      <alignment horizontal="center" vertical="center" wrapText="1"/>
    </xf>
    <xf numFmtId="1" fontId="15" fillId="0" borderId="586" xfId="0" applyNumberFormat="1" applyFont="1" applyBorder="1" applyAlignment="1">
      <alignment horizontal="left" vertical="center"/>
    </xf>
    <xf numFmtId="1" fontId="15" fillId="0" borderId="587" xfId="0" applyNumberFormat="1" applyFont="1" applyBorder="1" applyAlignment="1">
      <alignment horizontal="left" vertical="center"/>
    </xf>
    <xf numFmtId="1" fontId="15" fillId="0" borderId="586" xfId="0" applyNumberFormat="1" applyFont="1" applyBorder="1" applyAlignment="1">
      <alignment horizontal="left" vertical="center" shrinkToFit="1"/>
    </xf>
    <xf numFmtId="1" fontId="15" fillId="0" borderId="587" xfId="0" applyNumberFormat="1" applyFont="1" applyBorder="1" applyAlignment="1">
      <alignment horizontal="left" vertical="center" shrinkToFit="1"/>
    </xf>
    <xf numFmtId="1" fontId="15" fillId="0" borderId="592" xfId="0" applyNumberFormat="1" applyFont="1" applyBorder="1" applyAlignment="1">
      <alignment horizontal="left" vertical="center"/>
    </xf>
    <xf numFmtId="1" fontId="15" fillId="0" borderId="599" xfId="0" applyNumberFormat="1" applyFont="1" applyBorder="1" applyAlignment="1">
      <alignment horizontal="left" vertical="center"/>
    </xf>
    <xf numFmtId="1" fontId="15" fillId="0" borderId="564" xfId="0" applyNumberFormat="1" applyFont="1" applyBorder="1" applyAlignment="1">
      <alignment horizontal="center" vertical="center"/>
    </xf>
    <xf numFmtId="41" fontId="5" fillId="3" borderId="558" xfId="1" applyNumberFormat="1" applyFont="1" applyFill="1" applyBorder="1" applyAlignment="1" applyProtection="1">
      <alignment horizontal="center" vertical="center" wrapText="1"/>
    </xf>
    <xf numFmtId="41" fontId="5" fillId="3" borderId="558" xfId="1" applyNumberFormat="1" applyFont="1" applyFill="1" applyBorder="1" applyAlignment="1" applyProtection="1">
      <alignment horizontal="center" vertical="center"/>
    </xf>
    <xf numFmtId="41" fontId="5" fillId="3" borderId="561" xfId="1" applyNumberFormat="1" applyFont="1" applyFill="1" applyBorder="1" applyAlignment="1" applyProtection="1">
      <alignment horizontal="center"/>
    </xf>
    <xf numFmtId="41" fontId="5" fillId="3" borderId="540" xfId="1" applyNumberFormat="1" applyFont="1" applyFill="1" applyBorder="1" applyAlignment="1" applyProtection="1">
      <alignment horizontal="left" vertical="center"/>
    </xf>
    <xf numFmtId="41" fontId="5" fillId="3" borderId="561" xfId="1" applyNumberFormat="1" applyFont="1" applyFill="1" applyBorder="1" applyAlignment="1" applyProtection="1">
      <alignment horizontal="center" vertical="center" wrapText="1"/>
    </xf>
    <xf numFmtId="0" fontId="5" fillId="3" borderId="702" xfId="0" applyFont="1" applyFill="1" applyBorder="1" applyAlignment="1" applyProtection="1">
      <alignment horizontal="center" vertical="center" wrapText="1"/>
      <protection locked="0"/>
    </xf>
    <xf numFmtId="0" fontId="5" fillId="3" borderId="705" xfId="0" applyFont="1" applyFill="1" applyBorder="1" applyAlignment="1" applyProtection="1">
      <alignment horizontal="center" vertical="center" wrapText="1"/>
      <protection locked="0"/>
    </xf>
    <xf numFmtId="0" fontId="5" fillId="3" borderId="705" xfId="0" applyFont="1" applyFill="1" applyBorder="1" applyAlignment="1" applyProtection="1">
      <alignment horizontal="center" wrapText="1"/>
      <protection locked="0"/>
    </xf>
    <xf numFmtId="1" fontId="5" fillId="3" borderId="705" xfId="0" applyNumberFormat="1" applyFont="1" applyFill="1" applyBorder="1" applyAlignment="1">
      <alignment horizontal="center" vertical="center" wrapText="1"/>
    </xf>
    <xf numFmtId="0" fontId="15" fillId="10" borderId="702" xfId="0" applyFont="1" applyFill="1" applyBorder="1" applyAlignment="1">
      <alignment horizontal="center" vertical="center" wrapText="1"/>
    </xf>
    <xf numFmtId="0" fontId="15" fillId="10" borderId="702" xfId="0" applyFont="1" applyFill="1" applyBorder="1" applyAlignment="1">
      <alignment horizontal="center" vertical="center"/>
    </xf>
    <xf numFmtId="0" fontId="16" fillId="0" borderId="705" xfId="0" applyFont="1" applyBorder="1" applyAlignment="1">
      <alignment horizontal="center"/>
    </xf>
    <xf numFmtId="0" fontId="15" fillId="0" borderId="702" xfId="0" applyFont="1" applyBorder="1" applyAlignment="1">
      <alignment horizontal="center" vertical="center" wrapText="1"/>
    </xf>
    <xf numFmtId="0" fontId="15" fillId="10" borderId="703" xfId="0" applyFont="1" applyFill="1" applyBorder="1" applyAlignment="1">
      <alignment horizontal="center" vertical="center" wrapText="1"/>
    </xf>
    <xf numFmtId="0" fontId="15" fillId="10" borderId="704" xfId="0" applyFont="1" applyFill="1" applyBorder="1" applyAlignment="1">
      <alignment horizontal="center" vertical="center" wrapText="1"/>
    </xf>
    <xf numFmtId="0" fontId="15" fillId="0" borderId="703" xfId="0" applyFont="1" applyBorder="1" applyAlignment="1">
      <alignment horizontal="center" vertical="center" wrapText="1"/>
    </xf>
    <xf numFmtId="0" fontId="5" fillId="0" borderId="705" xfId="0" applyFont="1" applyBorder="1" applyAlignment="1">
      <alignment horizontal="center"/>
    </xf>
    <xf numFmtId="1" fontId="5" fillId="3" borderId="705" xfId="0" applyNumberFormat="1" applyFont="1" applyFill="1" applyBorder="1" applyAlignment="1">
      <alignment horizontal="center" vertical="top"/>
    </xf>
    <xf numFmtId="0" fontId="5" fillId="0" borderId="702" xfId="0" applyFont="1" applyBorder="1" applyAlignment="1">
      <alignment horizontal="center" vertical="center" wrapText="1"/>
    </xf>
    <xf numFmtId="0" fontId="5" fillId="0" borderId="702" xfId="0" applyFont="1" applyBorder="1" applyAlignment="1">
      <alignment horizontal="center"/>
    </xf>
    <xf numFmtId="0" fontId="5" fillId="0" borderId="711" xfId="0" applyFont="1" applyBorder="1" applyAlignment="1">
      <alignment horizontal="center"/>
    </xf>
    <xf numFmtId="0" fontId="22" fillId="0" borderId="705" xfId="0" applyFont="1" applyBorder="1" applyAlignment="1">
      <alignment horizontal="center" vertical="center"/>
    </xf>
    <xf numFmtId="0" fontId="22" fillId="0" borderId="705" xfId="0" applyFont="1" applyBorder="1" applyAlignment="1">
      <alignment horizontal="center"/>
    </xf>
    <xf numFmtId="0" fontId="22" fillId="0" borderId="708" xfId="0" applyFont="1" applyBorder="1" applyAlignment="1">
      <alignment horizontal="center"/>
    </xf>
    <xf numFmtId="1" fontId="15" fillId="0" borderId="702" xfId="0" applyNumberFormat="1" applyFont="1" applyBorder="1" applyAlignment="1">
      <alignment horizontal="center" vertical="center"/>
    </xf>
    <xf numFmtId="1" fontId="15" fillId="0" borderId="705" xfId="0" applyNumberFormat="1" applyFont="1" applyBorder="1" applyAlignment="1">
      <alignment horizontal="center" vertical="center"/>
    </xf>
    <xf numFmtId="1" fontId="15" fillId="0" borderId="709" xfId="0" applyNumberFormat="1" applyFont="1" applyBorder="1" applyAlignment="1">
      <alignment horizontal="center" vertical="center"/>
    </xf>
    <xf numFmtId="1" fontId="15" fillId="0" borderId="710" xfId="0" applyNumberFormat="1" applyFont="1" applyBorder="1" applyAlignment="1">
      <alignment horizontal="center" vertical="center"/>
    </xf>
    <xf numFmtId="1" fontId="15" fillId="0" borderId="711" xfId="0" applyNumberFormat="1" applyFont="1" applyBorder="1" applyAlignment="1">
      <alignment horizontal="center" vertical="center"/>
    </xf>
    <xf numFmtId="1" fontId="5" fillId="0" borderId="705" xfId="0" applyNumberFormat="1" applyFont="1" applyBorder="1" applyAlignment="1">
      <alignment horizontal="center" vertical="center"/>
    </xf>
    <xf numFmtId="0" fontId="10" fillId="3" borderId="705" xfId="0" applyFont="1" applyFill="1" applyBorder="1" applyAlignment="1">
      <alignment horizontal="center"/>
    </xf>
    <xf numFmtId="0" fontId="10" fillId="3" borderId="708" xfId="0" applyFont="1" applyFill="1" applyBorder="1" applyAlignment="1">
      <alignment horizontal="center"/>
    </xf>
    <xf numFmtId="1" fontId="15" fillId="0" borderId="705" xfId="0" applyNumberFormat="1" applyFont="1" applyBorder="1" applyAlignment="1">
      <alignment horizontal="center" vertical="center" wrapText="1"/>
    </xf>
    <xf numFmtId="0" fontId="5" fillId="0" borderId="705" xfId="0" applyFont="1" applyBorder="1" applyAlignment="1">
      <alignment horizontal="center" vertical="center" wrapText="1"/>
    </xf>
    <xf numFmtId="1" fontId="5" fillId="0" borderId="693" xfId="0" applyNumberFormat="1" applyFont="1" applyBorder="1" applyAlignment="1">
      <alignment horizontal="center" vertical="center" wrapText="1"/>
    </xf>
    <xf numFmtId="1" fontId="5" fillId="0" borderId="702" xfId="7" applyNumberFormat="1" applyFont="1" applyBorder="1" applyAlignment="1">
      <alignment horizontal="center" vertical="center" wrapText="1"/>
    </xf>
    <xf numFmtId="1" fontId="5" fillId="0" borderId="637" xfId="0" applyNumberFormat="1" applyFont="1" applyBorder="1" applyAlignment="1">
      <alignment horizontal="center" vertical="center"/>
    </xf>
    <xf numFmtId="1" fontId="5" fillId="0" borderId="621" xfId="0" applyNumberFormat="1" applyFont="1" applyBorder="1" applyAlignment="1">
      <alignment horizontal="center" vertical="center"/>
    </xf>
    <xf numFmtId="1" fontId="5" fillId="0" borderId="633" xfId="0" applyNumberFormat="1" applyFont="1" applyBorder="1" applyAlignment="1">
      <alignment horizontal="center" vertical="center" wrapText="1"/>
    </xf>
    <xf numFmtId="1" fontId="5" fillId="0" borderId="638" xfId="0" applyNumberFormat="1" applyFont="1" applyBorder="1" applyAlignment="1">
      <alignment horizontal="center" vertical="center" wrapText="1"/>
    </xf>
    <xf numFmtId="1" fontId="5" fillId="0" borderId="636" xfId="0" applyNumberFormat="1" applyFont="1" applyBorder="1" applyAlignment="1">
      <alignment horizontal="center" vertical="center" wrapText="1"/>
    </xf>
    <xf numFmtId="1" fontId="5" fillId="0" borderId="643" xfId="0" applyNumberFormat="1" applyFont="1" applyBorder="1" applyAlignment="1">
      <alignment horizontal="center" vertical="center" wrapText="1"/>
    </xf>
    <xf numFmtId="1" fontId="5" fillId="0" borderId="642" xfId="0" applyNumberFormat="1" applyFont="1" applyBorder="1" applyAlignment="1">
      <alignment horizontal="center" vertical="center" wrapText="1"/>
    </xf>
    <xf numFmtId="1" fontId="5" fillId="0" borderId="636" xfId="0" applyNumberFormat="1" applyFont="1" applyBorder="1" applyAlignment="1">
      <alignment horizontal="center" vertical="center"/>
    </xf>
    <xf numFmtId="1" fontId="5" fillId="0" borderId="632" xfId="0" applyNumberFormat="1" applyFont="1" applyBorder="1" applyAlignment="1">
      <alignment horizontal="center" vertical="center" wrapText="1"/>
    </xf>
    <xf numFmtId="1" fontId="5" fillId="0" borderId="630" xfId="0" applyNumberFormat="1" applyFont="1" applyBorder="1" applyAlignment="1">
      <alignment horizontal="center" vertical="center" wrapText="1"/>
    </xf>
    <xf numFmtId="1" fontId="5" fillId="0" borderId="657" xfId="0" applyNumberFormat="1" applyFont="1" applyBorder="1" applyAlignment="1">
      <alignment horizontal="center" vertical="center" wrapText="1"/>
    </xf>
    <xf numFmtId="1" fontId="5" fillId="0" borderId="630" xfId="0" applyNumberFormat="1" applyFont="1" applyBorder="1" applyAlignment="1">
      <alignment horizontal="center" vertical="center"/>
    </xf>
    <xf numFmtId="41" fontId="5" fillId="3" borderId="630" xfId="3" applyNumberFormat="1" applyFont="1" applyFill="1" applyBorder="1" applyAlignment="1">
      <alignment horizontal="center"/>
    </xf>
    <xf numFmtId="41" fontId="5" fillId="3" borderId="639" xfId="3" applyNumberFormat="1" applyFont="1" applyFill="1" applyBorder="1" applyAlignment="1">
      <alignment horizontal="center"/>
    </xf>
    <xf numFmtId="1" fontId="5" fillId="0" borderId="676" xfId="0" applyNumberFormat="1" applyFont="1" applyBorder="1" applyAlignment="1">
      <alignment horizontal="center" vertical="center" wrapText="1"/>
    </xf>
    <xf numFmtId="1" fontId="15" fillId="0" borderId="637" xfId="0" applyNumberFormat="1" applyFont="1" applyBorder="1" applyAlignment="1">
      <alignment horizontal="center" vertical="center" wrapText="1"/>
    </xf>
    <xf numFmtId="1" fontId="15" fillId="0" borderId="658" xfId="0" applyNumberFormat="1" applyFont="1" applyBorder="1" applyAlignment="1">
      <alignment horizontal="left" vertical="center"/>
    </xf>
    <xf numFmtId="1" fontId="15" fillId="0" borderId="659" xfId="0" applyNumberFormat="1" applyFont="1" applyBorder="1" applyAlignment="1">
      <alignment horizontal="left" vertical="center"/>
    </xf>
    <xf numFmtId="1" fontId="15" fillId="0" borderId="658" xfId="0" applyNumberFormat="1" applyFont="1" applyBorder="1" applyAlignment="1">
      <alignment horizontal="left" vertical="center" shrinkToFit="1"/>
    </xf>
    <xf numFmtId="1" fontId="15" fillId="0" borderId="659" xfId="0" applyNumberFormat="1" applyFont="1" applyBorder="1" applyAlignment="1">
      <alignment horizontal="left" vertical="center" shrinkToFit="1"/>
    </xf>
    <xf numFmtId="1" fontId="15" fillId="0" borderId="664" xfId="0" applyNumberFormat="1" applyFont="1" applyBorder="1" applyAlignment="1">
      <alignment horizontal="left" vertical="center"/>
    </xf>
    <xf numFmtId="1" fontId="15" fillId="0" borderId="671" xfId="0" applyNumberFormat="1" applyFont="1" applyBorder="1" applyAlignment="1">
      <alignment horizontal="left" vertical="center"/>
    </xf>
    <xf numFmtId="1" fontId="15" fillId="0" borderId="636" xfId="0" applyNumberFormat="1" applyFont="1" applyBorder="1" applyAlignment="1">
      <alignment horizontal="center" vertical="center"/>
    </xf>
    <xf numFmtId="41" fontId="5" fillId="3" borderId="630" xfId="1" applyNumberFormat="1" applyFont="1" applyFill="1" applyBorder="1" applyAlignment="1" applyProtection="1">
      <alignment horizontal="center" vertical="center" wrapText="1"/>
    </xf>
    <xf numFmtId="41" fontId="5" fillId="3" borderId="637" xfId="3" applyNumberFormat="1" applyFont="1" applyFill="1" applyBorder="1" applyAlignment="1">
      <alignment horizontal="center"/>
    </xf>
    <xf numFmtId="41" fontId="5" fillId="3" borderId="630" xfId="1" applyNumberFormat="1" applyFont="1" applyFill="1" applyBorder="1" applyAlignment="1" applyProtection="1">
      <alignment horizontal="center" vertical="center"/>
    </xf>
    <xf numFmtId="41" fontId="5" fillId="3" borderId="633" xfId="1" applyNumberFormat="1" applyFont="1" applyFill="1" applyBorder="1" applyAlignment="1" applyProtection="1">
      <alignment horizontal="center"/>
    </xf>
    <xf numFmtId="41" fontId="5" fillId="3" borderId="637" xfId="1" applyNumberFormat="1" applyFont="1" applyFill="1" applyBorder="1" applyAlignment="1" applyProtection="1">
      <alignment horizontal="center"/>
    </xf>
    <xf numFmtId="41" fontId="5" fillId="3" borderId="612" xfId="1" applyNumberFormat="1" applyFont="1" applyFill="1" applyBorder="1" applyAlignment="1" applyProtection="1">
      <alignment horizontal="left" vertical="center"/>
    </xf>
    <xf numFmtId="41" fontId="5" fillId="3" borderId="633" xfId="1" applyNumberFormat="1" applyFont="1" applyFill="1" applyBorder="1" applyAlignment="1" applyProtection="1">
      <alignment horizontal="center" vertical="center" wrapText="1"/>
    </xf>
    <xf numFmtId="41" fontId="5" fillId="3" borderId="637" xfId="1" applyNumberFormat="1" applyFont="1" applyFill="1" applyBorder="1" applyAlignment="1" applyProtection="1">
      <alignment horizontal="center" vertical="center" wrapText="1"/>
    </xf>
    <xf numFmtId="0" fontId="5" fillId="3" borderId="774" xfId="0" applyFont="1" applyFill="1" applyBorder="1" applyAlignment="1" applyProtection="1">
      <alignment horizontal="center" vertical="center" wrapText="1"/>
      <protection locked="0"/>
    </xf>
    <xf numFmtId="0" fontId="5" fillId="3" borderId="777" xfId="0" applyFont="1" applyFill="1" applyBorder="1" applyAlignment="1" applyProtection="1">
      <alignment horizontal="center" vertical="center" wrapText="1"/>
      <protection locked="0"/>
    </xf>
    <xf numFmtId="0" fontId="5" fillId="3" borderId="777" xfId="0" applyFont="1" applyFill="1" applyBorder="1" applyAlignment="1" applyProtection="1">
      <alignment horizontal="center" wrapText="1"/>
      <protection locked="0"/>
    </xf>
    <xf numFmtId="1" fontId="5" fillId="3" borderId="777" xfId="0" applyNumberFormat="1" applyFont="1" applyFill="1" applyBorder="1" applyAlignment="1">
      <alignment horizontal="center" vertical="center" wrapText="1"/>
    </xf>
    <xf numFmtId="0" fontId="15" fillId="10" borderId="774" xfId="0" applyFont="1" applyFill="1" applyBorder="1" applyAlignment="1">
      <alignment horizontal="center" vertical="center" wrapText="1"/>
    </xf>
    <xf numFmtId="0" fontId="15" fillId="10" borderId="774" xfId="0" applyFont="1" applyFill="1" applyBorder="1" applyAlignment="1">
      <alignment horizontal="center" vertical="center"/>
    </xf>
    <xf numFmtId="0" fontId="16" fillId="0" borderId="777" xfId="0" applyFont="1" applyBorder="1" applyAlignment="1">
      <alignment horizontal="center"/>
    </xf>
    <xf numFmtId="0" fontId="15" fillId="0" borderId="774" xfId="0" applyFont="1" applyBorder="1" applyAlignment="1">
      <alignment horizontal="center" vertical="center" wrapText="1"/>
    </xf>
    <xf numFmtId="0" fontId="15" fillId="10" borderId="775" xfId="0" applyFont="1" applyFill="1" applyBorder="1" applyAlignment="1">
      <alignment horizontal="center" vertical="center" wrapText="1"/>
    </xf>
    <xf numFmtId="0" fontId="15" fillId="10" borderId="776" xfId="0" applyFont="1" applyFill="1" applyBorder="1" applyAlignment="1">
      <alignment horizontal="center" vertical="center" wrapText="1"/>
    </xf>
    <xf numFmtId="0" fontId="15" fillId="0" borderId="775" xfId="0" applyFont="1" applyBorder="1" applyAlignment="1">
      <alignment horizontal="center" vertical="center" wrapText="1"/>
    </xf>
    <xf numFmtId="0" fontId="5" fillId="0" borderId="777" xfId="0" applyFont="1" applyBorder="1" applyAlignment="1">
      <alignment horizontal="center"/>
    </xf>
    <xf numFmtId="1" fontId="5" fillId="3" borderId="777" xfId="0" applyNumberFormat="1" applyFont="1" applyFill="1" applyBorder="1" applyAlignment="1">
      <alignment horizontal="center" vertical="top"/>
    </xf>
    <xf numFmtId="0" fontId="5" fillId="0" borderId="774" xfId="0" applyFont="1" applyBorder="1" applyAlignment="1">
      <alignment horizontal="center" vertical="center" wrapText="1"/>
    </xf>
    <xf numFmtId="0" fontId="5" fillId="0" borderId="774" xfId="0" applyFont="1" applyBorder="1" applyAlignment="1">
      <alignment horizontal="center"/>
    </xf>
    <xf numFmtId="0" fontId="5" fillId="0" borderId="783" xfId="0" applyFont="1" applyBorder="1" applyAlignment="1">
      <alignment horizontal="center"/>
    </xf>
    <xf numFmtId="0" fontId="22" fillId="0" borderId="777" xfId="0" applyFont="1" applyBorder="1" applyAlignment="1">
      <alignment horizontal="center" vertical="center"/>
    </xf>
    <xf numFmtId="0" fontId="22" fillId="0" borderId="777" xfId="0" applyFont="1" applyBorder="1" applyAlignment="1">
      <alignment horizontal="center"/>
    </xf>
    <xf numFmtId="0" fontId="22" fillId="0" borderId="780" xfId="0" applyFont="1" applyBorder="1" applyAlignment="1">
      <alignment horizontal="center"/>
    </xf>
    <xf numFmtId="1" fontId="15" fillId="0" borderId="774" xfId="0" applyNumberFormat="1" applyFont="1" applyBorder="1" applyAlignment="1">
      <alignment horizontal="center" vertical="center"/>
    </xf>
    <xf numFmtId="1" fontId="15" fillId="0" borderId="777" xfId="0" applyNumberFormat="1" applyFont="1" applyBorder="1" applyAlignment="1">
      <alignment horizontal="center" vertical="center"/>
    </xf>
    <xf numFmtId="1" fontId="15" fillId="0" borderId="781" xfId="0" applyNumberFormat="1" applyFont="1" applyBorder="1" applyAlignment="1">
      <alignment horizontal="center" vertical="center"/>
    </xf>
    <xf numFmtId="1" fontId="15" fillId="0" borderId="782" xfId="0" applyNumberFormat="1" applyFont="1" applyBorder="1" applyAlignment="1">
      <alignment horizontal="center" vertical="center"/>
    </xf>
    <xf numFmtId="1" fontId="15" fillId="0" borderId="783" xfId="0" applyNumberFormat="1" applyFont="1" applyBorder="1" applyAlignment="1">
      <alignment horizontal="center" vertical="center"/>
    </xf>
    <xf numFmtId="1" fontId="5" fillId="0" borderId="777" xfId="0" applyNumberFormat="1" applyFont="1" applyBorder="1" applyAlignment="1">
      <alignment horizontal="center" vertical="center"/>
    </xf>
    <xf numFmtId="0" fontId="10" fillId="3" borderId="777" xfId="0" applyFont="1" applyFill="1" applyBorder="1" applyAlignment="1">
      <alignment horizontal="center"/>
    </xf>
    <xf numFmtId="0" fontId="10" fillId="3" borderId="780" xfId="0" applyFont="1" applyFill="1" applyBorder="1" applyAlignment="1">
      <alignment horizontal="center"/>
    </xf>
    <xf numFmtId="1" fontId="15" fillId="0" borderId="777" xfId="0" applyNumberFormat="1" applyFont="1" applyBorder="1" applyAlignment="1">
      <alignment horizontal="center" vertical="center" wrapText="1"/>
    </xf>
    <xf numFmtId="0" fontId="5" fillId="0" borderId="777" xfId="0" applyFont="1" applyBorder="1" applyAlignment="1">
      <alignment horizontal="center" vertical="center" wrapText="1"/>
    </xf>
    <xf numFmtId="1" fontId="5" fillId="0" borderId="765" xfId="0" applyNumberFormat="1" applyFont="1" applyBorder="1" applyAlignment="1">
      <alignment horizontal="center" vertical="center" wrapText="1"/>
    </xf>
    <xf numFmtId="1" fontId="5" fillId="0" borderId="774" xfId="7" applyNumberFormat="1" applyFont="1" applyBorder="1" applyAlignment="1">
      <alignment horizontal="center" vertical="center" wrapText="1"/>
    </xf>
    <xf numFmtId="1" fontId="5" fillId="0" borderId="709" xfId="0" applyNumberFormat="1" applyFont="1" applyBorder="1" applyAlignment="1">
      <alignment horizontal="center" vertical="center"/>
    </xf>
    <xf numFmtId="1" fontId="5" fillId="0" borderId="693" xfId="0" applyNumberFormat="1" applyFont="1" applyBorder="1" applyAlignment="1">
      <alignment horizontal="center" vertical="center"/>
    </xf>
    <xf numFmtId="1" fontId="5" fillId="0" borderId="705" xfId="0" applyNumberFormat="1" applyFont="1" applyBorder="1" applyAlignment="1">
      <alignment horizontal="center" vertical="center" wrapText="1"/>
    </xf>
    <xf numFmtId="1" fontId="5" fillId="0" borderId="710" xfId="0" applyNumberFormat="1" applyFont="1" applyBorder="1" applyAlignment="1">
      <alignment horizontal="center" vertical="center" wrapText="1"/>
    </xf>
    <xf numFmtId="1" fontId="5" fillId="0" borderId="708" xfId="0" applyNumberFormat="1" applyFont="1" applyBorder="1" applyAlignment="1">
      <alignment horizontal="center" vertical="center" wrapText="1"/>
    </xf>
    <xf numFmtId="1" fontId="5" fillId="0" borderId="709" xfId="0" applyNumberFormat="1" applyFont="1" applyBorder="1" applyAlignment="1">
      <alignment horizontal="center" vertical="center" wrapText="1"/>
    </xf>
    <xf numFmtId="1" fontId="5" fillId="0" borderId="715" xfId="0" applyNumberFormat="1" applyFont="1" applyBorder="1" applyAlignment="1">
      <alignment horizontal="center" vertical="center" wrapText="1"/>
    </xf>
    <xf numFmtId="1" fontId="5" fillId="0" borderId="714" xfId="0" applyNumberFormat="1" applyFont="1" applyBorder="1" applyAlignment="1">
      <alignment horizontal="center" vertical="center" wrapText="1"/>
    </xf>
    <xf numFmtId="1" fontId="5" fillId="0" borderId="708" xfId="0" applyNumberFormat="1" applyFont="1" applyBorder="1" applyAlignment="1">
      <alignment horizontal="center" vertical="center"/>
    </xf>
    <xf numFmtId="1" fontId="5" fillId="0" borderId="704" xfId="0" applyNumberFormat="1" applyFont="1" applyBorder="1" applyAlignment="1">
      <alignment horizontal="center" vertical="center" wrapText="1"/>
    </xf>
    <xf numFmtId="1" fontId="5" fillId="0" borderId="702" xfId="0" applyNumberFormat="1" applyFont="1" applyBorder="1" applyAlignment="1">
      <alignment horizontal="center" vertical="center" wrapText="1"/>
    </xf>
    <xf numFmtId="1" fontId="5" fillId="0" borderId="729" xfId="0" applyNumberFormat="1" applyFont="1" applyBorder="1" applyAlignment="1">
      <alignment horizontal="center" vertical="center" wrapText="1"/>
    </xf>
    <xf numFmtId="1" fontId="5" fillId="0" borderId="702" xfId="0" applyNumberFormat="1" applyFont="1" applyBorder="1" applyAlignment="1">
      <alignment horizontal="center" vertical="center"/>
    </xf>
    <xf numFmtId="41" fontId="5" fillId="3" borderId="702" xfId="3" applyNumberFormat="1" applyFont="1" applyFill="1" applyBorder="1" applyAlignment="1">
      <alignment horizontal="center"/>
    </xf>
    <xf numFmtId="41" fontId="5" fillId="3" borderId="711" xfId="3" applyNumberFormat="1" applyFont="1" applyFill="1" applyBorder="1" applyAlignment="1">
      <alignment horizontal="center"/>
    </xf>
    <xf numFmtId="1" fontId="5" fillId="0" borderId="748" xfId="0" applyNumberFormat="1" applyFont="1" applyBorder="1" applyAlignment="1">
      <alignment horizontal="center" vertical="center" wrapText="1"/>
    </xf>
    <xf numFmtId="1" fontId="15" fillId="0" borderId="730" xfId="0" applyNumberFormat="1" applyFont="1" applyBorder="1" applyAlignment="1">
      <alignment horizontal="left" vertical="center"/>
    </xf>
    <xf numFmtId="1" fontId="15" fillId="0" borderId="731" xfId="0" applyNumberFormat="1" applyFont="1" applyBorder="1" applyAlignment="1">
      <alignment horizontal="left" vertical="center"/>
    </xf>
    <xf numFmtId="1" fontId="15" fillId="0" borderId="730" xfId="0" applyNumberFormat="1" applyFont="1" applyBorder="1" applyAlignment="1">
      <alignment horizontal="left" vertical="center" shrinkToFit="1"/>
    </xf>
    <xf numFmtId="1" fontId="15" fillId="0" borderId="731" xfId="0" applyNumberFormat="1" applyFont="1" applyBorder="1" applyAlignment="1">
      <alignment horizontal="left" vertical="center" shrinkToFit="1"/>
    </xf>
    <xf numFmtId="1" fontId="15" fillId="0" borderId="736" xfId="0" applyNumberFormat="1" applyFont="1" applyBorder="1" applyAlignment="1">
      <alignment horizontal="left" vertical="center"/>
    </xf>
    <xf numFmtId="1" fontId="15" fillId="0" borderId="743" xfId="0" applyNumberFormat="1" applyFont="1" applyBorder="1" applyAlignment="1">
      <alignment horizontal="left" vertical="center"/>
    </xf>
    <xf numFmtId="1" fontId="15" fillId="0" borderId="708" xfId="0" applyNumberFormat="1" applyFont="1" applyBorder="1" applyAlignment="1">
      <alignment horizontal="center" vertical="center"/>
    </xf>
    <xf numFmtId="41" fontId="5" fillId="3" borderId="702" xfId="1" applyNumberFormat="1" applyFont="1" applyFill="1" applyBorder="1" applyAlignment="1" applyProtection="1">
      <alignment horizontal="center" vertical="center" wrapText="1"/>
    </xf>
    <xf numFmtId="41" fontId="5" fillId="3" borderId="702" xfId="1" applyNumberFormat="1" applyFont="1" applyFill="1" applyBorder="1" applyAlignment="1" applyProtection="1">
      <alignment horizontal="center" vertical="center"/>
    </xf>
    <xf numFmtId="41" fontId="5" fillId="3" borderId="705" xfId="1" applyNumberFormat="1" applyFont="1" applyFill="1" applyBorder="1" applyAlignment="1" applyProtection="1">
      <alignment horizontal="center"/>
    </xf>
    <xf numFmtId="41" fontId="5" fillId="3" borderId="684" xfId="1" applyNumberFormat="1" applyFont="1" applyFill="1" applyBorder="1" applyAlignment="1" applyProtection="1">
      <alignment horizontal="left" vertical="center"/>
    </xf>
    <xf numFmtId="41" fontId="5" fillId="3" borderId="705" xfId="1" applyNumberFormat="1" applyFont="1" applyFill="1" applyBorder="1" applyAlignment="1" applyProtection="1">
      <alignment horizontal="center" vertical="center" wrapText="1"/>
    </xf>
    <xf numFmtId="0" fontId="5" fillId="3" borderId="846" xfId="0" applyFont="1" applyFill="1" applyBorder="1" applyAlignment="1" applyProtection="1">
      <alignment horizontal="center" vertical="center" wrapText="1"/>
      <protection locked="0"/>
    </xf>
    <xf numFmtId="0" fontId="5" fillId="3" borderId="849" xfId="0" applyFont="1" applyFill="1" applyBorder="1" applyAlignment="1" applyProtection="1">
      <alignment horizontal="center" vertical="center" wrapText="1"/>
      <protection locked="0"/>
    </xf>
    <xf numFmtId="0" fontId="5" fillId="3" borderId="849" xfId="0" applyFont="1" applyFill="1" applyBorder="1" applyAlignment="1" applyProtection="1">
      <alignment horizontal="center" wrapText="1"/>
      <protection locked="0"/>
    </xf>
    <xf numFmtId="1" fontId="5" fillId="3" borderId="849" xfId="0" applyNumberFormat="1" applyFont="1" applyFill="1" applyBorder="1" applyAlignment="1">
      <alignment horizontal="center" vertical="center" wrapText="1"/>
    </xf>
    <xf numFmtId="0" fontId="15" fillId="10" borderId="846" xfId="0" applyFont="1" applyFill="1" applyBorder="1" applyAlignment="1">
      <alignment horizontal="center" vertical="center" wrapText="1"/>
    </xf>
    <xf numFmtId="0" fontId="15" fillId="10" borderId="846" xfId="0" applyFont="1" applyFill="1" applyBorder="1" applyAlignment="1">
      <alignment horizontal="center" vertical="center"/>
    </xf>
    <xf numFmtId="0" fontId="16" fillId="0" borderId="849" xfId="0" applyFont="1" applyBorder="1" applyAlignment="1">
      <alignment horizontal="center"/>
    </xf>
    <xf numFmtId="0" fontId="15" fillId="0" borderId="846" xfId="0" applyFont="1" applyBorder="1" applyAlignment="1">
      <alignment horizontal="center" vertical="center" wrapText="1"/>
    </xf>
    <xf numFmtId="0" fontId="15" fillId="10" borderId="847" xfId="0" applyFont="1" applyFill="1" applyBorder="1" applyAlignment="1">
      <alignment horizontal="center" vertical="center" wrapText="1"/>
    </xf>
    <xf numFmtId="0" fontId="15" fillId="10" borderId="848" xfId="0" applyFont="1" applyFill="1" applyBorder="1" applyAlignment="1">
      <alignment horizontal="center" vertical="center" wrapText="1"/>
    </xf>
    <xf numFmtId="0" fontId="15" fillId="0" borderId="847" xfId="0" applyFont="1" applyBorder="1" applyAlignment="1">
      <alignment horizontal="center" vertical="center" wrapText="1"/>
    </xf>
    <xf numFmtId="0" fontId="5" fillId="0" borderId="849" xfId="0" applyFont="1" applyBorder="1" applyAlignment="1">
      <alignment horizontal="center"/>
    </xf>
    <xf numFmtId="1" fontId="5" fillId="3" borderId="849" xfId="0" applyNumberFormat="1" applyFont="1" applyFill="1" applyBorder="1" applyAlignment="1">
      <alignment horizontal="center" vertical="top"/>
    </xf>
    <xf numFmtId="0" fontId="5" fillId="0" borderId="846" xfId="0" applyFont="1" applyBorder="1" applyAlignment="1">
      <alignment horizontal="center" vertical="center" wrapText="1"/>
    </xf>
    <xf numFmtId="0" fontId="5" fillId="0" borderId="846" xfId="0" applyFont="1" applyBorder="1" applyAlignment="1">
      <alignment horizontal="center"/>
    </xf>
    <xf numFmtId="0" fontId="5" fillId="0" borderId="855" xfId="0" applyFont="1" applyBorder="1" applyAlignment="1">
      <alignment horizontal="center"/>
    </xf>
    <xf numFmtId="0" fontId="22" fillId="0" borderId="849" xfId="0" applyFont="1" applyBorder="1" applyAlignment="1">
      <alignment horizontal="center" vertical="center"/>
    </xf>
    <xf numFmtId="0" fontId="22" fillId="0" borderId="854" xfId="0" applyFont="1" applyBorder="1" applyAlignment="1">
      <alignment horizontal="center" vertical="center"/>
    </xf>
    <xf numFmtId="0" fontId="22" fillId="0" borderId="849" xfId="0" applyFont="1" applyBorder="1" applyAlignment="1">
      <alignment horizontal="center"/>
    </xf>
    <xf numFmtId="0" fontId="22" fillId="0" borderId="854" xfId="0" applyFont="1" applyBorder="1" applyAlignment="1">
      <alignment horizontal="center"/>
    </xf>
    <xf numFmtId="0" fontId="22" fillId="0" borderId="852" xfId="0" applyFont="1" applyBorder="1" applyAlignment="1">
      <alignment horizontal="center"/>
    </xf>
    <xf numFmtId="1" fontId="15" fillId="0" borderId="846" xfId="0" applyNumberFormat="1" applyFont="1" applyBorder="1" applyAlignment="1">
      <alignment horizontal="center" vertical="center"/>
    </xf>
    <xf numFmtId="1" fontId="15" fillId="0" borderId="849" xfId="0" applyNumberFormat="1" applyFont="1" applyBorder="1" applyAlignment="1">
      <alignment horizontal="center" vertical="center"/>
    </xf>
    <xf numFmtId="1" fontId="15" fillId="0" borderId="853" xfId="0" applyNumberFormat="1" applyFont="1" applyBorder="1" applyAlignment="1">
      <alignment horizontal="center" vertical="center"/>
    </xf>
    <xf numFmtId="1" fontId="15" fillId="0" borderId="854" xfId="0" applyNumberFormat="1" applyFont="1" applyBorder="1" applyAlignment="1">
      <alignment horizontal="center" vertical="center"/>
    </xf>
    <xf numFmtId="1" fontId="15" fillId="0" borderId="855" xfId="0" applyNumberFormat="1" applyFont="1" applyBorder="1" applyAlignment="1">
      <alignment horizontal="center" vertical="center"/>
    </xf>
    <xf numFmtId="1" fontId="5" fillId="0" borderId="849" xfId="0" applyNumberFormat="1" applyFont="1" applyBorder="1" applyAlignment="1">
      <alignment horizontal="center" vertical="center"/>
    </xf>
    <xf numFmtId="0" fontId="10" fillId="3" borderId="849" xfId="0" applyFont="1" applyFill="1" applyBorder="1" applyAlignment="1">
      <alignment horizontal="center"/>
    </xf>
    <xf numFmtId="0" fontId="10" fillId="3" borderId="852" xfId="0" applyFont="1" applyFill="1" applyBorder="1" applyAlignment="1">
      <alignment horizontal="center"/>
    </xf>
    <xf numFmtId="1" fontId="15" fillId="0" borderId="849" xfId="0" applyNumberFormat="1" applyFont="1" applyBorder="1" applyAlignment="1">
      <alignment horizontal="center" vertical="center" wrapText="1"/>
    </xf>
    <xf numFmtId="0" fontId="5" fillId="0" borderId="849" xfId="0" applyFont="1" applyBorder="1" applyAlignment="1">
      <alignment horizontal="center" vertical="center" wrapText="1"/>
    </xf>
    <xf numFmtId="1" fontId="5" fillId="0" borderId="837" xfId="0" applyNumberFormat="1" applyFont="1" applyBorder="1" applyAlignment="1">
      <alignment horizontal="center" vertical="center" wrapText="1"/>
    </xf>
    <xf numFmtId="1" fontId="5" fillId="0" borderId="846" xfId="7" applyNumberFormat="1" applyFont="1" applyBorder="1" applyAlignment="1">
      <alignment horizontal="center" vertical="center" wrapText="1"/>
    </xf>
    <xf numFmtId="1" fontId="5" fillId="0" borderId="781" xfId="0" applyNumberFormat="1" applyFont="1" applyBorder="1" applyAlignment="1">
      <alignment horizontal="center" vertical="center"/>
    </xf>
    <xf numFmtId="1" fontId="5" fillId="0" borderId="777" xfId="0" applyNumberFormat="1" applyFont="1" applyBorder="1" applyAlignment="1">
      <alignment horizontal="center" vertical="center" wrapText="1"/>
    </xf>
    <xf numFmtId="1" fontId="5" fillId="0" borderId="782" xfId="0" applyNumberFormat="1" applyFont="1" applyBorder="1" applyAlignment="1">
      <alignment horizontal="center" vertical="center" wrapText="1"/>
    </xf>
    <xf numFmtId="1" fontId="5" fillId="0" borderId="780" xfId="0" applyNumberFormat="1" applyFont="1" applyBorder="1" applyAlignment="1">
      <alignment horizontal="center" vertical="center" wrapText="1"/>
    </xf>
    <xf numFmtId="1" fontId="5" fillId="0" borderId="781" xfId="0" applyNumberFormat="1" applyFont="1" applyBorder="1" applyAlignment="1">
      <alignment horizontal="center" vertical="center" wrapText="1"/>
    </xf>
    <xf numFmtId="1" fontId="5" fillId="0" borderId="787" xfId="0" applyNumberFormat="1" applyFont="1" applyBorder="1" applyAlignment="1">
      <alignment horizontal="center" vertical="center" wrapText="1"/>
    </xf>
    <xf numFmtId="1" fontId="5" fillId="0" borderId="786" xfId="0" applyNumberFormat="1" applyFont="1" applyBorder="1" applyAlignment="1">
      <alignment horizontal="center" vertical="center" wrapText="1"/>
    </xf>
    <xf numFmtId="1" fontId="5" fillId="0" borderId="780" xfId="0" applyNumberFormat="1" applyFont="1" applyBorder="1" applyAlignment="1">
      <alignment horizontal="center" vertical="center"/>
    </xf>
    <xf numFmtId="1" fontId="5" fillId="0" borderId="776" xfId="0" applyNumberFormat="1" applyFont="1" applyBorder="1" applyAlignment="1">
      <alignment horizontal="center" vertical="center" wrapText="1"/>
    </xf>
    <xf numFmtId="1" fontId="5" fillId="0" borderId="774" xfId="0" applyNumberFormat="1" applyFont="1" applyBorder="1" applyAlignment="1">
      <alignment horizontal="center" vertical="center" wrapText="1"/>
    </xf>
    <xf numFmtId="1" fontId="5" fillId="0" borderId="801" xfId="0" applyNumberFormat="1" applyFont="1" applyBorder="1" applyAlignment="1">
      <alignment horizontal="center" vertical="center" wrapText="1"/>
    </xf>
    <xf numFmtId="1" fontId="5" fillId="0" borderId="774" xfId="0" applyNumberFormat="1" applyFont="1" applyBorder="1" applyAlignment="1">
      <alignment horizontal="center" vertical="center"/>
    </xf>
    <xf numFmtId="41" fontId="5" fillId="3" borderId="774" xfId="3" applyNumberFormat="1" applyFont="1" applyFill="1" applyBorder="1" applyAlignment="1">
      <alignment horizontal="center"/>
    </xf>
    <xf numFmtId="41" fontId="5" fillId="3" borderId="783" xfId="3" applyNumberFormat="1" applyFont="1" applyFill="1" applyBorder="1" applyAlignment="1">
      <alignment horizontal="center"/>
    </xf>
    <xf numFmtId="1" fontId="5" fillId="0" borderId="820" xfId="0" applyNumberFormat="1" applyFont="1" applyBorder="1" applyAlignment="1">
      <alignment horizontal="center" vertical="center" wrapText="1"/>
    </xf>
    <xf numFmtId="1" fontId="15" fillId="0" borderId="802" xfId="0" applyNumberFormat="1" applyFont="1" applyBorder="1" applyAlignment="1">
      <alignment horizontal="left" vertical="center"/>
    </xf>
    <xf numFmtId="1" fontId="15" fillId="0" borderId="803" xfId="0" applyNumberFormat="1" applyFont="1" applyBorder="1" applyAlignment="1">
      <alignment horizontal="left" vertical="center"/>
    </xf>
    <xf numFmtId="1" fontId="15" fillId="0" borderId="802" xfId="0" applyNumberFormat="1" applyFont="1" applyBorder="1" applyAlignment="1">
      <alignment horizontal="left" vertical="center" shrinkToFit="1"/>
    </xf>
    <xf numFmtId="1" fontId="15" fillId="0" borderId="803" xfId="0" applyNumberFormat="1" applyFont="1" applyBorder="1" applyAlignment="1">
      <alignment horizontal="left" vertical="center" shrinkToFit="1"/>
    </xf>
    <xf numFmtId="1" fontId="15" fillId="0" borderId="808" xfId="0" applyNumberFormat="1" applyFont="1" applyBorder="1" applyAlignment="1">
      <alignment horizontal="left" vertical="center"/>
    </xf>
    <xf numFmtId="1" fontId="15" fillId="0" borderId="815" xfId="0" applyNumberFormat="1" applyFont="1" applyBorder="1" applyAlignment="1">
      <alignment horizontal="left" vertical="center"/>
    </xf>
    <xf numFmtId="1" fontId="15" fillId="0" borderId="780" xfId="0" applyNumberFormat="1" applyFont="1" applyBorder="1" applyAlignment="1">
      <alignment horizontal="center" vertical="center"/>
    </xf>
    <xf numFmtId="41" fontId="5" fillId="3" borderId="774" xfId="1" applyNumberFormat="1" applyFont="1" applyFill="1" applyBorder="1" applyAlignment="1" applyProtection="1">
      <alignment horizontal="center" vertical="center" wrapText="1"/>
    </xf>
    <xf numFmtId="41" fontId="5" fillId="3" borderId="774" xfId="1" applyNumberFormat="1" applyFont="1" applyFill="1" applyBorder="1" applyAlignment="1" applyProtection="1">
      <alignment horizontal="center" vertical="center"/>
    </xf>
    <xf numFmtId="41" fontId="5" fillId="3" borderId="777" xfId="1" applyNumberFormat="1" applyFont="1" applyFill="1" applyBorder="1" applyAlignment="1" applyProtection="1">
      <alignment horizontal="center"/>
    </xf>
    <xf numFmtId="41" fontId="5" fillId="3" borderId="756" xfId="1" applyNumberFormat="1" applyFont="1" applyFill="1" applyBorder="1" applyAlignment="1" applyProtection="1">
      <alignment horizontal="left" vertical="center"/>
    </xf>
    <xf numFmtId="41" fontId="5" fillId="3" borderId="777" xfId="1" applyNumberFormat="1" applyFont="1" applyFill="1" applyBorder="1" applyAlignment="1" applyProtection="1">
      <alignment horizontal="center" vertical="center" wrapText="1"/>
    </xf>
    <xf numFmtId="0" fontId="5" fillId="3" borderId="172" xfId="0" applyFont="1" applyFill="1" applyBorder="1" applyAlignment="1" applyProtection="1">
      <alignment horizontal="center" vertical="center" wrapText="1"/>
      <protection locked="0"/>
    </xf>
    <xf numFmtId="0" fontId="5" fillId="3" borderId="153" xfId="0" applyFont="1" applyFill="1" applyBorder="1" applyAlignment="1" applyProtection="1">
      <alignment horizontal="center" vertical="center" wrapText="1"/>
      <protection locked="0"/>
    </xf>
    <xf numFmtId="0" fontId="5" fillId="3" borderId="156" xfId="0" applyFont="1" applyFill="1" applyBorder="1" applyAlignment="1" applyProtection="1">
      <alignment horizontal="center" vertical="center" wrapText="1"/>
      <protection locked="0"/>
    </xf>
    <xf numFmtId="0" fontId="5" fillId="3" borderId="224" xfId="0" applyFont="1" applyFill="1" applyBorder="1" applyAlignment="1" applyProtection="1">
      <alignment horizontal="center" vertical="center" wrapText="1"/>
      <protection locked="0"/>
    </xf>
    <xf numFmtId="0" fontId="5" fillId="3" borderId="156" xfId="0" applyFont="1" applyFill="1" applyBorder="1" applyAlignment="1" applyProtection="1">
      <alignment horizontal="center" wrapText="1"/>
      <protection locked="0"/>
    </xf>
    <xf numFmtId="0" fontId="5" fillId="3" borderId="226" xfId="0" applyFont="1" applyFill="1" applyBorder="1" applyAlignment="1" applyProtection="1">
      <alignment horizontal="center" wrapText="1"/>
      <protection locked="0"/>
    </xf>
    <xf numFmtId="0" fontId="5" fillId="3" borderId="224" xfId="0" applyFont="1" applyFill="1" applyBorder="1" applyAlignment="1" applyProtection="1">
      <alignment horizontal="center" wrapText="1"/>
      <protection locked="0"/>
    </xf>
    <xf numFmtId="0" fontId="15" fillId="0" borderId="224" xfId="0" applyFont="1" applyBorder="1" applyAlignment="1">
      <alignment horizontal="center" vertical="center" wrapText="1"/>
    </xf>
    <xf numFmtId="1" fontId="5" fillId="0" borderId="152" xfId="0" applyNumberFormat="1" applyFont="1" applyBorder="1" applyAlignment="1">
      <alignment horizontal="center" vertical="center"/>
    </xf>
    <xf numFmtId="1" fontId="5" fillId="0" borderId="172" xfId="0" applyNumberFormat="1" applyFont="1" applyBorder="1" applyAlignment="1">
      <alignment horizontal="center" vertical="center"/>
    </xf>
    <xf numFmtId="1" fontId="5" fillId="3" borderId="156" xfId="0" applyNumberFormat="1" applyFont="1" applyFill="1" applyBorder="1" applyAlignment="1">
      <alignment horizontal="center" vertical="center" wrapText="1"/>
    </xf>
    <xf numFmtId="1" fontId="5" fillId="3" borderId="226" xfId="0" applyNumberFormat="1" applyFont="1" applyFill="1" applyBorder="1" applyAlignment="1">
      <alignment horizontal="center" vertical="center" wrapText="1"/>
    </xf>
    <xf numFmtId="1" fontId="5" fillId="3" borderId="224" xfId="0" applyNumberFormat="1" applyFont="1" applyFill="1" applyBorder="1" applyAlignment="1">
      <alignment horizontal="center" vertical="center" wrapText="1"/>
    </xf>
    <xf numFmtId="1" fontId="5" fillId="0" borderId="226" xfId="0" applyNumberFormat="1" applyFont="1" applyBorder="1" applyAlignment="1">
      <alignment horizontal="center" vertical="center" wrapText="1"/>
    </xf>
    <xf numFmtId="1" fontId="5" fillId="0" borderId="224" xfId="0" applyNumberFormat="1" applyFont="1" applyBorder="1" applyAlignment="1">
      <alignment horizontal="center" vertical="center" wrapText="1"/>
    </xf>
    <xf numFmtId="0" fontId="15" fillId="10" borderId="153" xfId="0" applyFont="1" applyFill="1" applyBorder="1" applyAlignment="1">
      <alignment horizontal="center" vertical="center" wrapText="1"/>
    </xf>
    <xf numFmtId="0" fontId="15" fillId="10" borderId="153" xfId="0" applyFont="1" applyFill="1" applyBorder="1" applyAlignment="1">
      <alignment horizontal="center" vertical="center"/>
    </xf>
    <xf numFmtId="0" fontId="16" fillId="0" borderId="156" xfId="0" applyFont="1" applyBorder="1" applyAlignment="1">
      <alignment horizontal="center"/>
    </xf>
    <xf numFmtId="0" fontId="16" fillId="0" borderId="226" xfId="0" applyFont="1" applyBorder="1" applyAlignment="1">
      <alignment horizontal="center"/>
    </xf>
    <xf numFmtId="0" fontId="16" fillId="0" borderId="224" xfId="0" applyFont="1" applyBorder="1" applyAlignment="1">
      <alignment horizontal="center"/>
    </xf>
    <xf numFmtId="0" fontId="15" fillId="0" borderId="153" xfId="0" applyFont="1" applyBorder="1" applyAlignment="1">
      <alignment horizontal="center" vertical="center" wrapText="1"/>
    </xf>
    <xf numFmtId="0" fontId="15" fillId="10" borderId="154" xfId="0" applyFont="1" applyFill="1" applyBorder="1" applyAlignment="1">
      <alignment horizontal="center" vertical="center" wrapText="1"/>
    </xf>
    <xf numFmtId="0" fontId="15" fillId="10" borderId="203" xfId="0" applyFont="1" applyFill="1" applyBorder="1" applyAlignment="1">
      <alignment horizontal="center" vertical="center" wrapText="1"/>
    </xf>
    <xf numFmtId="0" fontId="15" fillId="10" borderId="155" xfId="0" applyFont="1" applyFill="1" applyBorder="1" applyAlignment="1">
      <alignment horizontal="center" vertical="center" wrapText="1"/>
    </xf>
    <xf numFmtId="0" fontId="15" fillId="10" borderId="224" xfId="0" applyFont="1" applyFill="1" applyBorder="1" applyAlignment="1">
      <alignment horizontal="center" vertical="center" wrapText="1"/>
    </xf>
    <xf numFmtId="0" fontId="15" fillId="0" borderId="154" xfId="0" applyFont="1" applyBorder="1" applyAlignment="1">
      <alignment horizontal="center" vertical="center" wrapText="1"/>
    </xf>
    <xf numFmtId="0" fontId="5" fillId="0" borderId="205" xfId="0" applyFont="1" applyBorder="1" applyAlignment="1">
      <alignment horizontal="center" vertical="center" wrapText="1"/>
    </xf>
    <xf numFmtId="0" fontId="22" fillId="0" borderId="172" xfId="0" applyFont="1" applyBorder="1" applyAlignment="1">
      <alignment horizontal="center" vertical="center"/>
    </xf>
    <xf numFmtId="1" fontId="5" fillId="3" borderId="152" xfId="0" applyNumberFormat="1" applyFont="1" applyFill="1" applyBorder="1" applyAlignment="1">
      <alignment horizontal="center" vertical="center" wrapText="1"/>
    </xf>
    <xf numFmtId="1" fontId="5" fillId="3" borderId="171" xfId="0" applyNumberFormat="1" applyFont="1" applyFill="1" applyBorder="1" applyAlignment="1">
      <alignment horizontal="center" vertical="center" wrapText="1"/>
    </xf>
    <xf numFmtId="1" fontId="5" fillId="3" borderId="172" xfId="0" applyNumberFormat="1" applyFont="1" applyFill="1" applyBorder="1" applyAlignment="1">
      <alignment horizontal="center" vertical="center" wrapText="1"/>
    </xf>
    <xf numFmtId="0" fontId="5" fillId="0" borderId="156" xfId="0" applyFont="1" applyBorder="1" applyAlignment="1">
      <alignment horizontal="center"/>
    </xf>
    <xf numFmtId="0" fontId="5" fillId="0" borderId="226" xfId="0" applyFont="1" applyBorder="1" applyAlignment="1">
      <alignment horizontal="center"/>
    </xf>
    <xf numFmtId="1" fontId="5" fillId="3" borderId="156" xfId="0" applyNumberFormat="1" applyFont="1" applyFill="1" applyBorder="1" applyAlignment="1">
      <alignment horizontal="center" vertical="top"/>
    </xf>
    <xf numFmtId="1" fontId="5" fillId="3" borderId="226" xfId="0" applyNumberFormat="1" applyFont="1" applyFill="1" applyBorder="1" applyAlignment="1">
      <alignment horizontal="center" vertical="top"/>
    </xf>
    <xf numFmtId="1" fontId="5" fillId="3" borderId="224" xfId="0" applyNumberFormat="1" applyFont="1" applyFill="1" applyBorder="1" applyAlignment="1">
      <alignment horizontal="center" vertical="top"/>
    </xf>
    <xf numFmtId="0" fontId="5" fillId="0" borderId="153" xfId="0" applyFont="1" applyBorder="1" applyAlignment="1">
      <alignment horizontal="center" vertical="center" wrapText="1"/>
    </xf>
    <xf numFmtId="0" fontId="5" fillId="0" borderId="152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/>
    </xf>
    <xf numFmtId="0" fontId="5" fillId="0" borderId="166" xfId="0" applyFont="1" applyBorder="1" applyAlignment="1">
      <alignment horizontal="center"/>
    </xf>
    <xf numFmtId="0" fontId="5" fillId="0" borderId="172" xfId="0" applyFont="1" applyBorder="1" applyAlignment="1">
      <alignment horizontal="center" vertical="center" wrapText="1"/>
    </xf>
    <xf numFmtId="0" fontId="22" fillId="0" borderId="156" xfId="0" applyFont="1" applyBorder="1" applyAlignment="1">
      <alignment horizontal="center" vertical="center"/>
    </xf>
    <xf numFmtId="0" fontId="22" fillId="0" borderId="226" xfId="0" applyFont="1" applyBorder="1" applyAlignment="1">
      <alignment horizontal="center" vertical="center"/>
    </xf>
    <xf numFmtId="0" fontId="22" fillId="0" borderId="156" xfId="0" applyFont="1" applyBorder="1" applyAlignment="1">
      <alignment horizontal="center"/>
    </xf>
    <xf numFmtId="0" fontId="22" fillId="0" borderId="226" xfId="0" applyFont="1" applyBorder="1" applyAlignment="1">
      <alignment horizontal="center"/>
    </xf>
    <xf numFmtId="0" fontId="22" fillId="0" borderId="162" xfId="0" applyFont="1" applyBorder="1" applyAlignment="1">
      <alignment horizontal="center"/>
    </xf>
    <xf numFmtId="0" fontId="16" fillId="0" borderId="172" xfId="0" applyFont="1" applyBorder="1" applyAlignment="1">
      <alignment horizontal="center" vertical="center" wrapText="1"/>
    </xf>
    <xf numFmtId="1" fontId="15" fillId="0" borderId="153" xfId="0" applyNumberFormat="1" applyFont="1" applyBorder="1" applyAlignment="1">
      <alignment horizontal="center" vertical="center"/>
    </xf>
    <xf numFmtId="1" fontId="15" fillId="0" borderId="172" xfId="0" applyNumberFormat="1" applyFont="1" applyBorder="1" applyAlignment="1">
      <alignment horizontal="center" vertical="center" wrapText="1"/>
    </xf>
    <xf numFmtId="1" fontId="15" fillId="0" borderId="156" xfId="0" applyNumberFormat="1" applyFont="1" applyBorder="1" applyAlignment="1">
      <alignment horizontal="center" vertical="center"/>
    </xf>
    <xf numFmtId="1" fontId="15" fillId="0" borderId="224" xfId="0" applyNumberFormat="1" applyFont="1" applyBorder="1" applyAlignment="1">
      <alignment horizontal="center" vertical="center"/>
    </xf>
    <xf numFmtId="1" fontId="15" fillId="0" borderId="226" xfId="0" applyNumberFormat="1" applyFont="1" applyBorder="1" applyAlignment="1">
      <alignment horizontal="center" vertical="center"/>
    </xf>
    <xf numFmtId="1" fontId="15" fillId="0" borderId="166" xfId="0" applyNumberFormat="1" applyFont="1" applyBorder="1" applyAlignment="1">
      <alignment horizontal="center" vertical="center"/>
    </xf>
    <xf numFmtId="1" fontId="5" fillId="0" borderId="156" xfId="0" applyNumberFormat="1" applyFont="1" applyBorder="1" applyAlignment="1">
      <alignment horizontal="center" vertical="center"/>
    </xf>
    <xf numFmtId="1" fontId="5" fillId="0" borderId="226" xfId="0" applyNumberFormat="1" applyFont="1" applyBorder="1" applyAlignment="1">
      <alignment horizontal="center" vertical="center"/>
    </xf>
    <xf numFmtId="1" fontId="5" fillId="0" borderId="224" xfId="0" applyNumberFormat="1" applyFont="1" applyBorder="1" applyAlignment="1">
      <alignment horizontal="center" vertical="center"/>
    </xf>
    <xf numFmtId="1" fontId="15" fillId="0" borderId="152" xfId="0" applyNumberFormat="1" applyFont="1" applyBorder="1" applyAlignment="1">
      <alignment horizontal="center" vertical="center" wrapText="1"/>
    </xf>
    <xf numFmtId="1" fontId="15" fillId="0" borderId="171" xfId="0" applyNumberFormat="1" applyFont="1" applyBorder="1" applyAlignment="1">
      <alignment horizontal="center" vertical="center" wrapText="1"/>
    </xf>
    <xf numFmtId="0" fontId="10" fillId="3" borderId="156" xfId="0" applyFont="1" applyFill="1" applyBorder="1" applyAlignment="1">
      <alignment horizontal="center"/>
    </xf>
    <xf numFmtId="0" fontId="10" fillId="3" borderId="226" xfId="0" applyFont="1" applyFill="1" applyBorder="1" applyAlignment="1">
      <alignment horizontal="center"/>
    </xf>
    <xf numFmtId="0" fontId="10" fillId="3" borderId="162" xfId="0" applyFont="1" applyFill="1" applyBorder="1" applyAlignment="1">
      <alignment horizontal="center"/>
    </xf>
    <xf numFmtId="1" fontId="15" fillId="0" borderId="156" xfId="0" applyNumberFormat="1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0" fontId="5" fillId="0" borderId="226" xfId="0" applyFont="1" applyBorder="1" applyAlignment="1">
      <alignment horizontal="center" vertical="center" wrapText="1"/>
    </xf>
    <xf numFmtId="0" fontId="5" fillId="0" borderId="224" xfId="0" applyFont="1" applyBorder="1" applyAlignment="1">
      <alignment horizontal="center" vertical="center" wrapText="1"/>
    </xf>
    <xf numFmtId="1" fontId="15" fillId="0" borderId="226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 wrapText="1"/>
    </xf>
    <xf numFmtId="1" fontId="5" fillId="0" borderId="153" xfId="7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/>
    </xf>
    <xf numFmtId="1" fontId="5" fillId="0" borderId="173" xfId="0" applyNumberFormat="1" applyFont="1" applyBorder="1" applyAlignment="1">
      <alignment horizontal="center" vertical="center" wrapText="1"/>
    </xf>
    <xf numFmtId="1" fontId="5" fillId="0" borderId="163" xfId="0" applyNumberFormat="1" applyFont="1" applyBorder="1" applyAlignment="1">
      <alignment horizontal="center" vertical="center"/>
    </xf>
    <xf numFmtId="1" fontId="5" fillId="0" borderId="152" xfId="0" applyNumberFormat="1" applyFont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 wrapText="1"/>
    </xf>
    <xf numFmtId="1" fontId="5" fillId="0" borderId="172" xfId="0" applyNumberFormat="1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horizontal="center" vertical="center" wrapText="1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62" xfId="0" applyNumberFormat="1" applyFont="1" applyBorder="1" applyAlignment="1">
      <alignment horizontal="center" vertical="center" wrapText="1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39" xfId="0" applyNumberFormat="1" applyFont="1" applyBorder="1" applyAlignment="1">
      <alignment horizontal="center" vertical="center" wrapText="1"/>
    </xf>
    <xf numFmtId="1" fontId="5" fillId="0" borderId="169" xfId="0" applyNumberFormat="1" applyFont="1" applyBorder="1" applyAlignment="1">
      <alignment horizontal="center" vertical="center" wrapText="1"/>
    </xf>
    <xf numFmtId="1" fontId="5" fillId="0" borderId="162" xfId="0" applyNumberFormat="1" applyFont="1" applyBorder="1" applyAlignment="1">
      <alignment horizontal="center" vertical="center"/>
    </xf>
    <xf numFmtId="1" fontId="5" fillId="0" borderId="173" xfId="0" applyNumberFormat="1" applyFont="1" applyBorder="1" applyAlignment="1">
      <alignment horizontal="center" vertical="center"/>
    </xf>
    <xf numFmtId="1" fontId="5" fillId="0" borderId="187" xfId="0" applyNumberFormat="1" applyFont="1" applyBorder="1" applyAlignment="1">
      <alignment horizontal="center" vertical="center" wrapText="1"/>
    </xf>
    <xf numFmtId="1" fontId="5" fillId="0" borderId="139" xfId="0" applyNumberFormat="1" applyFont="1" applyBorder="1" applyAlignment="1">
      <alignment horizontal="center" vertical="center"/>
    </xf>
    <xf numFmtId="41" fontId="5" fillId="3" borderId="204" xfId="1" applyNumberFormat="1" applyFont="1" applyFill="1" applyBorder="1" applyAlignment="1" applyProtection="1">
      <alignment horizontal="center" vertical="center" wrapText="1"/>
    </xf>
    <xf numFmtId="41" fontId="5" fillId="3" borderId="205" xfId="1" applyNumberFormat="1" applyFont="1" applyFill="1" applyBorder="1" applyAlignment="1" applyProtection="1">
      <alignment horizontal="center" vertical="center"/>
    </xf>
    <xf numFmtId="1" fontId="5" fillId="0" borderId="153" xfId="0" applyNumberFormat="1" applyFont="1" applyBorder="1" applyAlignment="1">
      <alignment horizontal="center" vertical="center" wrapText="1"/>
    </xf>
    <xf numFmtId="1" fontId="15" fillId="0" borderId="173" xfId="0" applyNumberFormat="1" applyFont="1" applyBorder="1" applyAlignment="1" applyProtection="1">
      <alignment horizontal="center" vertical="center" wrapText="1"/>
      <protection hidden="1"/>
    </xf>
    <xf numFmtId="1" fontId="5" fillId="0" borderId="173" xfId="0" applyNumberFormat="1" applyFont="1" applyBorder="1" applyAlignment="1" applyProtection="1">
      <alignment horizontal="center" vertical="center" wrapText="1"/>
      <protection hidden="1"/>
    </xf>
    <xf numFmtId="1" fontId="5" fillId="0" borderId="153" xfId="0" applyNumberFormat="1" applyFont="1" applyBorder="1" applyAlignment="1">
      <alignment horizontal="center" vertical="center"/>
    </xf>
    <xf numFmtId="41" fontId="5" fillId="3" borderId="153" xfId="3" applyNumberFormat="1" applyFont="1" applyFill="1" applyBorder="1" applyAlignment="1">
      <alignment horizontal="center"/>
    </xf>
    <xf numFmtId="41" fontId="5" fillId="3" borderId="166" xfId="3" applyNumberFormat="1" applyFont="1" applyFill="1" applyBorder="1" applyAlignment="1">
      <alignment horizontal="center"/>
    </xf>
    <xf numFmtId="1" fontId="5" fillId="0" borderId="210" xfId="0" applyNumberFormat="1" applyFont="1" applyBorder="1" applyAlignment="1">
      <alignment horizontal="center" vertical="center" wrapText="1"/>
    </xf>
    <xf numFmtId="1" fontId="24" fillId="0" borderId="206" xfId="0" applyNumberFormat="1" applyFont="1" applyBorder="1" applyAlignment="1">
      <alignment horizontal="center" vertical="center" wrapText="1"/>
    </xf>
    <xf numFmtId="1" fontId="5" fillId="0" borderId="212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center" vertical="center" wrapText="1"/>
    </xf>
    <xf numFmtId="1" fontId="5" fillId="2" borderId="173" xfId="0" applyNumberFormat="1" applyFont="1" applyFill="1" applyBorder="1" applyAlignment="1">
      <alignment horizontal="center" vertical="center" wrapText="1"/>
    </xf>
    <xf numFmtId="1" fontId="24" fillId="0" borderId="211" xfId="0" applyNumberFormat="1" applyFont="1" applyBorder="1" applyAlignment="1">
      <alignment horizontal="center" vertical="center" wrapText="1"/>
    </xf>
    <xf numFmtId="1" fontId="5" fillId="0" borderId="204" xfId="0" applyNumberFormat="1" applyFont="1" applyBorder="1" applyAlignment="1">
      <alignment horizontal="center" vertical="center" wrapText="1"/>
    </xf>
    <xf numFmtId="1" fontId="15" fillId="0" borderId="164" xfId="0" applyNumberFormat="1" applyFont="1" applyBorder="1" applyAlignment="1">
      <alignment horizontal="center" vertical="center" wrapText="1"/>
    </xf>
    <xf numFmtId="1" fontId="15" fillId="2" borderId="173" xfId="0" applyNumberFormat="1" applyFont="1" applyFill="1" applyBorder="1" applyAlignment="1">
      <alignment horizontal="center" vertical="center" wrapText="1"/>
    </xf>
    <xf numFmtId="1" fontId="15" fillId="0" borderId="173" xfId="0" applyNumberFormat="1" applyFont="1" applyBorder="1" applyAlignment="1">
      <alignment horizontal="center" vertical="center" wrapText="1"/>
    </xf>
    <xf numFmtId="1" fontId="15" fillId="0" borderId="189" xfId="0" applyNumberFormat="1" applyFont="1" applyBorder="1" applyAlignment="1">
      <alignment horizontal="left" vertical="center"/>
    </xf>
    <xf numFmtId="1" fontId="15" fillId="0" borderId="190" xfId="0" applyNumberFormat="1" applyFont="1" applyBorder="1" applyAlignment="1">
      <alignment horizontal="left" vertical="center"/>
    </xf>
    <xf numFmtId="1" fontId="15" fillId="0" borderId="189" xfId="0" applyNumberFormat="1" applyFont="1" applyBorder="1" applyAlignment="1">
      <alignment horizontal="left" vertical="center" shrinkToFit="1"/>
    </xf>
    <xf numFmtId="1" fontId="15" fillId="0" borderId="190" xfId="0" applyNumberFormat="1" applyFont="1" applyBorder="1" applyAlignment="1">
      <alignment horizontal="left" vertical="center" shrinkToFit="1"/>
    </xf>
    <xf numFmtId="1" fontId="15" fillId="0" borderId="195" xfId="0" applyNumberFormat="1" applyFont="1" applyBorder="1" applyAlignment="1">
      <alignment horizontal="left" vertical="center"/>
    </xf>
    <xf numFmtId="1" fontId="15" fillId="0" borderId="202" xfId="0" applyNumberFormat="1" applyFont="1" applyBorder="1" applyAlignment="1">
      <alignment horizontal="left" vertical="center"/>
    </xf>
    <xf numFmtId="1" fontId="15" fillId="0" borderId="164" xfId="0" applyNumberFormat="1" applyFont="1" applyBorder="1" applyAlignment="1">
      <alignment horizontal="center" vertical="center"/>
    </xf>
    <xf numFmtId="1" fontId="15" fillId="0" borderId="162" xfId="0" applyNumberFormat="1" applyFont="1" applyBorder="1" applyAlignment="1">
      <alignment horizontal="center" vertical="center"/>
    </xf>
    <xf numFmtId="1" fontId="15" fillId="0" borderId="187" xfId="0" applyNumberFormat="1" applyFont="1" applyBorder="1" applyAlignment="1">
      <alignment horizontal="left" vertical="center"/>
    </xf>
    <xf numFmtId="1" fontId="15" fillId="0" borderId="172" xfId="0" applyNumberFormat="1" applyFont="1" applyBorder="1" applyAlignment="1">
      <alignment horizontal="left" vertical="center"/>
    </xf>
    <xf numFmtId="41" fontId="5" fillId="3" borderId="153" xfId="1" applyNumberFormat="1" applyFont="1" applyFill="1" applyBorder="1" applyAlignment="1" applyProtection="1">
      <alignment horizontal="center" vertical="center" wrapText="1"/>
    </xf>
    <xf numFmtId="41" fontId="5" fillId="3" borderId="164" xfId="3" applyNumberFormat="1" applyFont="1" applyFill="1" applyBorder="1" applyAlignment="1">
      <alignment horizontal="center"/>
    </xf>
    <xf numFmtId="1" fontId="15" fillId="0" borderId="187" xfId="0" applyNumberFormat="1" applyFont="1" applyBorder="1" applyAlignment="1">
      <alignment horizontal="center" vertical="center"/>
    </xf>
    <xf numFmtId="1" fontId="15" fillId="0" borderId="172" xfId="0" applyNumberFormat="1" applyFont="1" applyBorder="1" applyAlignment="1">
      <alignment horizontal="center" vertical="center"/>
    </xf>
    <xf numFmtId="1" fontId="15" fillId="0" borderId="171" xfId="0" applyNumberFormat="1" applyFont="1" applyBorder="1" applyAlignment="1">
      <alignment horizontal="center" vertical="center"/>
    </xf>
    <xf numFmtId="1" fontId="15" fillId="0" borderId="139" xfId="0" applyNumberFormat="1" applyFont="1" applyBorder="1" applyAlignment="1">
      <alignment horizontal="center" vertical="center"/>
    </xf>
    <xf numFmtId="1" fontId="15" fillId="0" borderId="203" xfId="0" applyNumberFormat="1" applyFont="1" applyBorder="1" applyAlignment="1">
      <alignment horizontal="center" vertical="center" wrapText="1"/>
    </xf>
    <xf numFmtId="1" fontId="14" fillId="0" borderId="172" xfId="0" applyNumberFormat="1" applyFont="1" applyBorder="1" applyAlignment="1">
      <alignment horizontal="center" vertical="center" wrapText="1"/>
    </xf>
    <xf numFmtId="41" fontId="5" fillId="3" borderId="153" xfId="1" applyNumberFormat="1" applyFont="1" applyFill="1" applyBorder="1" applyAlignment="1" applyProtection="1">
      <alignment horizontal="center" vertical="center"/>
    </xf>
    <xf numFmtId="41" fontId="5" fillId="3" borderId="156" xfId="1" applyNumberFormat="1" applyFont="1" applyFill="1" applyBorder="1" applyAlignment="1" applyProtection="1">
      <alignment horizontal="center"/>
    </xf>
    <xf numFmtId="41" fontId="5" fillId="3" borderId="139" xfId="1" applyNumberFormat="1" applyFont="1" applyFill="1" applyBorder="1" applyAlignment="1" applyProtection="1">
      <alignment horizontal="center"/>
    </xf>
    <xf numFmtId="41" fontId="5" fillId="3" borderId="164" xfId="1" applyNumberFormat="1" applyFont="1" applyFill="1" applyBorder="1" applyAlignment="1" applyProtection="1">
      <alignment horizontal="center"/>
    </xf>
    <xf numFmtId="41" fontId="5" fillId="3" borderId="187" xfId="1" applyNumberFormat="1" applyFont="1" applyFill="1" applyBorder="1" applyAlignment="1" applyProtection="1">
      <alignment horizontal="center" vertical="center"/>
    </xf>
    <xf numFmtId="41" fontId="5" fillId="3" borderId="172" xfId="1" applyNumberFormat="1" applyFont="1" applyFill="1" applyBorder="1" applyAlignment="1" applyProtection="1">
      <alignment horizontal="center" vertical="center"/>
    </xf>
    <xf numFmtId="1" fontId="15" fillId="0" borderId="187" xfId="0" applyNumberFormat="1" applyFont="1" applyBorder="1" applyAlignment="1">
      <alignment horizontal="center" vertical="center" wrapText="1"/>
    </xf>
    <xf numFmtId="41" fontId="5" fillId="3" borderId="181" xfId="1" applyNumberFormat="1" applyFont="1" applyFill="1" applyBorder="1" applyAlignment="1" applyProtection="1">
      <alignment horizontal="left" vertical="center"/>
    </xf>
    <xf numFmtId="41" fontId="5" fillId="3" borderId="173" xfId="1" applyNumberFormat="1" applyFont="1" applyFill="1" applyBorder="1" applyAlignment="1" applyProtection="1">
      <alignment horizontal="center" vertical="center"/>
    </xf>
    <xf numFmtId="41" fontId="5" fillId="3" borderId="156" xfId="1" applyNumberFormat="1" applyFont="1" applyFill="1" applyBorder="1" applyAlignment="1" applyProtection="1">
      <alignment horizontal="center" vertical="center" wrapText="1"/>
    </xf>
    <xf numFmtId="41" fontId="5" fillId="3" borderId="139" xfId="1" applyNumberFormat="1" applyFont="1" applyFill="1" applyBorder="1" applyAlignment="1" applyProtection="1">
      <alignment horizontal="center" vertical="center" wrapText="1"/>
    </xf>
    <xf numFmtId="41" fontId="5" fillId="3" borderId="164" xfId="1" applyNumberFormat="1" applyFont="1" applyFill="1" applyBorder="1" applyAlignment="1" applyProtection="1">
      <alignment horizontal="center" vertical="center" wrapText="1"/>
    </xf>
    <xf numFmtId="41" fontId="5" fillId="3" borderId="139" xfId="3" applyNumberFormat="1" applyFont="1" applyFill="1" applyBorder="1" applyAlignment="1">
      <alignment horizontal="center"/>
    </xf>
    <xf numFmtId="1" fontId="14" fillId="0" borderId="173" xfId="0" applyNumberFormat="1" applyFont="1" applyBorder="1" applyAlignment="1">
      <alignment horizontal="center" vertical="center" wrapText="1"/>
    </xf>
    <xf numFmtId="0" fontId="5" fillId="3" borderId="163" xfId="0" applyFont="1" applyFill="1" applyBorder="1" applyAlignment="1">
      <alignment horizontal="center" vertical="center"/>
    </xf>
    <xf numFmtId="41" fontId="5" fillId="3" borderId="163" xfId="1" applyNumberFormat="1" applyFont="1" applyFill="1" applyBorder="1" applyAlignment="1" applyProtection="1">
      <alignment horizontal="center" vertical="center"/>
    </xf>
    <xf numFmtId="41" fontId="5" fillId="3" borderId="152" xfId="1" applyNumberFormat="1" applyFont="1" applyFill="1" applyBorder="1" applyAlignment="1" applyProtection="1">
      <alignment horizontal="center" vertical="center" wrapText="1"/>
    </xf>
    <xf numFmtId="41" fontId="5" fillId="3" borderId="171" xfId="1" applyNumberFormat="1" applyFont="1" applyFill="1" applyBorder="1" applyAlignment="1" applyProtection="1">
      <alignment horizontal="center" vertical="center" wrapText="1"/>
    </xf>
    <xf numFmtId="0" fontId="5" fillId="3" borderId="864" xfId="0" applyFont="1" applyFill="1" applyBorder="1" applyAlignment="1" applyProtection="1">
      <alignment horizontal="center" vertical="center" wrapText="1"/>
      <protection locked="0"/>
    </xf>
    <xf numFmtId="0" fontId="5" fillId="3" borderId="861" xfId="0" applyFont="1" applyFill="1" applyBorder="1" applyAlignment="1" applyProtection="1">
      <alignment horizontal="center" vertical="center" wrapText="1"/>
      <protection locked="0"/>
    </xf>
    <xf numFmtId="0" fontId="5" fillId="3" borderId="929" xfId="0" applyFont="1" applyFill="1" applyBorder="1" applyAlignment="1" applyProtection="1">
      <alignment horizontal="center" vertical="center" wrapText="1"/>
      <protection locked="0"/>
    </xf>
    <xf numFmtId="0" fontId="5" fillId="3" borderId="912" xfId="0" applyFont="1" applyFill="1" applyBorder="1" applyAlignment="1" applyProtection="1">
      <alignment horizontal="center" vertical="center" wrapText="1"/>
      <protection locked="0"/>
    </xf>
    <xf numFmtId="0" fontId="5" fillId="3" borderId="930" xfId="0" applyFont="1" applyFill="1" applyBorder="1" applyAlignment="1" applyProtection="1">
      <alignment horizontal="center" vertical="center" wrapText="1"/>
      <protection locked="0"/>
    </xf>
    <xf numFmtId="0" fontId="5" fillId="3" borderId="912" xfId="0" applyFont="1" applyFill="1" applyBorder="1" applyAlignment="1" applyProtection="1">
      <alignment horizontal="center" wrapText="1"/>
      <protection locked="0"/>
    </xf>
    <xf numFmtId="0" fontId="5" fillId="3" borderId="933" xfId="0" applyFont="1" applyFill="1" applyBorder="1" applyAlignment="1" applyProtection="1">
      <alignment horizontal="center" wrapText="1"/>
      <protection locked="0"/>
    </xf>
    <xf numFmtId="0" fontId="5" fillId="3" borderId="930" xfId="0" applyFont="1" applyFill="1" applyBorder="1" applyAlignment="1" applyProtection="1">
      <alignment horizontal="center" wrapText="1"/>
      <protection locked="0"/>
    </xf>
    <xf numFmtId="0" fontId="15" fillId="0" borderId="930" xfId="0" applyFont="1" applyBorder="1" applyAlignment="1">
      <alignment horizontal="center" vertical="center" wrapText="1"/>
    </xf>
    <xf numFmtId="1" fontId="5" fillId="0" borderId="862" xfId="0" applyNumberFormat="1" applyFont="1" applyBorder="1" applyAlignment="1">
      <alignment horizontal="center" vertical="center"/>
    </xf>
    <xf numFmtId="1" fontId="5" fillId="0" borderId="864" xfId="0" applyNumberFormat="1" applyFont="1" applyBorder="1" applyAlignment="1">
      <alignment horizontal="center" vertical="center"/>
    </xf>
    <xf numFmtId="1" fontId="5" fillId="0" borderId="861" xfId="0" applyNumberFormat="1" applyFont="1" applyBorder="1" applyAlignment="1">
      <alignment horizontal="center" vertical="center" wrapText="1"/>
    </xf>
    <xf numFmtId="1" fontId="5" fillId="3" borderId="912" xfId="0" applyNumberFormat="1" applyFont="1" applyFill="1" applyBorder="1" applyAlignment="1">
      <alignment horizontal="center" vertical="center" wrapText="1"/>
    </xf>
    <xf numFmtId="1" fontId="5" fillId="3" borderId="933" xfId="0" applyNumberFormat="1" applyFont="1" applyFill="1" applyBorder="1" applyAlignment="1">
      <alignment horizontal="center" vertical="center" wrapText="1"/>
    </xf>
    <xf numFmtId="1" fontId="5" fillId="3" borderId="930" xfId="0" applyNumberFormat="1" applyFont="1" applyFill="1" applyBorder="1" applyAlignment="1">
      <alignment horizontal="center" vertical="center" wrapText="1"/>
    </xf>
    <xf numFmtId="1" fontId="5" fillId="0" borderId="933" xfId="0" applyNumberFormat="1" applyFont="1" applyBorder="1" applyAlignment="1">
      <alignment horizontal="center" vertical="center" wrapText="1"/>
    </xf>
    <xf numFmtId="1" fontId="5" fillId="0" borderId="930" xfId="0" applyNumberFormat="1" applyFont="1" applyBorder="1" applyAlignment="1">
      <alignment horizontal="center" vertical="center" wrapText="1"/>
    </xf>
    <xf numFmtId="0" fontId="15" fillId="10" borderId="929" xfId="0" applyFont="1" applyFill="1" applyBorder="1" applyAlignment="1">
      <alignment horizontal="center" vertical="center" wrapText="1"/>
    </xf>
    <xf numFmtId="0" fontId="15" fillId="10" borderId="929" xfId="0" applyFont="1" applyFill="1" applyBorder="1" applyAlignment="1">
      <alignment horizontal="center" vertical="center"/>
    </xf>
    <xf numFmtId="0" fontId="16" fillId="0" borderId="912" xfId="0" applyFont="1" applyBorder="1" applyAlignment="1">
      <alignment horizontal="center"/>
    </xf>
    <xf numFmtId="0" fontId="16" fillId="0" borderId="933" xfId="0" applyFont="1" applyBorder="1" applyAlignment="1">
      <alignment horizontal="center"/>
    </xf>
    <xf numFmtId="0" fontId="16" fillId="0" borderId="930" xfId="0" applyFont="1" applyBorder="1" applyAlignment="1">
      <alignment horizontal="center"/>
    </xf>
    <xf numFmtId="0" fontId="15" fillId="0" borderId="929" xfId="0" applyFont="1" applyBorder="1" applyAlignment="1">
      <alignment horizontal="center" vertical="center" wrapText="1"/>
    </xf>
    <xf numFmtId="0" fontId="15" fillId="10" borderId="931" xfId="0" applyFont="1" applyFill="1" applyBorder="1" applyAlignment="1">
      <alignment horizontal="center" vertical="center" wrapText="1"/>
    </xf>
    <xf numFmtId="0" fontId="15" fillId="10" borderId="901" xfId="0" applyFont="1" applyFill="1" applyBorder="1" applyAlignment="1">
      <alignment horizontal="center" vertical="center" wrapText="1"/>
    </xf>
    <xf numFmtId="0" fontId="15" fillId="10" borderId="932" xfId="0" applyFont="1" applyFill="1" applyBorder="1" applyAlignment="1">
      <alignment horizontal="center" vertical="center" wrapText="1"/>
    </xf>
    <xf numFmtId="0" fontId="15" fillId="10" borderId="930" xfId="0" applyFont="1" applyFill="1" applyBorder="1" applyAlignment="1">
      <alignment horizontal="center" vertical="center" wrapText="1"/>
    </xf>
    <xf numFmtId="0" fontId="15" fillId="0" borderId="931" xfId="0" applyFont="1" applyBorder="1" applyAlignment="1">
      <alignment horizontal="center" vertical="center" wrapText="1"/>
    </xf>
    <xf numFmtId="0" fontId="5" fillId="0" borderId="902" xfId="0" applyFont="1" applyBorder="1" applyAlignment="1">
      <alignment horizontal="center" vertical="center" wrapText="1"/>
    </xf>
    <xf numFmtId="0" fontId="22" fillId="0" borderId="864" xfId="0" applyFont="1" applyBorder="1" applyAlignment="1">
      <alignment horizontal="center" vertical="center"/>
    </xf>
    <xf numFmtId="1" fontId="5" fillId="3" borderId="861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862" xfId="0" applyNumberFormat="1" applyFont="1" applyFill="1" applyBorder="1" applyAlignment="1">
      <alignment horizontal="center" vertical="center" wrapText="1"/>
    </xf>
    <xf numFmtId="1" fontId="5" fillId="3" borderId="863" xfId="0" applyNumberFormat="1" applyFont="1" applyFill="1" applyBorder="1" applyAlignment="1">
      <alignment horizontal="center" vertical="center" wrapText="1"/>
    </xf>
    <xf numFmtId="1" fontId="5" fillId="3" borderId="864" xfId="0" applyNumberFormat="1" applyFont="1" applyFill="1" applyBorder="1" applyAlignment="1">
      <alignment horizontal="center" vertical="center" wrapText="1"/>
    </xf>
    <xf numFmtId="0" fontId="5" fillId="0" borderId="861" xfId="0" applyFont="1" applyBorder="1" applyAlignment="1">
      <alignment horizontal="center" vertical="center" wrapText="1"/>
    </xf>
    <xf numFmtId="0" fontId="5" fillId="0" borderId="912" xfId="0" applyFont="1" applyBorder="1" applyAlignment="1">
      <alignment horizontal="center"/>
    </xf>
    <xf numFmtId="0" fontId="5" fillId="0" borderId="933" xfId="0" applyFont="1" applyBorder="1" applyAlignment="1">
      <alignment horizontal="center"/>
    </xf>
    <xf numFmtId="0" fontId="5" fillId="0" borderId="930" xfId="0" applyFont="1" applyBorder="1" applyAlignment="1">
      <alignment horizontal="center"/>
    </xf>
    <xf numFmtId="1" fontId="5" fillId="3" borderId="912" xfId="0" applyNumberFormat="1" applyFont="1" applyFill="1" applyBorder="1" applyAlignment="1">
      <alignment horizontal="center" vertical="top"/>
    </xf>
    <xf numFmtId="1" fontId="5" fillId="3" borderId="933" xfId="0" applyNumberFormat="1" applyFont="1" applyFill="1" applyBorder="1" applyAlignment="1">
      <alignment horizontal="center" vertical="top"/>
    </xf>
    <xf numFmtId="1" fontId="5" fillId="3" borderId="930" xfId="0" applyNumberFormat="1" applyFont="1" applyFill="1" applyBorder="1" applyAlignment="1">
      <alignment horizontal="center" vertical="top"/>
    </xf>
    <xf numFmtId="0" fontId="5" fillId="0" borderId="940" xfId="0" applyFont="1" applyBorder="1" applyAlignment="1">
      <alignment horizontal="center" vertical="center" wrapText="1"/>
    </xf>
    <xf numFmtId="0" fontId="5" fillId="0" borderId="929" xfId="0" applyFont="1" applyBorder="1" applyAlignment="1">
      <alignment horizontal="center" vertical="center" wrapText="1"/>
    </xf>
    <xf numFmtId="0" fontId="5" fillId="0" borderId="862" xfId="0" applyFont="1" applyBorder="1" applyAlignment="1">
      <alignment horizontal="center" vertical="center"/>
    </xf>
    <xf numFmtId="0" fontId="5" fillId="0" borderId="863" xfId="0" applyFont="1" applyBorder="1" applyAlignment="1">
      <alignment horizontal="center" vertical="center"/>
    </xf>
    <xf numFmtId="0" fontId="5" fillId="0" borderId="864" xfId="0" applyFont="1" applyBorder="1" applyAlignment="1">
      <alignment horizontal="center" vertical="center"/>
    </xf>
    <xf numFmtId="0" fontId="5" fillId="0" borderId="929" xfId="0" applyFont="1" applyBorder="1" applyAlignment="1">
      <alignment horizontal="center"/>
    </xf>
    <xf numFmtId="0" fontId="5" fillId="0" borderId="936" xfId="0" applyFont="1" applyBorder="1" applyAlignment="1">
      <alignment horizontal="center"/>
    </xf>
    <xf numFmtId="0" fontId="5" fillId="0" borderId="864" xfId="0" applyFont="1" applyBorder="1" applyAlignment="1">
      <alignment horizontal="center" vertical="center" wrapText="1"/>
    </xf>
    <xf numFmtId="0" fontId="5" fillId="0" borderId="939" xfId="0" applyFont="1" applyBorder="1" applyAlignment="1">
      <alignment horizontal="center" vertical="center"/>
    </xf>
    <xf numFmtId="0" fontId="22" fillId="0" borderId="861" xfId="0" applyFont="1" applyBorder="1" applyAlignment="1">
      <alignment horizontal="center" vertical="center" wrapText="1"/>
    </xf>
    <xf numFmtId="0" fontId="22" fillId="0" borderId="912" xfId="0" applyFont="1" applyBorder="1" applyAlignment="1">
      <alignment horizontal="center" vertical="center"/>
    </xf>
    <xf numFmtId="0" fontId="22" fillId="0" borderId="933" xfId="0" applyFont="1" applyBorder="1" applyAlignment="1">
      <alignment horizontal="center" vertical="center"/>
    </xf>
    <xf numFmtId="0" fontId="22" fillId="0" borderId="912" xfId="0" applyFont="1" applyBorder="1" applyAlignment="1">
      <alignment horizontal="center"/>
    </xf>
    <xf numFmtId="0" fontId="22" fillId="0" borderId="933" xfId="0" applyFont="1" applyBorder="1" applyAlignment="1">
      <alignment horizontal="center"/>
    </xf>
    <xf numFmtId="0" fontId="16" fillId="0" borderId="864" xfId="0" applyFont="1" applyBorder="1" applyAlignment="1">
      <alignment horizontal="center" vertical="center" wrapText="1"/>
    </xf>
    <xf numFmtId="1" fontId="15" fillId="0" borderId="929" xfId="0" applyNumberFormat="1" applyFont="1" applyBorder="1" applyAlignment="1">
      <alignment horizontal="center" vertical="center"/>
    </xf>
    <xf numFmtId="1" fontId="15" fillId="0" borderId="864" xfId="0" applyNumberFormat="1" applyFont="1" applyBorder="1" applyAlignment="1">
      <alignment horizontal="center" vertical="center" wrapText="1"/>
    </xf>
    <xf numFmtId="1" fontId="15" fillId="0" borderId="861" xfId="0" applyNumberFormat="1" applyFont="1" applyBorder="1" applyAlignment="1">
      <alignment horizontal="center" vertical="center" wrapText="1"/>
    </xf>
    <xf numFmtId="1" fontId="15" fillId="0" borderId="912" xfId="0" applyNumberFormat="1" applyFont="1" applyBorder="1" applyAlignment="1">
      <alignment horizontal="center" vertical="center"/>
    </xf>
    <xf numFmtId="1" fontId="15" fillId="0" borderId="930" xfId="0" applyNumberFormat="1" applyFont="1" applyBorder="1" applyAlignment="1">
      <alignment horizontal="center" vertical="center"/>
    </xf>
    <xf numFmtId="1" fontId="15" fillId="0" borderId="933" xfId="0" applyNumberFormat="1" applyFont="1" applyBorder="1" applyAlignment="1">
      <alignment horizontal="center" vertical="center"/>
    </xf>
    <xf numFmtId="1" fontId="15" fillId="0" borderId="936" xfId="0" applyNumberFormat="1" applyFont="1" applyBorder="1" applyAlignment="1">
      <alignment horizontal="center" vertical="center"/>
    </xf>
    <xf numFmtId="1" fontId="5" fillId="0" borderId="861" xfId="0" applyNumberFormat="1" applyFont="1" applyBorder="1" applyAlignment="1" applyProtection="1">
      <alignment horizontal="center" vertical="center" wrapText="1"/>
      <protection hidden="1"/>
    </xf>
    <xf numFmtId="1" fontId="5" fillId="0" borderId="912" xfId="0" applyNumberFormat="1" applyFont="1" applyBorder="1" applyAlignment="1">
      <alignment horizontal="center" vertical="center"/>
    </xf>
    <xf numFmtId="1" fontId="5" fillId="0" borderId="933" xfId="0" applyNumberFormat="1" applyFont="1" applyBorder="1" applyAlignment="1">
      <alignment horizontal="center" vertical="center"/>
    </xf>
    <xf numFmtId="1" fontId="5" fillId="0" borderId="930" xfId="0" applyNumberFormat="1" applyFont="1" applyBorder="1" applyAlignment="1">
      <alignment horizontal="center" vertical="center"/>
    </xf>
    <xf numFmtId="1" fontId="15" fillId="0" borderId="862" xfId="0" applyNumberFormat="1" applyFont="1" applyBorder="1" applyAlignment="1">
      <alignment horizontal="center" vertical="center" wrapText="1"/>
    </xf>
    <xf numFmtId="1" fontId="15" fillId="0" borderId="863" xfId="0" applyNumberFormat="1" applyFont="1" applyBorder="1" applyAlignment="1">
      <alignment horizontal="center" vertical="center" wrapText="1"/>
    </xf>
    <xf numFmtId="0" fontId="10" fillId="3" borderId="912" xfId="0" applyFont="1" applyFill="1" applyBorder="1" applyAlignment="1">
      <alignment horizontal="center"/>
    </xf>
    <xf numFmtId="0" fontId="10" fillId="3" borderId="933" xfId="0" applyFont="1" applyFill="1" applyBorder="1" applyAlignment="1">
      <alignment horizontal="center"/>
    </xf>
    <xf numFmtId="1" fontId="15" fillId="0" borderId="912" xfId="0" applyNumberFormat="1" applyFont="1" applyBorder="1" applyAlignment="1">
      <alignment horizontal="center" vertical="center" wrapText="1"/>
    </xf>
    <xf numFmtId="1" fontId="5" fillId="0" borderId="861" xfId="0" applyNumberFormat="1" applyFont="1" applyBorder="1" applyAlignment="1">
      <alignment horizontal="center" vertical="center"/>
    </xf>
    <xf numFmtId="0" fontId="5" fillId="0" borderId="912" xfId="0" applyFont="1" applyBorder="1" applyAlignment="1">
      <alignment horizontal="center" vertical="center" wrapText="1"/>
    </xf>
    <xf numFmtId="0" fontId="5" fillId="0" borderId="933" xfId="0" applyFont="1" applyBorder="1" applyAlignment="1">
      <alignment horizontal="center" vertical="center" wrapText="1"/>
    </xf>
    <xf numFmtId="0" fontId="5" fillId="0" borderId="930" xfId="0" applyFont="1" applyBorder="1" applyAlignment="1">
      <alignment horizontal="center" vertical="center" wrapText="1"/>
    </xf>
    <xf numFmtId="1" fontId="15" fillId="0" borderId="861" xfId="0" applyNumberFormat="1" applyFont="1" applyBorder="1" applyAlignment="1">
      <alignment horizontal="center" vertical="center"/>
    </xf>
    <xf numFmtId="1" fontId="15" fillId="0" borderId="933" xfId="0" applyNumberFormat="1" applyFont="1" applyBorder="1" applyAlignment="1">
      <alignment horizontal="center" vertical="center" wrapText="1"/>
    </xf>
    <xf numFmtId="1" fontId="5" fillId="0" borderId="920" xfId="0" applyNumberFormat="1" applyFont="1" applyBorder="1" applyAlignment="1">
      <alignment horizontal="center" vertical="center" wrapText="1"/>
    </xf>
    <xf numFmtId="1" fontId="5" fillId="0" borderId="929" xfId="7" applyNumberFormat="1" applyFont="1" applyBorder="1" applyAlignment="1">
      <alignment horizontal="center" vertical="center" wrapText="1"/>
    </xf>
    <xf numFmtId="1" fontId="5" fillId="0" borderId="292" xfId="0" applyNumberFormat="1" applyFont="1" applyBorder="1" applyAlignment="1">
      <alignment horizontal="center" vertical="center"/>
    </xf>
    <xf numFmtId="1" fontId="5" fillId="0" borderId="862" xfId="0" applyNumberFormat="1" applyFont="1" applyBorder="1" applyAlignment="1">
      <alignment horizontal="center" vertical="center" wrapText="1"/>
    </xf>
    <xf numFmtId="1" fontId="5" fillId="0" borderId="863" xfId="0" applyNumberFormat="1" applyFont="1" applyBorder="1" applyAlignment="1">
      <alignment horizontal="center" vertical="center" wrapText="1"/>
    </xf>
    <xf numFmtId="1" fontId="5" fillId="0" borderId="864" xfId="0" applyNumberFormat="1" applyFont="1" applyBorder="1" applyAlignment="1">
      <alignment horizontal="center" vertical="center" wrapText="1"/>
    </xf>
    <xf numFmtId="1" fontId="5" fillId="0" borderId="912" xfId="0" applyNumberFormat="1" applyFont="1" applyBorder="1" applyAlignment="1">
      <alignment horizontal="center" vertical="center" wrapText="1"/>
    </xf>
    <xf numFmtId="1" fontId="5" fillId="0" borderId="866" xfId="0" applyNumberFormat="1" applyFont="1" applyBorder="1" applyAlignment="1">
      <alignment horizontal="center" vertical="center" wrapText="1"/>
    </xf>
    <xf numFmtId="1" fontId="5" fillId="0" borderId="867" xfId="0" applyNumberFormat="1" applyFont="1" applyBorder="1" applyAlignment="1">
      <alignment horizontal="center" vertical="center" wrapText="1"/>
    </xf>
    <xf numFmtId="41" fontId="5" fillId="3" borderId="902" xfId="1" applyNumberFormat="1" applyFont="1" applyFill="1" applyBorder="1" applyAlignment="1" applyProtection="1">
      <alignment horizontal="center" vertical="center"/>
    </xf>
    <xf numFmtId="1" fontId="5" fillId="0" borderId="908" xfId="0" applyNumberFormat="1" applyFont="1" applyBorder="1" applyAlignment="1">
      <alignment horizontal="center" vertical="center" wrapText="1"/>
    </xf>
    <xf numFmtId="1" fontId="5" fillId="0" borderId="885" xfId="0" applyNumberFormat="1" applyFont="1" applyBorder="1" applyAlignment="1">
      <alignment horizontal="center" vertical="center" wrapText="1"/>
    </xf>
    <xf numFmtId="1" fontId="15" fillId="0" borderId="292" xfId="0" applyNumberFormat="1" applyFont="1" applyBorder="1" applyAlignment="1" applyProtection="1">
      <alignment horizontal="center" vertical="center" wrapText="1"/>
      <protection hidden="1"/>
    </xf>
    <xf numFmtId="1" fontId="5" fillId="0" borderId="292" xfId="0" applyNumberFormat="1" applyFont="1" applyBorder="1" applyAlignment="1" applyProtection="1">
      <alignment horizontal="center" vertical="center" wrapText="1"/>
      <protection hidden="1"/>
    </xf>
    <xf numFmtId="1" fontId="5" fillId="0" borderId="908" xfId="0" applyNumberFormat="1" applyFont="1" applyBorder="1" applyAlignment="1">
      <alignment horizontal="center" vertical="center"/>
    </xf>
    <xf numFmtId="41" fontId="5" fillId="3" borderId="907" xfId="3" applyNumberFormat="1" applyFont="1" applyFill="1" applyBorder="1" applyAlignment="1">
      <alignment horizontal="center"/>
    </xf>
    <xf numFmtId="1" fontId="5" fillId="0" borderId="906" xfId="0" applyNumberFormat="1" applyFont="1" applyBorder="1" applyAlignment="1">
      <alignment horizontal="center" vertical="center" wrapText="1"/>
    </xf>
    <xf numFmtId="1" fontId="24" fillId="0" borderId="231" xfId="0" applyNumberFormat="1" applyFont="1" applyBorder="1" applyAlignment="1">
      <alignment horizontal="center" vertical="center" wrapText="1"/>
    </xf>
    <xf numFmtId="1" fontId="5" fillId="2" borderId="292" xfId="0" applyNumberFormat="1" applyFont="1" applyFill="1" applyBorder="1" applyAlignment="1">
      <alignment horizontal="center" vertical="center" wrapText="1"/>
    </xf>
    <xf numFmtId="1" fontId="15" fillId="2" borderId="292" xfId="0" applyNumberFormat="1" applyFont="1" applyFill="1" applyBorder="1" applyAlignment="1">
      <alignment horizontal="center" vertical="center" wrapText="1"/>
    </xf>
    <xf numFmtId="1" fontId="15" fillId="0" borderId="292" xfId="0" applyNumberFormat="1" applyFont="1" applyBorder="1" applyAlignment="1">
      <alignment horizontal="center" vertical="center" wrapText="1"/>
    </xf>
    <xf numFmtId="1" fontId="15" fillId="0" borderId="886" xfId="0" applyNumberFormat="1" applyFont="1" applyBorder="1" applyAlignment="1">
      <alignment horizontal="left" vertical="center"/>
    </xf>
    <xf numFmtId="1" fontId="15" fillId="0" borderId="888" xfId="0" applyNumberFormat="1" applyFont="1" applyBorder="1" applyAlignment="1">
      <alignment horizontal="left" vertical="center"/>
    </xf>
    <xf numFmtId="1" fontId="15" fillId="0" borderId="886" xfId="0" applyNumberFormat="1" applyFont="1" applyBorder="1" applyAlignment="1">
      <alignment horizontal="left" vertical="center" shrinkToFit="1"/>
    </xf>
    <xf numFmtId="1" fontId="15" fillId="0" borderId="888" xfId="0" applyNumberFormat="1" applyFont="1" applyBorder="1" applyAlignment="1">
      <alignment horizontal="left" vertical="center" shrinkToFit="1"/>
    </xf>
    <xf numFmtId="1" fontId="15" fillId="0" borderId="893" xfId="0" applyNumberFormat="1" applyFont="1" applyBorder="1" applyAlignment="1">
      <alignment horizontal="left" vertical="center"/>
    </xf>
    <xf numFmtId="1" fontId="15" fillId="0" borderId="900" xfId="0" applyNumberFormat="1" applyFont="1" applyBorder="1" applyAlignment="1">
      <alignment horizontal="left" vertical="center"/>
    </xf>
    <xf numFmtId="1" fontId="15" fillId="0" borderId="862" xfId="0" applyNumberFormat="1" applyFont="1" applyBorder="1" applyAlignment="1">
      <alignment horizontal="left" vertical="center"/>
    </xf>
    <xf numFmtId="1" fontId="15" fillId="0" borderId="864" xfId="0" applyNumberFormat="1" applyFont="1" applyBorder="1" applyAlignment="1">
      <alignment horizontal="left" vertical="center"/>
    </xf>
    <xf numFmtId="1" fontId="15" fillId="0" borderId="862" xfId="0" applyNumberFormat="1" applyFont="1" applyBorder="1" applyAlignment="1">
      <alignment horizontal="center" vertical="center"/>
    </xf>
    <xf numFmtId="1" fontId="15" fillId="0" borderId="864" xfId="0" applyNumberFormat="1" applyFont="1" applyBorder="1" applyAlignment="1">
      <alignment horizontal="center" vertical="center"/>
    </xf>
    <xf numFmtId="1" fontId="15" fillId="0" borderId="863" xfId="0" applyNumberFormat="1" applyFont="1" applyBorder="1" applyAlignment="1">
      <alignment horizontal="center" vertical="center"/>
    </xf>
    <xf numFmtId="1" fontId="15" fillId="0" borderId="901" xfId="0" applyNumberFormat="1" applyFont="1" applyBorder="1" applyAlignment="1">
      <alignment horizontal="center" vertical="center" wrapText="1"/>
    </xf>
    <xf numFmtId="1" fontId="14" fillId="0" borderId="864" xfId="0" applyNumberFormat="1" applyFont="1" applyBorder="1" applyAlignment="1">
      <alignment horizontal="center" vertical="center" wrapText="1"/>
    </xf>
    <xf numFmtId="41" fontId="5" fillId="3" borderId="862" xfId="1" applyNumberFormat="1" applyFont="1" applyFill="1" applyBorder="1" applyAlignment="1" applyProtection="1">
      <alignment horizontal="center" vertical="center"/>
    </xf>
    <xf numFmtId="41" fontId="5" fillId="3" borderId="864" xfId="1" applyNumberFormat="1" applyFont="1" applyFill="1" applyBorder="1" applyAlignment="1" applyProtection="1">
      <alignment horizontal="center" vertical="center"/>
    </xf>
    <xf numFmtId="41" fontId="5" fillId="3" borderId="878" xfId="1" applyNumberFormat="1" applyFont="1" applyFill="1" applyBorder="1" applyAlignment="1" applyProtection="1">
      <alignment horizontal="left" vertical="center"/>
    </xf>
    <xf numFmtId="41" fontId="5" fillId="3" borderId="861" xfId="1" applyNumberFormat="1" applyFont="1" applyFill="1" applyBorder="1" applyAlignment="1" applyProtection="1">
      <alignment horizontal="center" vertical="center"/>
    </xf>
    <xf numFmtId="1" fontId="14" fillId="0" borderId="861" xfId="0" applyNumberFormat="1" applyFont="1" applyBorder="1" applyAlignment="1">
      <alignment horizontal="center" vertical="center" wrapText="1"/>
    </xf>
    <xf numFmtId="0" fontId="5" fillId="3" borderId="861" xfId="0" applyFont="1" applyFill="1" applyBorder="1" applyAlignment="1">
      <alignment horizontal="center" vertical="center"/>
    </xf>
    <xf numFmtId="41" fontId="5" fillId="3" borderId="862" xfId="1" applyNumberFormat="1" applyFont="1" applyFill="1" applyBorder="1" applyAlignment="1" applyProtection="1">
      <alignment horizontal="center" vertical="center" wrapText="1"/>
    </xf>
    <xf numFmtId="41" fontId="5" fillId="3" borderId="863" xfId="1" applyNumberFormat="1" applyFont="1" applyFill="1" applyBorder="1" applyAlignment="1" applyProtection="1">
      <alignment horizontal="center" vertical="center" wrapText="1"/>
    </xf>
    <xf numFmtId="41" fontId="5" fillId="3" borderId="864" xfId="1" applyNumberFormat="1" applyFont="1" applyFill="1" applyBorder="1" applyAlignment="1" applyProtection="1">
      <alignment horizontal="center" vertical="center" wrapText="1"/>
    </xf>
    <xf numFmtId="0" fontId="5" fillId="3" borderId="1034" xfId="0" applyFont="1" applyFill="1" applyBorder="1" applyAlignment="1" applyProtection="1">
      <alignment horizontal="center" vertical="center" wrapText="1"/>
      <protection locked="0"/>
    </xf>
    <xf numFmtId="0" fontId="5" fillId="3" borderId="1021" xfId="0" applyFont="1" applyFill="1" applyBorder="1" applyAlignment="1" applyProtection="1">
      <alignment horizontal="center" vertical="center" wrapText="1"/>
      <protection locked="0"/>
    </xf>
    <xf numFmtId="0" fontId="5" fillId="3" borderId="1025" xfId="0" applyFont="1" applyFill="1" applyBorder="1" applyAlignment="1" applyProtection="1">
      <alignment horizontal="center" vertical="center" wrapText="1"/>
      <protection locked="0"/>
    </xf>
    <xf numFmtId="0" fontId="5" fillId="3" borderId="1035" xfId="0" applyFont="1" applyFill="1" applyBorder="1" applyAlignment="1" applyProtection="1">
      <alignment horizontal="center" vertical="center" wrapText="1"/>
      <protection locked="0"/>
    </xf>
    <xf numFmtId="0" fontId="5" fillId="3" borderId="1025" xfId="0" applyFont="1" applyFill="1" applyBorder="1" applyAlignment="1" applyProtection="1">
      <alignment horizontal="center" wrapText="1"/>
      <protection locked="0"/>
    </xf>
    <xf numFmtId="0" fontId="5" fillId="3" borderId="1036" xfId="0" applyFont="1" applyFill="1" applyBorder="1" applyAlignment="1" applyProtection="1">
      <alignment horizontal="center" wrapText="1"/>
      <protection locked="0"/>
    </xf>
    <xf numFmtId="0" fontId="5" fillId="3" borderId="1035" xfId="0" applyFont="1" applyFill="1" applyBorder="1" applyAlignment="1" applyProtection="1">
      <alignment horizontal="center" wrapText="1"/>
      <protection locked="0"/>
    </xf>
    <xf numFmtId="0" fontId="15" fillId="0" borderId="1035" xfId="0" applyFont="1" applyBorder="1" applyAlignment="1">
      <alignment horizontal="center" vertical="center" wrapText="1"/>
    </xf>
    <xf numFmtId="1" fontId="5" fillId="0" borderId="187" xfId="0" applyNumberFormat="1" applyFont="1" applyBorder="1" applyAlignment="1">
      <alignment horizontal="center" vertical="center"/>
    </xf>
    <xf numFmtId="1" fontId="5" fillId="0" borderId="1034" xfId="0" applyNumberFormat="1" applyFont="1" applyBorder="1" applyAlignment="1">
      <alignment horizontal="center" vertical="center" wrapText="1"/>
    </xf>
    <xf numFmtId="1" fontId="5" fillId="3" borderId="1025" xfId="0" applyNumberFormat="1" applyFont="1" applyFill="1" applyBorder="1" applyAlignment="1">
      <alignment horizontal="center" vertical="center" wrapText="1"/>
    </xf>
    <xf numFmtId="1" fontId="5" fillId="3" borderId="1036" xfId="0" applyNumberFormat="1" applyFont="1" applyFill="1" applyBorder="1" applyAlignment="1">
      <alignment horizontal="center" vertical="center" wrapText="1"/>
    </xf>
    <xf numFmtId="1" fontId="5" fillId="3" borderId="1035" xfId="0" applyNumberFormat="1" applyFont="1" applyFill="1" applyBorder="1" applyAlignment="1">
      <alignment horizontal="center" vertical="center" wrapText="1"/>
    </xf>
    <xf numFmtId="1" fontId="5" fillId="0" borderId="1036" xfId="0" applyNumberFormat="1" applyFont="1" applyBorder="1" applyAlignment="1">
      <alignment horizontal="center" vertical="center" wrapText="1"/>
    </xf>
    <xf numFmtId="1" fontId="5" fillId="0" borderId="1035" xfId="0" applyNumberFormat="1" applyFont="1" applyBorder="1" applyAlignment="1">
      <alignment horizontal="center" vertical="center" wrapText="1"/>
    </xf>
    <xf numFmtId="0" fontId="15" fillId="10" borderId="1021" xfId="0" applyFont="1" applyFill="1" applyBorder="1" applyAlignment="1">
      <alignment horizontal="center" vertical="center" wrapText="1"/>
    </xf>
    <xf numFmtId="0" fontId="15" fillId="10" borderId="1021" xfId="0" applyFont="1" applyFill="1" applyBorder="1" applyAlignment="1">
      <alignment horizontal="center" vertical="center"/>
    </xf>
    <xf numFmtId="0" fontId="16" fillId="0" borderId="1025" xfId="0" applyFont="1" applyBorder="1" applyAlignment="1">
      <alignment horizontal="center"/>
    </xf>
    <xf numFmtId="0" fontId="16" fillId="0" borderId="1036" xfId="0" applyFont="1" applyBorder="1" applyAlignment="1">
      <alignment horizontal="center"/>
    </xf>
    <xf numFmtId="0" fontId="16" fillId="0" borderId="1035" xfId="0" applyFont="1" applyBorder="1" applyAlignment="1">
      <alignment horizontal="center"/>
    </xf>
    <xf numFmtId="0" fontId="15" fillId="0" borderId="1021" xfId="0" applyFont="1" applyBorder="1" applyAlignment="1">
      <alignment horizontal="center" vertical="center" wrapText="1"/>
    </xf>
    <xf numFmtId="0" fontId="15" fillId="10" borderId="1022" xfId="0" applyFont="1" applyFill="1" applyBorder="1" applyAlignment="1">
      <alignment horizontal="center" vertical="center" wrapText="1"/>
    </xf>
    <xf numFmtId="0" fontId="15" fillId="10" borderId="1023" xfId="0" applyFont="1" applyFill="1" applyBorder="1" applyAlignment="1">
      <alignment horizontal="center" vertical="center" wrapText="1"/>
    </xf>
    <xf numFmtId="0" fontId="15" fillId="10" borderId="1035" xfId="0" applyFont="1" applyFill="1" applyBorder="1" applyAlignment="1">
      <alignment horizontal="center" vertical="center" wrapText="1"/>
    </xf>
    <xf numFmtId="0" fontId="15" fillId="0" borderId="1022" xfId="0" applyFont="1" applyBorder="1" applyAlignment="1">
      <alignment horizontal="center" vertical="center" wrapText="1"/>
    </xf>
    <xf numFmtId="1" fontId="5" fillId="3" borderId="1034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187" xfId="0" applyNumberFormat="1" applyFont="1" applyFill="1" applyBorder="1" applyAlignment="1">
      <alignment horizontal="center" vertical="center" wrapText="1"/>
    </xf>
    <xf numFmtId="1" fontId="5" fillId="3" borderId="234" xfId="0" applyNumberFormat="1" applyFont="1" applyFill="1" applyBorder="1" applyAlignment="1">
      <alignment horizontal="center" vertical="center" wrapText="1"/>
    </xf>
    <xf numFmtId="0" fontId="5" fillId="0" borderId="1034" xfId="0" applyFont="1" applyBorder="1" applyAlignment="1">
      <alignment horizontal="center" vertical="center" wrapText="1"/>
    </xf>
    <xf numFmtId="0" fontId="5" fillId="0" borderId="1025" xfId="0" applyFont="1" applyBorder="1" applyAlignment="1">
      <alignment horizontal="center"/>
    </xf>
    <xf numFmtId="0" fontId="5" fillId="0" borderId="1036" xfId="0" applyFont="1" applyBorder="1" applyAlignment="1">
      <alignment horizontal="center"/>
    </xf>
    <xf numFmtId="0" fontId="5" fillId="0" borderId="1035" xfId="0" applyFont="1" applyBorder="1" applyAlignment="1">
      <alignment horizontal="center"/>
    </xf>
    <xf numFmtId="1" fontId="5" fillId="3" borderId="1025" xfId="0" applyNumberFormat="1" applyFont="1" applyFill="1" applyBorder="1" applyAlignment="1">
      <alignment horizontal="center" vertical="top"/>
    </xf>
    <xf numFmtId="1" fontId="5" fillId="3" borderId="1036" xfId="0" applyNumberFormat="1" applyFont="1" applyFill="1" applyBorder="1" applyAlignment="1">
      <alignment horizontal="center" vertical="top"/>
    </xf>
    <xf numFmtId="1" fontId="5" fillId="3" borderId="1035" xfId="0" applyNumberFormat="1" applyFont="1" applyFill="1" applyBorder="1" applyAlignment="1">
      <alignment horizontal="center" vertical="top"/>
    </xf>
    <xf numFmtId="0" fontId="5" fillId="0" borderId="1041" xfId="0" applyFont="1" applyBorder="1" applyAlignment="1">
      <alignment horizontal="center" vertical="center" wrapText="1"/>
    </xf>
    <xf numFmtId="0" fontId="5" fillId="0" borderId="1021" xfId="0" applyFont="1" applyBorder="1" applyAlignment="1">
      <alignment horizontal="center" vertical="center" wrapText="1"/>
    </xf>
    <xf numFmtId="0" fontId="5" fillId="0" borderId="187" xfId="0" applyFont="1" applyBorder="1" applyAlignment="1">
      <alignment horizontal="center" vertical="center"/>
    </xf>
    <xf numFmtId="0" fontId="5" fillId="0" borderId="234" xfId="0" applyFont="1" applyBorder="1" applyAlignment="1">
      <alignment horizontal="center" vertical="center"/>
    </xf>
    <xf numFmtId="0" fontId="5" fillId="0" borderId="1021" xfId="0" applyFont="1" applyBorder="1" applyAlignment="1">
      <alignment horizontal="center"/>
    </xf>
    <xf numFmtId="0" fontId="5" fillId="0" borderId="1037" xfId="0" applyFont="1" applyBorder="1" applyAlignment="1">
      <alignment horizontal="center"/>
    </xf>
    <xf numFmtId="0" fontId="5" fillId="0" borderId="1040" xfId="0" applyFont="1" applyBorder="1" applyAlignment="1">
      <alignment horizontal="center" vertical="center"/>
    </xf>
    <xf numFmtId="0" fontId="22" fillId="0" borderId="1034" xfId="0" applyFont="1" applyBorder="1" applyAlignment="1">
      <alignment horizontal="center" vertical="center" wrapText="1"/>
    </xf>
    <xf numFmtId="0" fontId="22" fillId="0" borderId="1025" xfId="0" applyFont="1" applyBorder="1" applyAlignment="1">
      <alignment horizontal="center" vertical="center"/>
    </xf>
    <xf numFmtId="0" fontId="22" fillId="0" borderId="1036" xfId="0" applyFont="1" applyBorder="1" applyAlignment="1">
      <alignment horizontal="center" vertical="center"/>
    </xf>
    <xf numFmtId="0" fontId="22" fillId="0" borderId="1025" xfId="0" applyFont="1" applyBorder="1" applyAlignment="1">
      <alignment horizontal="center"/>
    </xf>
    <xf numFmtId="0" fontId="22" fillId="0" borderId="1036" xfId="0" applyFont="1" applyBorder="1" applyAlignment="1">
      <alignment horizontal="center"/>
    </xf>
    <xf numFmtId="0" fontId="22" fillId="0" borderId="1032" xfId="0" applyFont="1" applyBorder="1" applyAlignment="1">
      <alignment horizontal="center"/>
    </xf>
    <xf numFmtId="1" fontId="15" fillId="0" borderId="1021" xfId="0" applyNumberFormat="1" applyFont="1" applyBorder="1" applyAlignment="1">
      <alignment horizontal="center" vertical="center"/>
    </xf>
    <xf numFmtId="1" fontId="15" fillId="0" borderId="1033" xfId="0" applyNumberFormat="1" applyFont="1" applyBorder="1" applyAlignment="1">
      <alignment horizontal="center" vertical="center" wrapText="1"/>
    </xf>
    <xf numFmtId="1" fontId="15" fillId="0" borderId="1034" xfId="0" applyNumberFormat="1" applyFont="1" applyBorder="1" applyAlignment="1">
      <alignment horizontal="center" vertical="center" wrapText="1"/>
    </xf>
    <xf numFmtId="1" fontId="15" fillId="0" borderId="1025" xfId="0" applyNumberFormat="1" applyFont="1" applyBorder="1" applyAlignment="1">
      <alignment horizontal="center" vertical="center"/>
    </xf>
    <xf numFmtId="1" fontId="15" fillId="0" borderId="1035" xfId="0" applyNumberFormat="1" applyFont="1" applyBorder="1" applyAlignment="1">
      <alignment horizontal="center" vertical="center"/>
    </xf>
    <xf numFmtId="1" fontId="15" fillId="0" borderId="1036" xfId="0" applyNumberFormat="1" applyFont="1" applyBorder="1" applyAlignment="1">
      <alignment horizontal="center" vertical="center"/>
    </xf>
    <xf numFmtId="1" fontId="15" fillId="0" borderId="1037" xfId="0" applyNumberFormat="1" applyFont="1" applyBorder="1" applyAlignment="1">
      <alignment horizontal="center" vertical="center"/>
    </xf>
    <xf numFmtId="1" fontId="5" fillId="0" borderId="1024" xfId="0" applyNumberFormat="1" applyFont="1" applyBorder="1" applyAlignment="1" applyProtection="1">
      <alignment horizontal="center" vertical="center" wrapText="1"/>
      <protection hidden="1"/>
    </xf>
    <xf numFmtId="1" fontId="5" fillId="0" borderId="1025" xfId="0" applyNumberFormat="1" applyFont="1" applyBorder="1" applyAlignment="1">
      <alignment horizontal="center" vertical="center"/>
    </xf>
    <xf numFmtId="1" fontId="5" fillId="0" borderId="127" xfId="0" applyNumberFormat="1" applyFont="1" applyBorder="1" applyAlignment="1">
      <alignment horizontal="center" vertical="center"/>
    </xf>
    <xf numFmtId="1" fontId="5" fillId="0" borderId="126" xfId="0" applyNumberFormat="1" applyFont="1" applyBorder="1" applyAlignment="1">
      <alignment horizontal="center" vertical="center"/>
    </xf>
    <xf numFmtId="1" fontId="15" fillId="0" borderId="234" xfId="0" applyNumberFormat="1" applyFont="1" applyBorder="1" applyAlignment="1">
      <alignment horizontal="center" vertical="center" wrapText="1"/>
    </xf>
    <xf numFmtId="0" fontId="10" fillId="3" borderId="1025" xfId="0" applyFont="1" applyFill="1" applyBorder="1" applyAlignment="1">
      <alignment horizontal="center"/>
    </xf>
    <xf numFmtId="0" fontId="10" fillId="3" borderId="127" xfId="0" applyFont="1" applyFill="1" applyBorder="1" applyAlignment="1">
      <alignment horizontal="center"/>
    </xf>
    <xf numFmtId="0" fontId="10" fillId="3" borderId="1032" xfId="0" applyFont="1" applyFill="1" applyBorder="1" applyAlignment="1">
      <alignment horizontal="center"/>
    </xf>
    <xf numFmtId="1" fontId="15" fillId="0" borderId="1025" xfId="0" applyNumberFormat="1" applyFont="1" applyBorder="1" applyAlignment="1">
      <alignment horizontal="center" vertical="center" wrapText="1"/>
    </xf>
    <xf numFmtId="1" fontId="5" fillId="0" borderId="1024" xfId="0" applyNumberFormat="1" applyFont="1" applyBorder="1" applyAlignment="1">
      <alignment horizontal="center" vertical="center"/>
    </xf>
    <xf numFmtId="0" fontId="5" fillId="0" borderId="1025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1" fontId="15" fillId="0" borderId="1024" xfId="0" applyNumberFormat="1" applyFont="1" applyBorder="1" applyAlignment="1">
      <alignment horizontal="center" vertical="center"/>
    </xf>
    <xf numFmtId="1" fontId="15" fillId="0" borderId="127" xfId="0" applyNumberFormat="1" applyFont="1" applyBorder="1" applyAlignment="1">
      <alignment horizontal="center" vertical="center" wrapText="1"/>
    </xf>
    <xf numFmtId="1" fontId="15" fillId="0" borderId="1024" xfId="0" applyNumberFormat="1" applyFont="1" applyBorder="1" applyAlignment="1">
      <alignment horizontal="center" vertical="center" wrapText="1"/>
    </xf>
    <xf numFmtId="1" fontId="5" fillId="0" borderId="1021" xfId="7" applyNumberFormat="1" applyFont="1" applyBorder="1" applyAlignment="1">
      <alignment horizontal="center" vertical="center" wrapText="1"/>
    </xf>
    <xf numFmtId="1" fontId="5" fillId="0" borderId="997" xfId="0" applyNumberFormat="1" applyFont="1" applyBorder="1" applyAlignment="1">
      <alignment horizontal="center" vertical="center"/>
    </xf>
    <xf numFmtId="1" fontId="5" fillId="0" borderId="996" xfId="0" applyNumberFormat="1" applyFont="1" applyBorder="1" applyAlignment="1">
      <alignment horizontal="center" vertical="center"/>
    </xf>
    <xf numFmtId="1" fontId="5" fillId="0" borderId="477" xfId="0" applyNumberFormat="1" applyFont="1" applyBorder="1" applyAlignment="1">
      <alignment horizontal="center" vertical="center"/>
    </xf>
    <xf numFmtId="1" fontId="5" fillId="0" borderId="234" xfId="0" applyNumberFormat="1" applyFont="1" applyBorder="1" applyAlignment="1">
      <alignment horizontal="center" vertical="center" wrapText="1"/>
    </xf>
    <xf numFmtId="1" fontId="5" fillId="0" borderId="997" xfId="0" applyNumberFormat="1" applyFont="1" applyBorder="1" applyAlignment="1">
      <alignment horizontal="center" vertical="center" wrapText="1"/>
    </xf>
    <xf numFmtId="1" fontId="5" fillId="0" borderId="995" xfId="0" applyNumberFormat="1" applyFont="1" applyBorder="1" applyAlignment="1">
      <alignment horizontal="center" vertical="center" wrapText="1"/>
    </xf>
    <xf numFmtId="1" fontId="5" fillId="0" borderId="998" xfId="0" applyNumberFormat="1" applyFont="1" applyBorder="1" applyAlignment="1">
      <alignment horizontal="center" vertical="center" wrapText="1"/>
    </xf>
    <xf numFmtId="1" fontId="5" fillId="0" borderId="996" xfId="0" applyNumberFormat="1" applyFont="1" applyBorder="1" applyAlignment="1">
      <alignment horizontal="center" vertical="center" wrapText="1"/>
    </xf>
    <xf numFmtId="1" fontId="5" fillId="0" borderId="1009" xfId="0" applyNumberFormat="1" applyFont="1" applyBorder="1" applyAlignment="1">
      <alignment horizontal="center" vertical="center" wrapText="1"/>
    </xf>
    <xf numFmtId="1" fontId="5" fillId="0" borderId="941" xfId="0" applyNumberFormat="1" applyFont="1" applyBorder="1" applyAlignment="1">
      <alignment horizontal="center" vertical="center" wrapText="1"/>
    </xf>
    <xf numFmtId="1" fontId="5" fillId="0" borderId="998" xfId="0" applyNumberFormat="1" applyFont="1" applyBorder="1" applyAlignment="1">
      <alignment horizontal="center" vertical="center"/>
    </xf>
    <xf numFmtId="1" fontId="5" fillId="0" borderId="995" xfId="0" applyNumberFormat="1" applyFont="1" applyBorder="1" applyAlignment="1">
      <alignment horizontal="center" vertical="center"/>
    </xf>
    <xf numFmtId="1" fontId="5" fillId="0" borderId="932" xfId="0" applyNumberFormat="1" applyFont="1" applyBorder="1" applyAlignment="1">
      <alignment horizontal="center" vertical="center" wrapText="1"/>
    </xf>
    <xf numFmtId="41" fontId="5" fillId="3" borderId="987" xfId="1" applyNumberFormat="1" applyFont="1" applyFill="1" applyBorder="1" applyAlignment="1" applyProtection="1">
      <alignment horizontal="center" vertical="center" wrapText="1"/>
    </xf>
    <xf numFmtId="1" fontId="5" fillId="0" borderId="1000" xfId="0" applyNumberFormat="1" applyFont="1" applyBorder="1" applyAlignment="1">
      <alignment horizontal="center" vertical="center" wrapText="1"/>
    </xf>
    <xf numFmtId="1" fontId="15" fillId="0" borderId="477" xfId="0" applyNumberFormat="1" applyFont="1" applyBorder="1" applyAlignment="1" applyProtection="1">
      <alignment horizontal="center" vertical="center" wrapText="1"/>
      <protection hidden="1"/>
    </xf>
    <xf numFmtId="1" fontId="5" fillId="0" borderId="477" xfId="0" applyNumberFormat="1" applyFont="1" applyBorder="1" applyAlignment="1" applyProtection="1">
      <alignment horizontal="center" vertical="center" wrapText="1"/>
      <protection hidden="1"/>
    </xf>
    <xf numFmtId="1" fontId="5" fillId="0" borderId="1000" xfId="0" applyNumberFormat="1" applyFont="1" applyBorder="1" applyAlignment="1">
      <alignment horizontal="center" vertical="center"/>
    </xf>
    <xf numFmtId="41" fontId="5" fillId="3" borderId="1000" xfId="3" applyNumberFormat="1" applyFont="1" applyFill="1" applyBorder="1" applyAlignment="1">
      <alignment horizontal="center"/>
    </xf>
    <xf numFmtId="41" fontId="5" fillId="3" borderId="1004" xfId="3" applyNumberFormat="1" applyFont="1" applyFill="1" applyBorder="1" applyAlignment="1">
      <alignment horizontal="center"/>
    </xf>
    <xf numFmtId="1" fontId="5" fillId="0" borderId="994" xfId="0" applyNumberFormat="1" applyFont="1" applyBorder="1" applyAlignment="1">
      <alignment horizontal="center" vertical="center" wrapText="1"/>
    </xf>
    <xf numFmtId="1" fontId="24" fillId="0" borderId="988" xfId="0" applyNumberFormat="1" applyFont="1" applyBorder="1" applyAlignment="1">
      <alignment horizontal="center" vertical="center" wrapText="1"/>
    </xf>
    <xf numFmtId="1" fontId="5" fillId="0" borderId="1001" xfId="0" applyNumberFormat="1" applyFont="1" applyBorder="1" applyAlignment="1">
      <alignment horizontal="center" vertical="center" wrapText="1"/>
    </xf>
    <xf numFmtId="1" fontId="5" fillId="0" borderId="988" xfId="0" applyNumberFormat="1" applyFont="1" applyBorder="1" applyAlignment="1">
      <alignment horizontal="center" vertical="center" wrapText="1"/>
    </xf>
    <xf numFmtId="1" fontId="5" fillId="2" borderId="477" xfId="0" applyNumberFormat="1" applyFont="1" applyFill="1" applyBorder="1" applyAlignment="1">
      <alignment horizontal="center" vertical="center" wrapText="1"/>
    </xf>
    <xf numFmtId="1" fontId="24" fillId="0" borderId="999" xfId="0" applyNumberFormat="1" applyFont="1" applyBorder="1" applyAlignment="1">
      <alignment horizontal="center" vertical="center" wrapText="1"/>
    </xf>
    <xf numFmtId="1" fontId="5" fillId="0" borderId="987" xfId="0" applyNumberFormat="1" applyFont="1" applyBorder="1" applyAlignment="1">
      <alignment horizontal="center" vertical="center" wrapText="1"/>
    </xf>
    <xf numFmtId="1" fontId="15" fillId="0" borderId="963" xfId="0" applyNumberFormat="1" applyFont="1" applyBorder="1" applyAlignment="1">
      <alignment horizontal="center" vertical="center" wrapText="1"/>
    </xf>
    <xf numFmtId="1" fontId="15" fillId="0" borderId="930" xfId="0" applyNumberFormat="1" applyFont="1" applyBorder="1" applyAlignment="1">
      <alignment horizontal="center" vertical="center" wrapText="1"/>
    </xf>
    <xf numFmtId="1" fontId="15" fillId="2" borderId="477" xfId="0" applyNumberFormat="1" applyFont="1" applyFill="1" applyBorder="1" applyAlignment="1">
      <alignment horizontal="center" vertical="center" wrapText="1"/>
    </xf>
    <xf numFmtId="1" fontId="5" fillId="0" borderId="963" xfId="0" applyNumberFormat="1" applyFont="1" applyBorder="1" applyAlignment="1">
      <alignment horizontal="center" vertical="center" wrapText="1"/>
    </xf>
    <xf numFmtId="1" fontId="5" fillId="0" borderId="999" xfId="0" applyNumberFormat="1" applyFont="1" applyBorder="1" applyAlignment="1">
      <alignment horizontal="center" vertical="center" wrapText="1"/>
    </xf>
    <xf numFmtId="1" fontId="15" fillId="0" borderId="477" xfId="0" applyNumberFormat="1" applyFont="1" applyBorder="1" applyAlignment="1">
      <alignment horizontal="center" vertical="center" wrapText="1"/>
    </xf>
    <xf numFmtId="1" fontId="15" fillId="0" borderId="969" xfId="0" applyNumberFormat="1" applyFont="1" applyBorder="1" applyAlignment="1">
      <alignment horizontal="left" vertical="center"/>
    </xf>
    <xf numFmtId="1" fontId="15" fillId="0" borderId="971" xfId="0" applyNumberFormat="1" applyFont="1" applyBorder="1" applyAlignment="1">
      <alignment horizontal="left" vertical="center"/>
    </xf>
    <xf numFmtId="1" fontId="15" fillId="0" borderId="969" xfId="0" applyNumberFormat="1" applyFont="1" applyBorder="1" applyAlignment="1">
      <alignment horizontal="left" vertical="center" shrinkToFit="1"/>
    </xf>
    <xf numFmtId="1" fontId="15" fillId="0" borderId="971" xfId="0" applyNumberFormat="1" applyFont="1" applyBorder="1" applyAlignment="1">
      <alignment horizontal="left" vertical="center" shrinkToFit="1"/>
    </xf>
    <xf numFmtId="1" fontId="15" fillId="0" borderId="976" xfId="0" applyNumberFormat="1" applyFont="1" applyBorder="1" applyAlignment="1">
      <alignment horizontal="left" vertical="center"/>
    </xf>
    <xf numFmtId="1" fontId="15" fillId="0" borderId="986" xfId="0" applyNumberFormat="1" applyFont="1" applyBorder="1" applyAlignment="1">
      <alignment horizontal="left" vertical="center"/>
    </xf>
    <xf numFmtId="1" fontId="15" fillId="0" borderId="963" xfId="0" applyNumberFormat="1" applyFont="1" applyBorder="1" applyAlignment="1">
      <alignment horizontal="center" vertical="center"/>
    </xf>
    <xf numFmtId="1" fontId="15" fillId="0" borderId="981" xfId="0" applyNumberFormat="1" applyFont="1" applyBorder="1" applyAlignment="1">
      <alignment horizontal="center" vertical="center"/>
    </xf>
    <xf numFmtId="41" fontId="5" fillId="3" borderId="964" xfId="1" applyNumberFormat="1" applyFont="1" applyFill="1" applyBorder="1" applyAlignment="1" applyProtection="1">
      <alignment horizontal="center" vertical="center" wrapText="1"/>
    </xf>
    <xf numFmtId="41" fontId="5" fillId="3" borderId="930" xfId="3" applyNumberFormat="1" applyFont="1" applyFill="1" applyBorder="1" applyAlignment="1">
      <alignment horizontal="center"/>
    </xf>
    <xf numFmtId="41" fontId="5" fillId="3" borderId="964" xfId="3" applyNumberFormat="1" applyFont="1" applyFill="1" applyBorder="1" applyAlignment="1">
      <alignment horizontal="center"/>
    </xf>
    <xf numFmtId="1" fontId="5" fillId="0" borderId="963" xfId="0" applyNumberFormat="1" applyFont="1" applyBorder="1" applyAlignment="1">
      <alignment horizontal="center" vertical="center"/>
    </xf>
    <xf numFmtId="1" fontId="15" fillId="0" borderId="234" xfId="0" applyNumberFormat="1" applyFont="1" applyBorder="1" applyAlignment="1">
      <alignment horizontal="center" vertical="center"/>
    </xf>
    <xf numFmtId="41" fontId="5" fillId="3" borderId="964" xfId="1" applyNumberFormat="1" applyFont="1" applyFill="1" applyBorder="1" applyAlignment="1" applyProtection="1">
      <alignment horizontal="center" vertical="center"/>
    </xf>
    <xf numFmtId="41" fontId="5" fillId="3" borderId="963" xfId="1" applyNumberFormat="1" applyFont="1" applyFill="1" applyBorder="1" applyAlignment="1" applyProtection="1">
      <alignment horizontal="center"/>
    </xf>
    <xf numFmtId="41" fontId="5" fillId="3" borderId="933" xfId="1" applyNumberFormat="1" applyFont="1" applyFill="1" applyBorder="1" applyAlignment="1" applyProtection="1">
      <alignment horizontal="center"/>
    </xf>
    <xf numFmtId="41" fontId="5" fillId="3" borderId="930" xfId="1" applyNumberFormat="1" applyFont="1" applyFill="1" applyBorder="1" applyAlignment="1" applyProtection="1">
      <alignment horizontal="center"/>
    </xf>
    <xf numFmtId="1" fontId="5" fillId="0" borderId="967" xfId="0" applyNumberFormat="1" applyFont="1" applyBorder="1" applyAlignment="1">
      <alignment horizontal="center" vertical="center" wrapText="1"/>
    </xf>
    <xf numFmtId="41" fontId="5" fillId="3" borderId="958" xfId="1" applyNumberFormat="1" applyFont="1" applyFill="1" applyBorder="1" applyAlignment="1" applyProtection="1">
      <alignment horizontal="left" vertical="center"/>
    </xf>
    <xf numFmtId="41" fontId="5" fillId="3" borderId="292" xfId="1" applyNumberFormat="1" applyFont="1" applyFill="1" applyBorder="1" applyAlignment="1" applyProtection="1">
      <alignment horizontal="center" vertical="center"/>
    </xf>
    <xf numFmtId="41" fontId="5" fillId="3" borderId="963" xfId="1" applyNumberFormat="1" applyFont="1" applyFill="1" applyBorder="1" applyAlignment="1" applyProtection="1">
      <alignment horizontal="center" vertical="center" wrapText="1"/>
    </xf>
    <xf numFmtId="41" fontId="5" fillId="3" borderId="933" xfId="1" applyNumberFormat="1" applyFont="1" applyFill="1" applyBorder="1" applyAlignment="1" applyProtection="1">
      <alignment horizontal="center" vertical="center" wrapText="1"/>
    </xf>
    <xf numFmtId="41" fontId="5" fillId="3" borderId="930" xfId="1" applyNumberFormat="1" applyFont="1" applyFill="1" applyBorder="1" applyAlignment="1" applyProtection="1">
      <alignment horizontal="center" vertical="center" wrapText="1"/>
    </xf>
    <xf numFmtId="41" fontId="5" fillId="3" borderId="933" xfId="3" applyNumberFormat="1" applyFont="1" applyFill="1" applyBorder="1" applyAlignment="1">
      <alignment horizontal="center"/>
    </xf>
    <xf numFmtId="1" fontId="14" fillId="0" borderId="292" xfId="0" applyNumberFormat="1" applyFont="1" applyBorder="1" applyAlignment="1">
      <alignment horizontal="center" vertical="center" wrapText="1"/>
    </xf>
    <xf numFmtId="41" fontId="5" fillId="3" borderId="929" xfId="1" applyNumberFormat="1" applyFont="1" applyFill="1" applyBorder="1" applyAlignment="1" applyProtection="1">
      <alignment horizontal="center" vertical="center"/>
    </xf>
    <xf numFmtId="0" fontId="5" fillId="3" borderId="417" xfId="0" applyFont="1" applyFill="1" applyBorder="1" applyAlignment="1">
      <alignment horizontal="center" vertical="center"/>
    </xf>
    <xf numFmtId="41" fontId="5" fillId="3" borderId="417" xfId="1" applyNumberFormat="1" applyFont="1" applyFill="1" applyBorder="1" applyAlignment="1" applyProtection="1">
      <alignment horizontal="center" vertical="center"/>
    </xf>
    <xf numFmtId="41" fontId="5" fillId="3" borderId="943" xfId="1" applyNumberFormat="1" applyFont="1" applyFill="1" applyBorder="1" applyAlignment="1" applyProtection="1">
      <alignment horizontal="center" vertical="center" wrapText="1"/>
    </xf>
    <xf numFmtId="41" fontId="5" fillId="3" borderId="944" xfId="1" applyNumberFormat="1" applyFont="1" applyFill="1" applyBorder="1" applyAlignment="1" applyProtection="1">
      <alignment horizontal="center" vertical="center" wrapText="1"/>
    </xf>
  </cellXfs>
  <cellStyles count="9">
    <cellStyle name="Millares [0] 2" xfId="8" xr:uid="{00000000-0005-0000-0000-000000000000}"/>
    <cellStyle name="Millares [0] 3 2 2 2" xfId="5" xr:uid="{00000000-0005-0000-0000-000001000000}"/>
    <cellStyle name="Millares 2 2" xfId="4" xr:uid="{00000000-0005-0000-0000-000002000000}"/>
    <cellStyle name="Normal" xfId="0" builtinId="0"/>
    <cellStyle name="Normal 2" xfId="3" xr:uid="{00000000-0005-0000-0000-000004000000}"/>
    <cellStyle name="Normal_REM 09-2002" xfId="2" xr:uid="{00000000-0005-0000-0000-000005000000}"/>
    <cellStyle name="Normal_REM 21-2002" xfId="7" xr:uid="{00000000-0005-0000-0000-000006000000}"/>
    <cellStyle name="Normal_RMC-MUNI" xfId="1" xr:uid="{00000000-0005-0000-0000-000007000000}"/>
    <cellStyle name="Notas 3 2" xfId="6" xr:uid="{00000000-0005-0000-0000-000008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48"/>
  <sheetViews>
    <sheetView topLeftCell="A25" zoomScaleNormal="100" workbookViewId="0">
      <selection activeCell="W39" sqref="A39:XFD39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6" customWidth="1"/>
    <col min="34" max="34" width="13.28515625" style="6" customWidth="1"/>
    <col min="35" max="35" width="11.42578125" style="6" customWidth="1"/>
    <col min="36" max="36" width="13.5703125" style="6" customWidth="1"/>
    <col min="37" max="41" width="11.42578125" style="6" customWidth="1"/>
    <col min="42" max="42" width="11.140625" style="6" customWidth="1"/>
    <col min="43" max="43" width="10.140625" style="6" customWidth="1"/>
    <col min="44" max="44" width="20.5703125" style="6" customWidth="1"/>
    <col min="45" max="45" width="14" style="6" customWidth="1"/>
    <col min="46" max="52" width="11.42578125" style="6" customWidth="1"/>
    <col min="53" max="53" width="30.42578125" style="7" customWidth="1"/>
    <col min="54" max="54" width="22.7109375" style="7" customWidth="1"/>
    <col min="55" max="56" width="11.42578125" style="7" customWidth="1"/>
    <col min="57" max="57" width="16.7109375" style="7" customWidth="1"/>
    <col min="58" max="59" width="11.42578125" style="7" customWidth="1"/>
    <col min="60" max="60" width="21.42578125" style="7" customWidth="1"/>
    <col min="61" max="61" width="37" style="7" customWidth="1"/>
    <col min="62" max="62" width="30.85546875" style="7" customWidth="1"/>
    <col min="63" max="64" width="11.42578125" style="7" customWidth="1"/>
    <col min="65" max="65" width="13.7109375" style="7" customWidth="1"/>
    <col min="66" max="66" width="22.28515625" style="7" customWidth="1"/>
    <col min="67" max="78" width="11.42578125" style="7" customWidth="1"/>
    <col min="79" max="89" width="11.42578125" style="7" hidden="1" customWidth="1"/>
    <col min="90" max="102" width="11.42578125" style="6" hidden="1" customWidth="1"/>
    <col min="103" max="104" width="11.42578125" style="5" hidden="1" customWidth="1"/>
    <col min="105" max="16384" width="11.42578125" style="5"/>
  </cols>
  <sheetData>
    <row r="1" spans="1:88" s="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88" s="7" customFormat="1" x14ac:dyDescent="0.2">
      <c r="A2" s="1" t="str">
        <f>CONCATENATE("COMUNA: ",[1]NOMBRE!B2," - ","( ",[1]NOMBRE!C2,[1]NOMBRE!D2,[1]NOMBRE!E2,[1]NOMBRE!F2,[1]NOMBRE!G2," )")</f>
        <v>COMUNA: 0 - ( 00000 )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88" s="7" customFormat="1" x14ac:dyDescent="0.2">
      <c r="A3" s="1" t="str">
        <f>CONCATENATE("ESTABLECIMIENTO/ESTRATEGIA: ",[1]NOMBRE!B3," - ","( ",[1]NOMBRE!C3,[1]NOMBRE!D3,[1]NOMBRE!E3,[1]NOMBRE!F3,[1]NOMBRE!G3,[1]NOMBRE!H3," )")</f>
        <v>ESTABLECIMIENTO/ESTRATEGIA: 0 - ( 000000 )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88" s="7" customFormat="1" x14ac:dyDescent="0.2">
      <c r="A4" s="1" t="str">
        <f>CONCATENATE("MES: ",[1]NOMBRE!B6," - ","( ",[1]NOMBRE!C6,[1]NOMBRE!D6," )")</f>
        <v>MES: 0 - ( 00 )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88" s="7" customFormat="1" x14ac:dyDescent="0.2">
      <c r="A5" s="1" t="str">
        <f>CONCATENATE("AÑO: ",[1]NOMBRE!B7)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88" s="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88" s="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88" s="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13"/>
      <c r="L8" s="13"/>
      <c r="M8" s="13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88" s="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88" s="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88" s="7" customFormat="1" ht="35.25" customHeight="1" x14ac:dyDescent="0.25">
      <c r="A11" s="16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88" s="7" customFormat="1" ht="21" customHeight="1" x14ac:dyDescent="0.2">
      <c r="A12" s="3871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3891" t="s">
        <v>8</v>
      </c>
      <c r="V12" s="3890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CA12" s="3769" t="s">
        <v>10</v>
      </c>
      <c r="CB12" s="3715" t="s">
        <v>11</v>
      </c>
      <c r="CI12" s="3769" t="s">
        <v>10</v>
      </c>
      <c r="CJ12" s="3715" t="s">
        <v>11</v>
      </c>
    </row>
    <row r="13" spans="1:88" s="7" customFormat="1" ht="19.5" customHeight="1" x14ac:dyDescent="0.2">
      <c r="A13" s="3871"/>
      <c r="B13" s="3897"/>
      <c r="C13" s="3886"/>
      <c r="D13" s="19" t="s">
        <v>12</v>
      </c>
      <c r="E13" s="20" t="s">
        <v>13</v>
      </c>
      <c r="F13" s="21" t="s">
        <v>14</v>
      </c>
      <c r="G13" s="20" t="s">
        <v>15</v>
      </c>
      <c r="H13" s="22" t="s">
        <v>16</v>
      </c>
      <c r="I13" s="22" t="s">
        <v>17</v>
      </c>
      <c r="J13" s="22" t="s">
        <v>18</v>
      </c>
      <c r="K13" s="22" t="s">
        <v>19</v>
      </c>
      <c r="L13" s="22" t="s">
        <v>20</v>
      </c>
      <c r="M13" s="22" t="s">
        <v>21</v>
      </c>
      <c r="N13" s="22" t="s">
        <v>22</v>
      </c>
      <c r="O13" s="22" t="s">
        <v>23</v>
      </c>
      <c r="P13" s="22" t="s">
        <v>24</v>
      </c>
      <c r="Q13" s="22" t="s">
        <v>25</v>
      </c>
      <c r="R13" s="22" t="s">
        <v>26</v>
      </c>
      <c r="S13" s="22" t="s">
        <v>27</v>
      </c>
      <c r="T13" s="23" t="s">
        <v>28</v>
      </c>
      <c r="U13" s="24" t="s">
        <v>29</v>
      </c>
      <c r="V13" s="25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CA13" s="3769"/>
      <c r="CB13" s="3715"/>
      <c r="CI13" s="3769"/>
      <c r="CJ13" s="3715"/>
    </row>
    <row r="14" spans="1:88" s="7" customFormat="1" ht="21.75" customHeight="1" x14ac:dyDescent="0.2">
      <c r="A14" s="26" t="s">
        <v>31</v>
      </c>
      <c r="B14" s="27"/>
      <c r="C14" s="28">
        <f>SUM(D14:T14)</f>
        <v>0</v>
      </c>
      <c r="D14" s="29">
        <f>SUM(ENERO:DICIEMBRE!D14)</f>
        <v>0</v>
      </c>
      <c r="E14" s="29">
        <f>SUM(ENERO:DICIEMBRE!E14)</f>
        <v>0</v>
      </c>
      <c r="F14" s="29">
        <f>SUM(ENERO:DICIEMBRE!F14)</f>
        <v>0</v>
      </c>
      <c r="G14" s="29">
        <f>SUM(ENERO:DICIEMBRE!G14)</f>
        <v>0</v>
      </c>
      <c r="H14" s="29">
        <f>SUM(ENERO:DICIEMBRE!H14)</f>
        <v>0</v>
      </c>
      <c r="I14" s="29">
        <f>SUM(ENERO:DICIEMBRE!I14)</f>
        <v>0</v>
      </c>
      <c r="J14" s="29">
        <f>SUM(ENERO:DICIEMBRE!J14)</f>
        <v>0</v>
      </c>
      <c r="K14" s="29">
        <f>SUM(ENERO:DICIEMBRE!K14)</f>
        <v>0</v>
      </c>
      <c r="L14" s="29">
        <f>SUM(ENERO:DICIEMBRE!L14)</f>
        <v>0</v>
      </c>
      <c r="M14" s="29">
        <f>SUM(ENERO:DICIEMBRE!M14)</f>
        <v>0</v>
      </c>
      <c r="N14" s="29">
        <f>SUM(ENERO:DICIEMBRE!N14)</f>
        <v>0</v>
      </c>
      <c r="O14" s="29">
        <f>SUM(ENERO:DICIEMBRE!O14)</f>
        <v>0</v>
      </c>
      <c r="P14" s="29">
        <f>SUM(ENERO:DICIEMBRE!P14)</f>
        <v>0</v>
      </c>
      <c r="Q14" s="29">
        <f>SUM(ENERO:DICIEMBRE!Q14)</f>
        <v>0</v>
      </c>
      <c r="R14" s="29">
        <f>SUM(ENERO:DICIEMBRE!R14)</f>
        <v>0</v>
      </c>
      <c r="S14" s="29">
        <f>SUM(ENERO:DICIEMBRE!S14)</f>
        <v>0</v>
      </c>
      <c r="T14" s="29">
        <f>SUM(ENERO:DICIEMBRE!T14)</f>
        <v>0</v>
      </c>
      <c r="U14" s="29">
        <f>SUM(ENERO:DICIEMBRE!U14)</f>
        <v>0</v>
      </c>
      <c r="V14" s="29">
        <f>SUM(ENERO:DICIEMBRE!V14)</f>
        <v>0</v>
      </c>
      <c r="W14" s="29">
        <f>SUM(ENERO:DICIEMBRE!W14)</f>
        <v>0</v>
      </c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CA14" s="7" t="str">
        <f>IF(CI14=1," *Los controles según sexo deben ser iguales  al total de Controles. ","")</f>
        <v/>
      </c>
      <c r="CB14" s="7" t="str">
        <f>IF(CJ14=1," *Las Atenciones de NNA SENAME no pueden superar el total de Atenciones entre los 0 Y 24 años.","")</f>
        <v/>
      </c>
      <c r="CI14" s="7">
        <f t="shared" ref="CI14:CI20" si="1">IF(U14+V14&lt;&gt;C14,1,0)</f>
        <v>0</v>
      </c>
      <c r="CJ14" s="7">
        <f t="shared" ref="CJ14:CJ20" si="2">IF(SUM(D14:H14)&lt;W14,1,0)</f>
        <v>0</v>
      </c>
    </row>
    <row r="15" spans="1:88" s="7" customFormat="1" ht="23.25" customHeight="1" x14ac:dyDescent="0.2">
      <c r="A15" s="30" t="s">
        <v>32</v>
      </c>
      <c r="B15" s="31"/>
      <c r="C15" s="28">
        <f t="shared" ref="C15:C20" si="3">SUM(D15:T15)</f>
        <v>0</v>
      </c>
      <c r="D15" s="29">
        <f>SUM(ENERO:DICIEMBRE!D15)</f>
        <v>0</v>
      </c>
      <c r="E15" s="29">
        <f>SUM(ENERO:DICIEMBRE!E15)</f>
        <v>0</v>
      </c>
      <c r="F15" s="29">
        <f>SUM(ENERO:DICIEMBRE!F15)</f>
        <v>0</v>
      </c>
      <c r="G15" s="29">
        <f>SUM(ENERO:DICIEMBRE!G15)</f>
        <v>0</v>
      </c>
      <c r="H15" s="29">
        <f>SUM(ENERO:DICIEMBRE!H15)</f>
        <v>0</v>
      </c>
      <c r="I15" s="29">
        <f>SUM(ENERO:DICIEMBRE!I15)</f>
        <v>0</v>
      </c>
      <c r="J15" s="29">
        <f>SUM(ENERO:DICIEMBRE!J15)</f>
        <v>0</v>
      </c>
      <c r="K15" s="29">
        <f>SUM(ENERO:DICIEMBRE!K15)</f>
        <v>0</v>
      </c>
      <c r="L15" s="29">
        <f>SUM(ENERO:DICIEMBRE!L15)</f>
        <v>0</v>
      </c>
      <c r="M15" s="29">
        <f>SUM(ENERO:DICIEMBRE!M15)</f>
        <v>0</v>
      </c>
      <c r="N15" s="29">
        <f>SUM(ENERO:DICIEMBRE!N15)</f>
        <v>0</v>
      </c>
      <c r="O15" s="29">
        <f>SUM(ENERO:DICIEMBRE!O15)</f>
        <v>0</v>
      </c>
      <c r="P15" s="29">
        <f>SUM(ENERO:DICIEMBRE!P15)</f>
        <v>0</v>
      </c>
      <c r="Q15" s="29">
        <f>SUM(ENERO:DICIEMBRE!Q15)</f>
        <v>0</v>
      </c>
      <c r="R15" s="29">
        <f>SUM(ENERO:DICIEMBRE!R15)</f>
        <v>0</v>
      </c>
      <c r="S15" s="29">
        <f>SUM(ENERO:DICIEMBRE!S15)</f>
        <v>0</v>
      </c>
      <c r="T15" s="29">
        <f>SUM(ENERO:DICIEMBRE!T15)</f>
        <v>0</v>
      </c>
      <c r="U15" s="29">
        <f>SUM(ENERO:DICIEMBRE!U15)</f>
        <v>0</v>
      </c>
      <c r="V15" s="29">
        <f>SUM(ENERO:DICIEMBRE!V15)</f>
        <v>0</v>
      </c>
      <c r="W15" s="29">
        <f>SUM(ENERO:DICIEMBRE!W15)</f>
        <v>0</v>
      </c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CA15" s="7" t="str">
        <f t="shared" ref="CA15:CA20" si="4">IF(CI15=1," *Los controles según sexo deben ser iguales  al total de Controles. ","")</f>
        <v/>
      </c>
      <c r="CB15" s="7" t="str">
        <f t="shared" ref="CB15:CB20" si="5">IF(CJ15=1," *Las Atenciones de NNA SENAME no pueden superar el total de Atenciones entre los 0 Y 24 años.","")</f>
        <v/>
      </c>
      <c r="CI15" s="7">
        <f t="shared" si="1"/>
        <v>0</v>
      </c>
      <c r="CJ15" s="7">
        <f t="shared" si="2"/>
        <v>0</v>
      </c>
    </row>
    <row r="16" spans="1:88" s="7" customFormat="1" x14ac:dyDescent="0.2">
      <c r="A16" s="3882" t="s">
        <v>33</v>
      </c>
      <c r="B16" s="32" t="s">
        <v>34</v>
      </c>
      <c r="C16" s="28">
        <f t="shared" si="3"/>
        <v>0</v>
      </c>
      <c r="D16" s="33"/>
      <c r="E16" s="34"/>
      <c r="F16" s="29">
        <f>SUM(ENERO:DICIEMBRE!F16)</f>
        <v>0</v>
      </c>
      <c r="G16" s="29">
        <f>SUM(ENERO:DICIEMBRE!G16)</f>
        <v>0</v>
      </c>
      <c r="H16" s="29">
        <f>SUM(ENERO:DICIEMBRE!H16)</f>
        <v>0</v>
      </c>
      <c r="I16" s="29">
        <f>SUM(ENERO:DICIEMBRE!I16)</f>
        <v>0</v>
      </c>
      <c r="J16" s="29">
        <f>SUM(ENERO:DICIEMBRE!J16)</f>
        <v>0</v>
      </c>
      <c r="K16" s="29">
        <f>SUM(ENERO:DICIEMBRE!K16)</f>
        <v>0</v>
      </c>
      <c r="L16" s="29">
        <f>SUM(ENERO:DICIEMBRE!L16)</f>
        <v>0</v>
      </c>
      <c r="M16" s="29">
        <f>SUM(ENERO:DICIEMBRE!M16)</f>
        <v>0</v>
      </c>
      <c r="N16" s="29">
        <f>SUM(ENERO:DICIEMBRE!N16)</f>
        <v>0</v>
      </c>
      <c r="O16" s="29">
        <f>SUM(ENERO:DICIEMBRE!O16)</f>
        <v>0</v>
      </c>
      <c r="P16" s="34"/>
      <c r="Q16" s="34"/>
      <c r="R16" s="34"/>
      <c r="S16" s="34"/>
      <c r="T16" s="35"/>
      <c r="U16" s="36"/>
      <c r="V16" s="29">
        <f>SUM(ENERO:DICIEMBRE!V16)</f>
        <v>0</v>
      </c>
      <c r="W16" s="29">
        <f>SUM(ENERO:DICIEMBRE!W16)</f>
        <v>0</v>
      </c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CA16" s="7" t="str">
        <f t="shared" si="4"/>
        <v/>
      </c>
      <c r="CB16" s="7" t="str">
        <f t="shared" si="5"/>
        <v/>
      </c>
      <c r="CI16" s="7">
        <f t="shared" si="1"/>
        <v>0</v>
      </c>
      <c r="CJ16" s="7">
        <f t="shared" si="2"/>
        <v>0</v>
      </c>
    </row>
    <row r="17" spans="1:102" x14ac:dyDescent="0.2">
      <c r="A17" s="3883"/>
      <c r="B17" s="37" t="s">
        <v>35</v>
      </c>
      <c r="C17" s="28">
        <f t="shared" si="3"/>
        <v>0</v>
      </c>
      <c r="D17" s="33"/>
      <c r="E17" s="34"/>
      <c r="F17" s="29">
        <f>SUM(ENERO:DICIEMBRE!F17)</f>
        <v>0</v>
      </c>
      <c r="G17" s="29">
        <f>SUM(ENERO:DICIEMBRE!G17)</f>
        <v>0</v>
      </c>
      <c r="H17" s="29">
        <f>SUM(ENERO:DICIEMBRE!H17)</f>
        <v>0</v>
      </c>
      <c r="I17" s="29">
        <f>SUM(ENERO:DICIEMBRE!I17)</f>
        <v>0</v>
      </c>
      <c r="J17" s="29">
        <f>SUM(ENERO:DICIEMBRE!J17)</f>
        <v>0</v>
      </c>
      <c r="K17" s="29">
        <f>SUM(ENERO:DICIEMBRE!K17)</f>
        <v>0</v>
      </c>
      <c r="L17" s="29">
        <f>SUM(ENERO:DICIEMBRE!L17)</f>
        <v>0</v>
      </c>
      <c r="M17" s="29">
        <f>SUM(ENERO:DICIEMBRE!M17)</f>
        <v>0</v>
      </c>
      <c r="N17" s="29">
        <f>SUM(ENERO:DICIEMBRE!N17)</f>
        <v>0</v>
      </c>
      <c r="O17" s="29">
        <f>SUM(ENERO:DICIEMBRE!O17)</f>
        <v>0</v>
      </c>
      <c r="P17" s="34"/>
      <c r="Q17" s="34"/>
      <c r="R17" s="34"/>
      <c r="S17" s="34"/>
      <c r="T17" s="35"/>
      <c r="U17" s="29">
        <f>SUM(ENERO:DICIEMBRE!U17)</f>
        <v>0</v>
      </c>
      <c r="V17" s="29">
        <f>SUM(ENERO:DICIEMBRE!V17)</f>
        <v>0</v>
      </c>
      <c r="W17" s="29">
        <f>SUM(ENERO:DICIEMBRE!W17)</f>
        <v>0</v>
      </c>
      <c r="X17" s="5" t="str">
        <f t="shared" si="0"/>
        <v/>
      </c>
      <c r="CA17" s="7" t="str">
        <f t="shared" si="4"/>
        <v/>
      </c>
      <c r="CB17" s="7" t="str">
        <f t="shared" si="5"/>
        <v/>
      </c>
      <c r="CI17" s="7">
        <f t="shared" si="1"/>
        <v>0</v>
      </c>
      <c r="CJ17" s="7">
        <f t="shared" si="2"/>
        <v>0</v>
      </c>
      <c r="CL17" s="7"/>
    </row>
    <row r="18" spans="1:102" x14ac:dyDescent="0.2">
      <c r="A18" s="3884"/>
      <c r="B18" s="38" t="s">
        <v>36</v>
      </c>
      <c r="C18" s="28">
        <f t="shared" si="3"/>
        <v>0</v>
      </c>
      <c r="D18" s="29">
        <f>SUM(ENERO:DICIEMBRE!D18)</f>
        <v>0</v>
      </c>
      <c r="E18" s="29">
        <f>SUM(ENERO:DICIEMBRE!E18)</f>
        <v>0</v>
      </c>
      <c r="F18" s="29">
        <f>SUM(ENERO:DICIEMBRE!F18)</f>
        <v>0</v>
      </c>
      <c r="G18" s="29">
        <f>SUM(ENERO:DICIEMBRE!G18)</f>
        <v>0</v>
      </c>
      <c r="H18" s="29">
        <f>SUM(ENERO:DICIEMBRE!H18)</f>
        <v>0</v>
      </c>
      <c r="I18" s="29">
        <f>SUM(ENERO:DICIEMBRE!I18)</f>
        <v>0</v>
      </c>
      <c r="J18" s="29">
        <f>SUM(ENERO:DICIEMBRE!J18)</f>
        <v>0</v>
      </c>
      <c r="K18" s="29">
        <f>SUM(ENERO:DICIEMBRE!K18)</f>
        <v>0</v>
      </c>
      <c r="L18" s="29">
        <f>SUM(ENERO:DICIEMBRE!L18)</f>
        <v>0</v>
      </c>
      <c r="M18" s="29">
        <f>SUM(ENERO:DICIEMBRE!M18)</f>
        <v>0</v>
      </c>
      <c r="N18" s="29">
        <f>SUM(ENERO:DICIEMBRE!N18)</f>
        <v>0</v>
      </c>
      <c r="O18" s="29">
        <f>SUM(ENERO:DICIEMBRE!O18)</f>
        <v>0</v>
      </c>
      <c r="P18" s="29">
        <f>SUM(ENERO:DICIEMBRE!P18)</f>
        <v>0</v>
      </c>
      <c r="Q18" s="29">
        <f>SUM(ENERO:DICIEMBRE!Q18)</f>
        <v>0</v>
      </c>
      <c r="R18" s="29">
        <f>SUM(ENERO:DICIEMBRE!R18)</f>
        <v>0</v>
      </c>
      <c r="S18" s="29">
        <f>SUM(ENERO:DICIEMBRE!S18)</f>
        <v>0</v>
      </c>
      <c r="T18" s="29">
        <f>SUM(ENERO:DICIEMBRE!T18)</f>
        <v>0</v>
      </c>
      <c r="U18" s="29">
        <f>SUM(ENERO:DICIEMBRE!U18)</f>
        <v>0</v>
      </c>
      <c r="V18" s="29">
        <f>SUM(ENERO:DICIEMBRE!V18)</f>
        <v>0</v>
      </c>
      <c r="W18" s="29">
        <f>SUM(ENERO:DICIEMBRE!W18)</f>
        <v>0</v>
      </c>
      <c r="X18" s="5" t="str">
        <f t="shared" si="0"/>
        <v/>
      </c>
      <c r="CA18" s="7" t="str">
        <f t="shared" si="4"/>
        <v/>
      </c>
      <c r="CB18" s="7" t="str">
        <f t="shared" si="5"/>
        <v/>
      </c>
      <c r="CI18" s="7">
        <f t="shared" si="1"/>
        <v>0</v>
      </c>
      <c r="CJ18" s="7">
        <f t="shared" si="2"/>
        <v>0</v>
      </c>
      <c r="CL18" s="7"/>
    </row>
    <row r="19" spans="1:102" ht="19.5" customHeight="1" x14ac:dyDescent="0.2">
      <c r="A19" s="39" t="s">
        <v>37</v>
      </c>
      <c r="B19" s="40"/>
      <c r="C19" s="28">
        <f t="shared" si="3"/>
        <v>0</v>
      </c>
      <c r="D19" s="29">
        <f>SUM(ENERO:DICIEMBRE!D19)</f>
        <v>0</v>
      </c>
      <c r="E19" s="29">
        <f>SUM(ENERO:DICIEMBRE!E19)</f>
        <v>0</v>
      </c>
      <c r="F19" s="29">
        <f>SUM(ENERO:DICIEMBRE!F19)</f>
        <v>0</v>
      </c>
      <c r="G19" s="29">
        <f>SUM(ENERO:DICIEMBRE!G19)</f>
        <v>0</v>
      </c>
      <c r="H19" s="29">
        <f>SUM(ENERO:DICIEMBRE!H19)</f>
        <v>0</v>
      </c>
      <c r="I19" s="29">
        <f>SUM(ENERO:DICIEMBRE!I19)</f>
        <v>0</v>
      </c>
      <c r="J19" s="29">
        <f>SUM(ENERO:DICIEMBRE!J19)</f>
        <v>0</v>
      </c>
      <c r="K19" s="29">
        <f>SUM(ENERO:DICIEMBRE!K19)</f>
        <v>0</v>
      </c>
      <c r="L19" s="29">
        <f>SUM(ENERO:DICIEMBRE!L19)</f>
        <v>0</v>
      </c>
      <c r="M19" s="29">
        <f>SUM(ENERO:DICIEMBRE!M19)</f>
        <v>0</v>
      </c>
      <c r="N19" s="29">
        <f>SUM(ENERO:DICIEMBRE!N19)</f>
        <v>0</v>
      </c>
      <c r="O19" s="29">
        <f>SUM(ENERO:DICIEMBRE!O19)</f>
        <v>0</v>
      </c>
      <c r="P19" s="29">
        <f>SUM(ENERO:DICIEMBRE!P19)</f>
        <v>0</v>
      </c>
      <c r="Q19" s="29">
        <f>SUM(ENERO:DICIEMBRE!Q19)</f>
        <v>0</v>
      </c>
      <c r="R19" s="29">
        <f>SUM(ENERO:DICIEMBRE!R19)</f>
        <v>0</v>
      </c>
      <c r="S19" s="29">
        <f>SUM(ENERO:DICIEMBRE!S19)</f>
        <v>0</v>
      </c>
      <c r="T19" s="29">
        <f>SUM(ENERO:DICIEMBRE!T19)</f>
        <v>0</v>
      </c>
      <c r="U19" s="29">
        <f>SUM(ENERO:DICIEMBRE!U19)</f>
        <v>0</v>
      </c>
      <c r="V19" s="29">
        <f>SUM(ENERO:DICIEMBRE!V19)</f>
        <v>0</v>
      </c>
      <c r="W19" s="29">
        <f>SUM(ENERO:DICIEMBRE!W19)</f>
        <v>0</v>
      </c>
      <c r="X19" s="5" t="str">
        <f t="shared" si="0"/>
        <v/>
      </c>
      <c r="CA19" s="7" t="str">
        <f>IF(CI19=1," *Los controles según sexo deben ser iguales  al total de Controles. ","")</f>
        <v/>
      </c>
      <c r="CB19" s="7" t="str">
        <f t="shared" si="5"/>
        <v/>
      </c>
      <c r="CI19" s="7">
        <f t="shared" si="1"/>
        <v>0</v>
      </c>
      <c r="CJ19" s="7">
        <f t="shared" si="2"/>
        <v>0</v>
      </c>
      <c r="CL19" s="7"/>
    </row>
    <row r="20" spans="1:102" ht="23.25" customHeight="1" x14ac:dyDescent="0.2">
      <c r="A20" s="41" t="s">
        <v>38</v>
      </c>
      <c r="B20" s="42"/>
      <c r="C20" s="43">
        <f t="shared" si="3"/>
        <v>0</v>
      </c>
      <c r="D20" s="44">
        <f>SUM(D14:D19)</f>
        <v>0</v>
      </c>
      <c r="E20" s="45">
        <f t="shared" ref="E20:T20" si="6">SUM(E14:E19)</f>
        <v>0</v>
      </c>
      <c r="F20" s="45">
        <f t="shared" si="6"/>
        <v>0</v>
      </c>
      <c r="G20" s="46">
        <f t="shared" si="6"/>
        <v>0</v>
      </c>
      <c r="H20" s="46">
        <f t="shared" si="6"/>
        <v>0</v>
      </c>
      <c r="I20" s="46">
        <f t="shared" si="6"/>
        <v>0</v>
      </c>
      <c r="J20" s="46">
        <f t="shared" si="6"/>
        <v>0</v>
      </c>
      <c r="K20" s="46">
        <f t="shared" si="6"/>
        <v>0</v>
      </c>
      <c r="L20" s="46">
        <f t="shared" si="6"/>
        <v>0</v>
      </c>
      <c r="M20" s="46">
        <f t="shared" si="6"/>
        <v>0</v>
      </c>
      <c r="N20" s="46">
        <f t="shared" si="6"/>
        <v>0</v>
      </c>
      <c r="O20" s="46">
        <f t="shared" si="6"/>
        <v>0</v>
      </c>
      <c r="P20" s="46">
        <f t="shared" si="6"/>
        <v>0</v>
      </c>
      <c r="Q20" s="46">
        <f t="shared" si="6"/>
        <v>0</v>
      </c>
      <c r="R20" s="46">
        <f t="shared" si="6"/>
        <v>0</v>
      </c>
      <c r="S20" s="46">
        <f t="shared" si="6"/>
        <v>0</v>
      </c>
      <c r="T20" s="47">
        <f t="shared" si="6"/>
        <v>0</v>
      </c>
      <c r="U20" s="48">
        <f>+U14+U15+U17+U18+U19</f>
        <v>0</v>
      </c>
      <c r="V20" s="48">
        <f>SUM(V14:V19)</f>
        <v>0</v>
      </c>
      <c r="W20" s="48">
        <f>SUM(W14:W19)</f>
        <v>0</v>
      </c>
      <c r="CA20" s="7" t="str">
        <f t="shared" si="4"/>
        <v/>
      </c>
      <c r="CB20" s="7" t="str">
        <f t="shared" si="5"/>
        <v/>
      </c>
      <c r="CI20" s="7">
        <f t="shared" si="1"/>
        <v>0</v>
      </c>
      <c r="CJ20" s="7">
        <f t="shared" si="2"/>
        <v>0</v>
      </c>
      <c r="CL20" s="7"/>
    </row>
    <row r="21" spans="1:102" s="52" customFormat="1" ht="30.75" customHeight="1" x14ac:dyDescent="0.2">
      <c r="A21" s="49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</row>
    <row r="22" spans="1:102" s="52" customFormat="1" ht="21.75" customHeight="1" x14ac:dyDescent="0.2">
      <c r="A22" s="3885"/>
      <c r="B22" s="3885" t="s">
        <v>6</v>
      </c>
      <c r="C22" s="3887" t="s">
        <v>7</v>
      </c>
      <c r="D22" s="3888"/>
      <c r="E22" s="3888"/>
      <c r="F22" s="3888"/>
      <c r="G22" s="3888"/>
      <c r="H22" s="3888"/>
      <c r="I22" s="3888"/>
      <c r="J22" s="3888"/>
      <c r="K22" s="3888"/>
      <c r="L22" s="3888"/>
      <c r="M22" s="3888"/>
      <c r="N22" s="3888"/>
      <c r="O22" s="3888"/>
      <c r="P22" s="3888"/>
      <c r="Q22" s="3888"/>
      <c r="R22" s="3888"/>
      <c r="S22" s="3889"/>
      <c r="T22" s="3890" t="s">
        <v>40</v>
      </c>
      <c r="U22" s="3809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J22" s="7"/>
      <c r="BK22" s="7"/>
      <c r="BL22" s="7"/>
      <c r="BM22" s="7"/>
      <c r="BW22" s="7"/>
      <c r="BX22" s="7"/>
      <c r="BY22" s="7"/>
      <c r="BZ22" s="7"/>
      <c r="CA22" s="3769" t="s">
        <v>10</v>
      </c>
      <c r="CB22" s="7"/>
      <c r="CC22" s="7"/>
      <c r="CD22" s="7"/>
      <c r="CE22" s="7"/>
      <c r="CF22" s="7"/>
      <c r="CG22" s="7"/>
      <c r="CH22" s="7"/>
      <c r="CI22" s="3769" t="s">
        <v>10</v>
      </c>
      <c r="CJ22" s="7"/>
      <c r="CK22" s="7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</row>
    <row r="23" spans="1:102" s="52" customFormat="1" ht="20.25" customHeight="1" x14ac:dyDescent="0.2">
      <c r="A23" s="3886"/>
      <c r="B23" s="3886"/>
      <c r="C23" s="19" t="s">
        <v>12</v>
      </c>
      <c r="D23" s="20" t="s">
        <v>13</v>
      </c>
      <c r="E23" s="20" t="s">
        <v>41</v>
      </c>
      <c r="F23" s="21" t="s">
        <v>42</v>
      </c>
      <c r="G23" s="20" t="s">
        <v>16</v>
      </c>
      <c r="H23" s="20" t="s">
        <v>17</v>
      </c>
      <c r="I23" s="20" t="s">
        <v>18</v>
      </c>
      <c r="J23" s="20" t="s">
        <v>19</v>
      </c>
      <c r="K23" s="20" t="s">
        <v>20</v>
      </c>
      <c r="L23" s="20" t="s">
        <v>21</v>
      </c>
      <c r="M23" s="20" t="s">
        <v>22</v>
      </c>
      <c r="N23" s="20" t="s">
        <v>23</v>
      </c>
      <c r="O23" s="20" t="s">
        <v>24</v>
      </c>
      <c r="P23" s="20" t="s">
        <v>25</v>
      </c>
      <c r="Q23" s="20" t="s">
        <v>26</v>
      </c>
      <c r="R23" s="53" t="s">
        <v>27</v>
      </c>
      <c r="S23" s="54" t="s">
        <v>28</v>
      </c>
      <c r="T23" s="24" t="s">
        <v>29</v>
      </c>
      <c r="U23" s="25" t="s">
        <v>30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J23" s="7"/>
      <c r="BK23" s="7"/>
      <c r="BL23" s="7"/>
      <c r="BM23" s="7"/>
      <c r="BW23" s="7"/>
      <c r="BX23" s="7"/>
      <c r="BY23" s="7"/>
      <c r="BZ23" s="7"/>
      <c r="CA23" s="3769"/>
      <c r="CB23" s="7"/>
      <c r="CC23" s="7"/>
      <c r="CD23" s="7"/>
      <c r="CE23" s="7"/>
      <c r="CF23" s="7"/>
      <c r="CG23" s="7"/>
      <c r="CH23" s="7"/>
      <c r="CI23" s="3769"/>
      <c r="CJ23" s="7"/>
      <c r="CK23" s="7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</row>
    <row r="24" spans="1:102" ht="20.25" customHeight="1" x14ac:dyDescent="0.2">
      <c r="A24" s="41" t="s">
        <v>43</v>
      </c>
      <c r="B24" s="43">
        <f>SUM(C24:S24)</f>
        <v>0</v>
      </c>
      <c r="C24" s="29">
        <f>SUM(ENERO:DICIEMBRE!C24)</f>
        <v>0</v>
      </c>
      <c r="D24" s="29">
        <f>SUM(ENERO:DICIEMBRE!D24)</f>
        <v>0</v>
      </c>
      <c r="E24" s="29">
        <f>SUM(ENERO:DICIEMBRE!E24)</f>
        <v>0</v>
      </c>
      <c r="F24" s="29">
        <f>SUM(ENERO:DICIEMBRE!F24)</f>
        <v>0</v>
      </c>
      <c r="G24" s="29">
        <f>SUM(ENERO:DICIEMBRE!G24)</f>
        <v>0</v>
      </c>
      <c r="H24" s="29">
        <f>SUM(ENERO:DICIEMBRE!H24)</f>
        <v>0</v>
      </c>
      <c r="I24" s="29">
        <f>SUM(ENERO:DICIEMBRE!I24)</f>
        <v>0</v>
      </c>
      <c r="J24" s="29">
        <f>SUM(ENERO:DICIEMBRE!J24)</f>
        <v>0</v>
      </c>
      <c r="K24" s="29">
        <f>SUM(ENERO:DICIEMBRE!K24)</f>
        <v>0</v>
      </c>
      <c r="L24" s="29">
        <f>SUM(ENERO:DICIEMBRE!L24)</f>
        <v>0</v>
      </c>
      <c r="M24" s="29">
        <f>SUM(ENERO:DICIEMBRE!M24)</f>
        <v>0</v>
      </c>
      <c r="N24" s="29">
        <f>SUM(ENERO:DICIEMBRE!N24)</f>
        <v>0</v>
      </c>
      <c r="O24" s="29">
        <f>SUM(ENERO:DICIEMBRE!O24)</f>
        <v>0</v>
      </c>
      <c r="P24" s="29">
        <f>SUM(ENERO:DICIEMBRE!P24)</f>
        <v>0</v>
      </c>
      <c r="Q24" s="29">
        <f>SUM(ENERO:DICIEMBRE!Q24)</f>
        <v>0</v>
      </c>
      <c r="R24" s="29">
        <f>SUM(ENERO:DICIEMBRE!R24)</f>
        <v>0</v>
      </c>
      <c r="S24" s="29">
        <f>SUM(ENERO:DICIEMBRE!S24)</f>
        <v>0</v>
      </c>
      <c r="T24" s="29">
        <f>SUM(ENERO:DICIEMBRE!T24)</f>
        <v>0</v>
      </c>
      <c r="U24" s="29">
        <f>SUM(ENERO:DICIEMBRE!U24)</f>
        <v>0</v>
      </c>
      <c r="V24" s="55" t="str">
        <f>IF(B24=SUM(T24:U24),"","No coincide el total con la desagregacion por Sexo")</f>
        <v/>
      </c>
      <c r="CA24" s="7" t="str">
        <f>IF(CI24=1," *Los controles según sexo deben ser iguales  al total de Controles. ","")</f>
        <v/>
      </c>
      <c r="CI24" s="7">
        <f>IF(U24+T24&lt;&gt;B24,1,0)</f>
        <v>0</v>
      </c>
    </row>
    <row r="25" spans="1:102" ht="25.5" customHeight="1" x14ac:dyDescent="0.2">
      <c r="A25" s="56" t="s">
        <v>44</v>
      </c>
      <c r="B25" s="57"/>
      <c r="C25" s="58"/>
      <c r="D25" s="5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BH25" s="59"/>
      <c r="BI25" s="59"/>
      <c r="BJ25" s="59"/>
    </row>
    <row r="26" spans="1:102" s="52" customFormat="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0"/>
      <c r="AF26" s="60"/>
      <c r="AG26" s="60"/>
      <c r="AH26" s="60"/>
      <c r="AI26" s="60"/>
      <c r="AJ26" s="60"/>
      <c r="AK26" s="6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7"/>
      <c r="BB26" s="7"/>
      <c r="BC26" s="7"/>
      <c r="BD26" s="7"/>
      <c r="BE26" s="7"/>
      <c r="BF26" s="7"/>
      <c r="BG26" s="7"/>
      <c r="BH26" s="59"/>
      <c r="BI26" s="59"/>
      <c r="BJ26" s="59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</row>
    <row r="27" spans="1:102" s="52" customFormat="1" ht="22.5" customHeight="1" x14ac:dyDescent="0.2">
      <c r="A27" s="3871" t="s">
        <v>46</v>
      </c>
      <c r="B27" s="3871" t="s">
        <v>6</v>
      </c>
      <c r="C27" s="3872" t="s">
        <v>47</v>
      </c>
      <c r="D27" s="3873"/>
      <c r="E27" s="3873"/>
      <c r="F27" s="3873"/>
      <c r="G27" s="3873"/>
      <c r="H27" s="3873"/>
      <c r="I27" s="3873"/>
      <c r="J27" s="3873"/>
      <c r="K27" s="3873"/>
      <c r="L27" s="3873"/>
      <c r="M27" s="3873"/>
      <c r="N27" s="3873"/>
      <c r="O27" s="3873"/>
      <c r="P27" s="3873"/>
      <c r="Q27" s="3873"/>
      <c r="R27" s="3873"/>
      <c r="S27" s="3873"/>
      <c r="T27" s="3873"/>
      <c r="U27" s="3874"/>
      <c r="V27" s="3875" t="s">
        <v>48</v>
      </c>
      <c r="W27" s="3876"/>
      <c r="X27" s="3744" t="s">
        <v>49</v>
      </c>
      <c r="Y27" s="3746"/>
      <c r="Z27" s="3803" t="s">
        <v>50</v>
      </c>
      <c r="AA27" s="3661"/>
      <c r="AB27" s="3661"/>
      <c r="AC27" s="3661"/>
      <c r="AD27" s="3661"/>
      <c r="AE27" s="3661"/>
      <c r="AF27" s="3661"/>
      <c r="AG27" s="3661"/>
      <c r="AH27" s="3661"/>
      <c r="AI27" s="3788"/>
      <c r="AJ27" s="3879" t="s">
        <v>51</v>
      </c>
      <c r="AK27" s="3879" t="s">
        <v>52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3715" t="s">
        <v>10</v>
      </c>
      <c r="CB27" s="3852" t="s">
        <v>53</v>
      </c>
      <c r="CC27" s="3852"/>
      <c r="CD27" s="3852" t="s">
        <v>54</v>
      </c>
      <c r="CE27" s="3852"/>
      <c r="CF27" s="7"/>
      <c r="CG27" s="7"/>
      <c r="CH27" s="59"/>
      <c r="CI27" s="3715" t="s">
        <v>10</v>
      </c>
      <c r="CJ27" s="3852" t="s">
        <v>53</v>
      </c>
      <c r="CK27" s="3852"/>
      <c r="CL27" s="3852" t="s">
        <v>54</v>
      </c>
      <c r="CM27" s="3852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</row>
    <row r="28" spans="1:102" s="52" customFormat="1" ht="22.5" customHeight="1" x14ac:dyDescent="0.2">
      <c r="A28" s="3871"/>
      <c r="B28" s="3871"/>
      <c r="C28" s="3853" t="s">
        <v>7</v>
      </c>
      <c r="D28" s="3853"/>
      <c r="E28" s="3853"/>
      <c r="F28" s="3853"/>
      <c r="G28" s="3853"/>
      <c r="H28" s="3853"/>
      <c r="I28" s="3853"/>
      <c r="J28" s="3853"/>
      <c r="K28" s="3853"/>
      <c r="L28" s="3853"/>
      <c r="M28" s="3853"/>
      <c r="N28" s="3853"/>
      <c r="O28" s="3853"/>
      <c r="P28" s="3853"/>
      <c r="Q28" s="3853"/>
      <c r="R28" s="3853"/>
      <c r="S28" s="3853"/>
      <c r="T28" s="3854" t="s">
        <v>40</v>
      </c>
      <c r="U28" s="3855"/>
      <c r="V28" s="3877"/>
      <c r="W28" s="3878"/>
      <c r="X28" s="3747"/>
      <c r="Y28" s="3749"/>
      <c r="Z28" s="3792" t="s">
        <v>55</v>
      </c>
      <c r="AA28" s="3740"/>
      <c r="AB28" s="3740"/>
      <c r="AC28" s="3740"/>
      <c r="AD28" s="3741"/>
      <c r="AE28" s="3792" t="s">
        <v>56</v>
      </c>
      <c r="AF28" s="3740"/>
      <c r="AG28" s="3740"/>
      <c r="AH28" s="3740"/>
      <c r="AI28" s="3741"/>
      <c r="AJ28" s="3880"/>
      <c r="AK28" s="388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1"/>
      <c r="BL28" s="59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3715"/>
      <c r="CB28" s="3852"/>
      <c r="CC28" s="3852"/>
      <c r="CD28" s="3852"/>
      <c r="CE28" s="3852"/>
      <c r="CF28" s="59"/>
      <c r="CG28" s="59"/>
      <c r="CH28" s="59"/>
      <c r="CI28" s="3715"/>
      <c r="CJ28" s="3852"/>
      <c r="CK28" s="3852"/>
      <c r="CL28" s="3852"/>
      <c r="CM28" s="3852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</row>
    <row r="29" spans="1:102" s="52" customFormat="1" ht="75.75" customHeight="1" x14ac:dyDescent="0.2">
      <c r="A29" s="3871"/>
      <c r="B29" s="3871"/>
      <c r="C29" s="19" t="s">
        <v>12</v>
      </c>
      <c r="D29" s="20" t="s">
        <v>13</v>
      </c>
      <c r="E29" s="20" t="s">
        <v>41</v>
      </c>
      <c r="F29" s="20" t="s">
        <v>42</v>
      </c>
      <c r="G29" s="20" t="s">
        <v>16</v>
      </c>
      <c r="H29" s="20" t="s">
        <v>17</v>
      </c>
      <c r="I29" s="20" t="s">
        <v>18</v>
      </c>
      <c r="J29" s="20" t="s">
        <v>19</v>
      </c>
      <c r="K29" s="20" t="s">
        <v>20</v>
      </c>
      <c r="L29" s="20" t="s">
        <v>21</v>
      </c>
      <c r="M29" s="20" t="s">
        <v>22</v>
      </c>
      <c r="N29" s="20" t="s">
        <v>23</v>
      </c>
      <c r="O29" s="20" t="s">
        <v>24</v>
      </c>
      <c r="P29" s="20" t="s">
        <v>25</v>
      </c>
      <c r="Q29" s="20" t="s">
        <v>26</v>
      </c>
      <c r="R29" s="20" t="s">
        <v>27</v>
      </c>
      <c r="S29" s="54" t="s">
        <v>28</v>
      </c>
      <c r="T29" s="62" t="s">
        <v>29</v>
      </c>
      <c r="U29" s="25" t="s">
        <v>30</v>
      </c>
      <c r="V29" s="63" t="s">
        <v>57</v>
      </c>
      <c r="W29" s="64" t="s">
        <v>58</v>
      </c>
      <c r="X29" s="65" t="s">
        <v>59</v>
      </c>
      <c r="Y29" s="66" t="s">
        <v>60</v>
      </c>
      <c r="Z29" s="67" t="s">
        <v>6</v>
      </c>
      <c r="AA29" s="68" t="s">
        <v>61</v>
      </c>
      <c r="AB29" s="20" t="s">
        <v>62</v>
      </c>
      <c r="AC29" s="21" t="s">
        <v>63</v>
      </c>
      <c r="AD29" s="69" t="s">
        <v>64</v>
      </c>
      <c r="AE29" s="70" t="s">
        <v>6</v>
      </c>
      <c r="AF29" s="68" t="s">
        <v>61</v>
      </c>
      <c r="AG29" s="54" t="s">
        <v>62</v>
      </c>
      <c r="AH29" s="54" t="s">
        <v>63</v>
      </c>
      <c r="AI29" s="54" t="s">
        <v>64</v>
      </c>
      <c r="AJ29" s="3881"/>
      <c r="AK29" s="388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1"/>
      <c r="BL29" s="59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3715"/>
      <c r="CB29" s="71" t="s">
        <v>55</v>
      </c>
      <c r="CC29" s="71" t="s">
        <v>56</v>
      </c>
      <c r="CD29" s="71" t="s">
        <v>55</v>
      </c>
      <c r="CE29" s="71" t="s">
        <v>56</v>
      </c>
      <c r="CF29" s="59"/>
      <c r="CG29" s="59"/>
      <c r="CH29" s="59"/>
      <c r="CI29" s="3715"/>
      <c r="CJ29" s="71" t="s">
        <v>55</v>
      </c>
      <c r="CK29" s="71" t="s">
        <v>56</v>
      </c>
      <c r="CL29" s="71" t="s">
        <v>55</v>
      </c>
      <c r="CM29" s="71" t="s">
        <v>56</v>
      </c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</row>
    <row r="30" spans="1:102" s="52" customFormat="1" ht="28.5" customHeight="1" x14ac:dyDescent="0.2">
      <c r="A30" s="72" t="s">
        <v>65</v>
      </c>
      <c r="B30" s="28">
        <f t="shared" ref="B30:B45" si="7">SUM(C30:S30)</f>
        <v>90</v>
      </c>
      <c r="C30" s="29">
        <f>SUM(ENERO:DICIEMBRE!C30)</f>
        <v>43</v>
      </c>
      <c r="D30" s="29">
        <f>SUM(ENERO:DICIEMBRE!D30)</f>
        <v>21</v>
      </c>
      <c r="E30" s="29">
        <f>SUM(ENERO:DICIEMBRE!E30)</f>
        <v>20</v>
      </c>
      <c r="F30" s="29">
        <f>SUM(ENERO:DICIEMBRE!F30)</f>
        <v>6</v>
      </c>
      <c r="G30" s="29">
        <f>SUM(ENERO:DICIEMBRE!G30)</f>
        <v>0</v>
      </c>
      <c r="H30" s="29">
        <f>SUM(ENERO:DICIEMBRE!H30)</f>
        <v>0</v>
      </c>
      <c r="I30" s="29">
        <f>SUM(ENERO:DICIEMBRE!I30)</f>
        <v>0</v>
      </c>
      <c r="J30" s="29">
        <f>SUM(ENERO:DICIEMBRE!J30)</f>
        <v>0</v>
      </c>
      <c r="K30" s="29">
        <f>SUM(ENERO:DICIEMBRE!K30)</f>
        <v>0</v>
      </c>
      <c r="L30" s="29">
        <f>SUM(ENERO:DICIEMBRE!L30)</f>
        <v>0</v>
      </c>
      <c r="M30" s="29">
        <f>SUM(ENERO:DICIEMBRE!M30)</f>
        <v>0</v>
      </c>
      <c r="N30" s="29">
        <f>SUM(ENERO:DICIEMBRE!N30)</f>
        <v>0</v>
      </c>
      <c r="O30" s="29">
        <f>SUM(ENERO:DICIEMBRE!O30)</f>
        <v>0</v>
      </c>
      <c r="P30" s="29">
        <f>SUM(ENERO:DICIEMBRE!P30)</f>
        <v>0</v>
      </c>
      <c r="Q30" s="29">
        <f>SUM(ENERO:DICIEMBRE!Q30)</f>
        <v>0</v>
      </c>
      <c r="R30" s="29">
        <f>SUM(ENERO:DICIEMBRE!R30)</f>
        <v>0</v>
      </c>
      <c r="S30" s="29">
        <f>SUM(ENERO:DICIEMBRE!S30)</f>
        <v>0</v>
      </c>
      <c r="T30" s="29">
        <f>SUM(ENERO:DICIEMBRE!T30)</f>
        <v>47</v>
      </c>
      <c r="U30" s="29">
        <f>SUM(ENERO:DICIEMBRE!U30)</f>
        <v>43</v>
      </c>
      <c r="V30" s="29">
        <f>SUM(ENERO:DICIEMBRE!V30)</f>
        <v>0</v>
      </c>
      <c r="W30" s="29">
        <f>SUM(ENERO:DICIEMBRE!W30)</f>
        <v>0</v>
      </c>
      <c r="X30" s="29">
        <f>SUM(ENERO:DICIEMBRE!X30)</f>
        <v>0</v>
      </c>
      <c r="Y30" s="29">
        <f>SUM(ENERO:DICIEMBRE!Y30)</f>
        <v>0</v>
      </c>
      <c r="Z30" s="73">
        <f>SUM(AA30+AB30+AC30+AD30)</f>
        <v>5</v>
      </c>
      <c r="AA30" s="29">
        <f>SUM(ENERO:DICIEMBRE!AA30)</f>
        <v>3</v>
      </c>
      <c r="AB30" s="29">
        <f>SUM(ENERO:DICIEMBRE!AB30)</f>
        <v>2</v>
      </c>
      <c r="AC30" s="29">
        <f>SUM(ENERO:DICIEMBRE!AC30)</f>
        <v>0</v>
      </c>
      <c r="AD30" s="29">
        <f>SUM(ENERO:DICIEMBRE!AD30)</f>
        <v>0</v>
      </c>
      <c r="AE30" s="73">
        <f>SUM(AF30+AG30+AH30+AI30)</f>
        <v>0</v>
      </c>
      <c r="AF30" s="29">
        <f>SUM(ENERO:DICIEMBRE!AF30)</f>
        <v>0</v>
      </c>
      <c r="AG30" s="29">
        <f>SUM(ENERO:DICIEMBRE!AG30)</f>
        <v>0</v>
      </c>
      <c r="AH30" s="29">
        <f>SUM(ENERO:DICIEMBRE!AH30)</f>
        <v>0</v>
      </c>
      <c r="AI30" s="29">
        <f>SUM(ENERO:DICIEMBRE!AI30)</f>
        <v>0</v>
      </c>
      <c r="AJ30" s="29">
        <f>SUM(ENERO:DICIEMBRE!AJ30)</f>
        <v>8</v>
      </c>
      <c r="AK30" s="29">
        <f>SUM(ENERO:DICIEMBRE!AK30)</f>
        <v>2</v>
      </c>
      <c r="AL30" s="6" t="str">
        <f>$CA30&amp;CB30&amp;$CC30&amp;$CD30&amp;$CE30</f>
        <v/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 t="str">
        <f t="shared" ref="CA30:CA44" si="8">IF(CI30=1," *Los controles según sexo deben ser iguales  al total de Controles. ","")</f>
        <v/>
      </c>
      <c r="CB30" s="7" t="str">
        <f>IF(CJ30=1,"* El total de atenciones remotas de consultas nuevas según origen de menores de 15 años NO DEBE superar el total de atenciones del grupo indicado. ","")</f>
        <v/>
      </c>
      <c r="CC30" s="7" t="str">
        <f>IF(CK30=1,"* El total de atenciones remotas de consultas nuevas según origen de pacientes de 15 y más años NO DEBE superar el total de atenciones del grupo indicado. ","")</f>
        <v/>
      </c>
      <c r="CD30" s="7" t="str">
        <f>IF(CL30=1,"* El total de altas de consultas nuevas según origen de menores de 15 años NO DEBE superar el total de atenciones del grupo indicado. ","")</f>
        <v/>
      </c>
      <c r="CE30" s="7" t="str">
        <f>IF(CM30=1,"* El total de altas de consultas nuevas según origen de pacientes de 15 y más años NO DEBE superar el total de atenciones del grupo indicado. ","")</f>
        <v/>
      </c>
      <c r="CF30" s="7"/>
      <c r="CG30" s="7"/>
      <c r="CH30" s="7"/>
      <c r="CI30" s="7">
        <f t="shared" ref="CI30:CI44" si="9">IF(T30+U30&lt;&gt;B30,1,0)</f>
        <v>0</v>
      </c>
      <c r="CJ30" s="7">
        <f>IF(Z30&gt;SUM($C30:$E30),1,0)</f>
        <v>0</v>
      </c>
      <c r="CK30" s="7">
        <f>IF(AE30&gt;SUM($F30:$S30),1,0)</f>
        <v>0</v>
      </c>
      <c r="CL30" s="7">
        <f>IF(X30&gt;SUM($C30:$E30),1,0)</f>
        <v>0</v>
      </c>
      <c r="CM30" s="7">
        <f>IF(Y30&gt;SUM($F30:$S30),1,0)</f>
        <v>0</v>
      </c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</row>
    <row r="31" spans="1:102" s="52" customFormat="1" ht="15" customHeight="1" x14ac:dyDescent="0.2">
      <c r="A31" s="74" t="s">
        <v>66</v>
      </c>
      <c r="B31" s="28">
        <f t="shared" si="7"/>
        <v>0</v>
      </c>
      <c r="C31" s="29">
        <f>SUM(ENERO:DICIEMBRE!C31)</f>
        <v>0</v>
      </c>
      <c r="D31" s="29">
        <f>SUM(ENERO:DICIEMBRE!D31)</f>
        <v>0</v>
      </c>
      <c r="E31" s="29">
        <f>SUM(ENERO:DICIEMBRE!E31)</f>
        <v>0</v>
      </c>
      <c r="F31" s="29">
        <f>SUM(ENERO:DICIEMBRE!F31)</f>
        <v>0</v>
      </c>
      <c r="G31" s="29">
        <f>SUM(ENERO:DICIEMBRE!G31)</f>
        <v>0</v>
      </c>
      <c r="H31" s="29">
        <f>SUM(ENERO:DICIEMBRE!H31)</f>
        <v>0</v>
      </c>
      <c r="I31" s="29">
        <f>SUM(ENERO:DICIEMBRE!I31)</f>
        <v>0</v>
      </c>
      <c r="J31" s="29">
        <f>SUM(ENERO:DICIEMBRE!J31)</f>
        <v>0</v>
      </c>
      <c r="K31" s="29">
        <f>SUM(ENERO:DICIEMBRE!K31)</f>
        <v>0</v>
      </c>
      <c r="L31" s="29">
        <f>SUM(ENERO:DICIEMBRE!L31)</f>
        <v>0</v>
      </c>
      <c r="M31" s="29">
        <f>SUM(ENERO:DICIEMBRE!M31)</f>
        <v>0</v>
      </c>
      <c r="N31" s="29">
        <f>SUM(ENERO:DICIEMBRE!N31)</f>
        <v>0</v>
      </c>
      <c r="O31" s="29">
        <f>SUM(ENERO:DICIEMBRE!O31)</f>
        <v>0</v>
      </c>
      <c r="P31" s="29">
        <f>SUM(ENERO:DICIEMBRE!P31)</f>
        <v>0</v>
      </c>
      <c r="Q31" s="29">
        <f>SUM(ENERO:DICIEMBRE!Q31)</f>
        <v>0</v>
      </c>
      <c r="R31" s="29">
        <f>SUM(ENERO:DICIEMBRE!R31)</f>
        <v>0</v>
      </c>
      <c r="S31" s="29">
        <f>SUM(ENERO:DICIEMBRE!S31)</f>
        <v>0</v>
      </c>
      <c r="T31" s="29">
        <f>SUM(ENERO:DICIEMBRE!T31)</f>
        <v>0</v>
      </c>
      <c r="U31" s="29">
        <f>SUM(ENERO:DICIEMBRE!U31)</f>
        <v>0</v>
      </c>
      <c r="V31" s="29">
        <f>SUM(ENERO:DICIEMBRE!V31)</f>
        <v>0</v>
      </c>
      <c r="W31" s="29">
        <f>SUM(ENERO:DICIEMBRE!W31)</f>
        <v>0</v>
      </c>
      <c r="X31" s="29">
        <f>SUM(ENERO:DICIEMBRE!X31)</f>
        <v>0</v>
      </c>
      <c r="Y31" s="29">
        <f>SUM(ENERO:DICIEMBRE!Y31)</f>
        <v>0</v>
      </c>
      <c r="Z31" s="73">
        <f t="shared" ref="Z31:Z44" si="10">SUM(AA31+AB31+AC31+AD31)</f>
        <v>0</v>
      </c>
      <c r="AA31" s="29">
        <f>SUM(ENERO:DICIEMBRE!AA31)</f>
        <v>0</v>
      </c>
      <c r="AB31" s="29">
        <f>SUM(ENERO:DICIEMBRE!AB31)</f>
        <v>0</v>
      </c>
      <c r="AC31" s="29">
        <f>SUM(ENERO:DICIEMBRE!AC31)</f>
        <v>0</v>
      </c>
      <c r="AD31" s="29">
        <f>SUM(ENERO:DICIEMBRE!AD31)</f>
        <v>0</v>
      </c>
      <c r="AE31" s="73">
        <f t="shared" ref="AE31:AE44" si="11">SUM(AF31+AG31+AH31+AI31)</f>
        <v>0</v>
      </c>
      <c r="AF31" s="29">
        <f>SUM(ENERO:DICIEMBRE!AF31)</f>
        <v>0</v>
      </c>
      <c r="AG31" s="29">
        <f>SUM(ENERO:DICIEMBRE!AG31)</f>
        <v>0</v>
      </c>
      <c r="AH31" s="29">
        <f>SUM(ENERO:DICIEMBRE!AH31)</f>
        <v>0</v>
      </c>
      <c r="AI31" s="29">
        <f>SUM(ENERO:DICIEMBRE!AI31)</f>
        <v>0</v>
      </c>
      <c r="AJ31" s="29">
        <f>SUM(ENERO:DICIEMBRE!AJ31)</f>
        <v>0</v>
      </c>
      <c r="AK31" s="29">
        <f>SUM(ENERO:DICIEMBRE!AK31)</f>
        <v>0</v>
      </c>
      <c r="AL31" s="6" t="str">
        <f t="shared" ref="AL31:AL44" si="12">$CA31&amp;CB31&amp;$CC31&amp;$CD31&amp;$CE31</f>
        <v/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 t="str">
        <f t="shared" si="8"/>
        <v/>
      </c>
      <c r="CB31" s="7" t="str">
        <f t="shared" ref="CB31:CB44" si="13">IF(CJ31=1,"* El total de atenciones remotas de consultas nuevas según origen de menores de 15 años NO DEBE superar el total de atenciones del grupo indicado. ","")</f>
        <v/>
      </c>
      <c r="CC31" s="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7" t="str">
        <f t="shared" ref="CD31:CD44" si="15">IF(CL31=1,"* El total de altas de consultas nuevas según origen de menores de 15 años NO DEBE superar el total de atenciones del grupo indicado. ","")</f>
        <v/>
      </c>
      <c r="CE31" s="7" t="str">
        <f t="shared" ref="CE31:CE44" si="16">IF(CM31=1,"* El total de altas de consultas nuevas según origen de pacientes de 15 y más años NO DEBE superar el total de atenciones del grupo indicado. ","")</f>
        <v/>
      </c>
      <c r="CF31" s="75"/>
      <c r="CG31" s="75"/>
      <c r="CH31" s="75"/>
      <c r="CI31" s="7">
        <f t="shared" si="9"/>
        <v>0</v>
      </c>
      <c r="CJ31" s="7">
        <f t="shared" ref="CJ31:CJ44" si="17">IF(Z31&gt;SUM($C31:$E31),1,0)</f>
        <v>0</v>
      </c>
      <c r="CK31" s="7">
        <f t="shared" ref="CK31:CK44" si="18">IF(AE31&gt;SUM($F31:$S31),1,0)</f>
        <v>0</v>
      </c>
      <c r="CL31" s="7">
        <f t="shared" ref="CL31:CL44" si="19">IF(X31&gt;SUM($C31:$E31),1,0)</f>
        <v>0</v>
      </c>
      <c r="CM31" s="7">
        <f t="shared" ref="CM31:CM44" si="20">IF(Y31&gt;SUM($F31:$S31),1,0)</f>
        <v>0</v>
      </c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</row>
    <row r="32" spans="1:102" s="52" customFormat="1" ht="15" customHeight="1" x14ac:dyDescent="0.2">
      <c r="A32" s="74" t="s">
        <v>67</v>
      </c>
      <c r="B32" s="28">
        <f t="shared" si="7"/>
        <v>78</v>
      </c>
      <c r="C32" s="29">
        <f>SUM(ENERO:DICIEMBRE!C32)</f>
        <v>0</v>
      </c>
      <c r="D32" s="29">
        <f>SUM(ENERO:DICIEMBRE!D32)</f>
        <v>0</v>
      </c>
      <c r="E32" s="29">
        <f>SUM(ENERO:DICIEMBRE!E32)</f>
        <v>0</v>
      </c>
      <c r="F32" s="29">
        <f>SUM(ENERO:DICIEMBRE!F32)</f>
        <v>1</v>
      </c>
      <c r="G32" s="29">
        <f>SUM(ENERO:DICIEMBRE!G32)</f>
        <v>0</v>
      </c>
      <c r="H32" s="29">
        <f>SUM(ENERO:DICIEMBRE!H32)</f>
        <v>0</v>
      </c>
      <c r="I32" s="29">
        <f>SUM(ENERO:DICIEMBRE!I32)</f>
        <v>0</v>
      </c>
      <c r="J32" s="29">
        <f>SUM(ENERO:DICIEMBRE!J32)</f>
        <v>2</v>
      </c>
      <c r="K32" s="29">
        <f>SUM(ENERO:DICIEMBRE!K32)</f>
        <v>7</v>
      </c>
      <c r="L32" s="29">
        <f>SUM(ENERO:DICIEMBRE!L32)</f>
        <v>11</v>
      </c>
      <c r="M32" s="29">
        <f>SUM(ENERO:DICIEMBRE!M32)</f>
        <v>9</v>
      </c>
      <c r="N32" s="29">
        <f>SUM(ENERO:DICIEMBRE!N32)</f>
        <v>11</v>
      </c>
      <c r="O32" s="29">
        <f>SUM(ENERO:DICIEMBRE!O32)</f>
        <v>9</v>
      </c>
      <c r="P32" s="29">
        <f>SUM(ENERO:DICIEMBRE!P32)</f>
        <v>6</v>
      </c>
      <c r="Q32" s="29">
        <f>SUM(ENERO:DICIEMBRE!Q32)</f>
        <v>12</v>
      </c>
      <c r="R32" s="29">
        <f>SUM(ENERO:DICIEMBRE!R32)</f>
        <v>4</v>
      </c>
      <c r="S32" s="29">
        <f>SUM(ENERO:DICIEMBRE!S32)</f>
        <v>6</v>
      </c>
      <c r="T32" s="29">
        <f>SUM(ENERO:DICIEMBRE!T32)</f>
        <v>0</v>
      </c>
      <c r="U32" s="29">
        <f>SUM(ENERO:DICIEMBRE!U32)</f>
        <v>78</v>
      </c>
      <c r="V32" s="29">
        <f>SUM(ENERO:DICIEMBRE!V32)</f>
        <v>0</v>
      </c>
      <c r="W32" s="29">
        <f>SUM(ENERO:DICIEMBRE!W32)</f>
        <v>0</v>
      </c>
      <c r="X32" s="29">
        <f>SUM(ENERO:DICIEMBRE!X32)</f>
        <v>0</v>
      </c>
      <c r="Y32" s="29">
        <f>SUM(ENERO:DICIEMBRE!Y32)</f>
        <v>0</v>
      </c>
      <c r="Z32" s="73">
        <f t="shared" si="10"/>
        <v>0</v>
      </c>
      <c r="AA32" s="29">
        <f>SUM(ENERO:DICIEMBRE!AA32)</f>
        <v>0</v>
      </c>
      <c r="AB32" s="29">
        <f>SUM(ENERO:DICIEMBRE!AB32)</f>
        <v>0</v>
      </c>
      <c r="AC32" s="29">
        <f>SUM(ENERO:DICIEMBRE!AC32)</f>
        <v>0</v>
      </c>
      <c r="AD32" s="29">
        <f>SUM(ENERO:DICIEMBRE!AD32)</f>
        <v>0</v>
      </c>
      <c r="AE32" s="73">
        <f t="shared" si="11"/>
        <v>0</v>
      </c>
      <c r="AF32" s="29">
        <f>SUM(ENERO:DICIEMBRE!AF32)</f>
        <v>0</v>
      </c>
      <c r="AG32" s="29">
        <f>SUM(ENERO:DICIEMBRE!AG32)</f>
        <v>0</v>
      </c>
      <c r="AH32" s="29">
        <f>SUM(ENERO:DICIEMBRE!AH32)</f>
        <v>0</v>
      </c>
      <c r="AI32" s="29">
        <f>SUM(ENERO:DICIEMBRE!AI32)</f>
        <v>0</v>
      </c>
      <c r="AJ32" s="29">
        <f>SUM(ENERO:DICIEMBRE!AJ32)</f>
        <v>0</v>
      </c>
      <c r="AK32" s="29">
        <f>SUM(ENERO:DICIEMBRE!AK32)</f>
        <v>0</v>
      </c>
      <c r="AL32" s="6" t="str">
        <f t="shared" si="12"/>
        <v/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 t="str">
        <f t="shared" si="8"/>
        <v/>
      </c>
      <c r="CB32" s="7" t="str">
        <f t="shared" si="13"/>
        <v/>
      </c>
      <c r="CC32" s="7" t="str">
        <f t="shared" si="14"/>
        <v/>
      </c>
      <c r="CD32" s="7" t="str">
        <f t="shared" si="15"/>
        <v/>
      </c>
      <c r="CE32" s="7" t="str">
        <f t="shared" si="16"/>
        <v/>
      </c>
      <c r="CF32" s="75"/>
      <c r="CG32" s="75"/>
      <c r="CH32" s="75"/>
      <c r="CI32" s="7">
        <f t="shared" si="9"/>
        <v>0</v>
      </c>
      <c r="CJ32" s="7">
        <f t="shared" si="17"/>
        <v>0</v>
      </c>
      <c r="CK32" s="7">
        <f t="shared" si="18"/>
        <v>0</v>
      </c>
      <c r="CL32" s="7">
        <f t="shared" si="19"/>
        <v>0</v>
      </c>
      <c r="CM32" s="7">
        <f t="shared" si="20"/>
        <v>0</v>
      </c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</row>
    <row r="33" spans="1:102" s="52" customFormat="1" ht="24.75" customHeight="1" x14ac:dyDescent="0.2">
      <c r="A33" s="74" t="s">
        <v>68</v>
      </c>
      <c r="B33" s="28">
        <f t="shared" si="7"/>
        <v>1</v>
      </c>
      <c r="C33" s="29">
        <f>SUM(ENERO:DICIEMBRE!C33)</f>
        <v>0</v>
      </c>
      <c r="D33" s="29">
        <f>SUM(ENERO:DICIEMBRE!D33)</f>
        <v>0</v>
      </c>
      <c r="E33" s="29">
        <f>SUM(ENERO:DICIEMBRE!E33)</f>
        <v>0</v>
      </c>
      <c r="F33" s="29">
        <f>SUM(ENERO:DICIEMBRE!F33)</f>
        <v>0</v>
      </c>
      <c r="G33" s="29">
        <f>SUM(ENERO:DICIEMBRE!G33)</f>
        <v>0</v>
      </c>
      <c r="H33" s="29">
        <f>SUM(ENERO:DICIEMBRE!H33)</f>
        <v>0</v>
      </c>
      <c r="I33" s="29">
        <f>SUM(ENERO:DICIEMBRE!I33)</f>
        <v>0</v>
      </c>
      <c r="J33" s="29">
        <f>SUM(ENERO:DICIEMBRE!J33)</f>
        <v>0</v>
      </c>
      <c r="K33" s="29">
        <f>SUM(ENERO:DICIEMBRE!K33)</f>
        <v>0</v>
      </c>
      <c r="L33" s="29">
        <f>SUM(ENERO:DICIEMBRE!L33)</f>
        <v>0</v>
      </c>
      <c r="M33" s="29">
        <f>SUM(ENERO:DICIEMBRE!M33)</f>
        <v>0</v>
      </c>
      <c r="N33" s="29">
        <f>SUM(ENERO:DICIEMBRE!N33)</f>
        <v>0</v>
      </c>
      <c r="O33" s="29">
        <f>SUM(ENERO:DICIEMBRE!O33)</f>
        <v>1</v>
      </c>
      <c r="P33" s="29">
        <f>SUM(ENERO:DICIEMBRE!P33)</f>
        <v>0</v>
      </c>
      <c r="Q33" s="29">
        <f>SUM(ENERO:DICIEMBRE!Q33)</f>
        <v>0</v>
      </c>
      <c r="R33" s="29">
        <f>SUM(ENERO:DICIEMBRE!R33)</f>
        <v>0</v>
      </c>
      <c r="S33" s="29">
        <f>SUM(ENERO:DICIEMBRE!S33)</f>
        <v>0</v>
      </c>
      <c r="T33" s="29">
        <f>SUM(ENERO:DICIEMBRE!T33)</f>
        <v>1</v>
      </c>
      <c r="U33" s="29">
        <f>SUM(ENERO:DICIEMBRE!U33)</f>
        <v>0</v>
      </c>
      <c r="V33" s="29">
        <f>SUM(ENERO:DICIEMBRE!V33)</f>
        <v>0</v>
      </c>
      <c r="W33" s="29">
        <f>SUM(ENERO:DICIEMBRE!W33)</f>
        <v>0</v>
      </c>
      <c r="X33" s="29">
        <f>SUM(ENERO:DICIEMBRE!X33)</f>
        <v>0</v>
      </c>
      <c r="Y33" s="29">
        <f>SUM(ENERO:DICIEMBRE!Y33)</f>
        <v>0</v>
      </c>
      <c r="Z33" s="73">
        <f t="shared" si="10"/>
        <v>0</v>
      </c>
      <c r="AA33" s="29">
        <f>SUM(ENERO:DICIEMBRE!AA33)</f>
        <v>0</v>
      </c>
      <c r="AB33" s="29">
        <f>SUM(ENERO:DICIEMBRE!AB33)</f>
        <v>0</v>
      </c>
      <c r="AC33" s="29">
        <f>SUM(ENERO:DICIEMBRE!AC33)</f>
        <v>0</v>
      </c>
      <c r="AD33" s="29">
        <f>SUM(ENERO:DICIEMBRE!AD33)</f>
        <v>0</v>
      </c>
      <c r="AE33" s="73">
        <f t="shared" si="11"/>
        <v>0</v>
      </c>
      <c r="AF33" s="29">
        <f>SUM(ENERO:DICIEMBRE!AF33)</f>
        <v>0</v>
      </c>
      <c r="AG33" s="29">
        <f>SUM(ENERO:DICIEMBRE!AG33)</f>
        <v>0</v>
      </c>
      <c r="AH33" s="29">
        <f>SUM(ENERO:DICIEMBRE!AH33)</f>
        <v>0</v>
      </c>
      <c r="AI33" s="29">
        <f>SUM(ENERO:DICIEMBRE!AI33)</f>
        <v>0</v>
      </c>
      <c r="AJ33" s="29">
        <f>SUM(ENERO:DICIEMBRE!AJ33)</f>
        <v>0</v>
      </c>
      <c r="AK33" s="29">
        <f>SUM(ENERO:DICIEMBRE!AK33)</f>
        <v>0</v>
      </c>
      <c r="AL33" s="6" t="str">
        <f t="shared" si="12"/>
        <v/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 t="str">
        <f t="shared" si="8"/>
        <v/>
      </c>
      <c r="CB33" s="7" t="str">
        <f t="shared" si="13"/>
        <v/>
      </c>
      <c r="CC33" s="7" t="str">
        <f t="shared" si="14"/>
        <v/>
      </c>
      <c r="CD33" s="7" t="str">
        <f t="shared" si="15"/>
        <v/>
      </c>
      <c r="CE33" s="7" t="str">
        <f t="shared" si="16"/>
        <v/>
      </c>
      <c r="CF33" s="75"/>
      <c r="CG33" s="75"/>
      <c r="CH33" s="75"/>
      <c r="CI33" s="7">
        <f t="shared" si="9"/>
        <v>0</v>
      </c>
      <c r="CJ33" s="7">
        <f t="shared" si="17"/>
        <v>0</v>
      </c>
      <c r="CK33" s="7">
        <f t="shared" si="18"/>
        <v>0</v>
      </c>
      <c r="CL33" s="7">
        <f t="shared" si="19"/>
        <v>0</v>
      </c>
      <c r="CM33" s="7">
        <f t="shared" si="20"/>
        <v>0</v>
      </c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</row>
    <row r="34" spans="1:102" s="52" customFormat="1" ht="15" customHeight="1" x14ac:dyDescent="0.2">
      <c r="A34" s="74" t="s">
        <v>69</v>
      </c>
      <c r="B34" s="28">
        <f t="shared" si="7"/>
        <v>0</v>
      </c>
      <c r="C34" s="29">
        <f>SUM(ENERO:DICIEMBRE!C34)</f>
        <v>0</v>
      </c>
      <c r="D34" s="29">
        <f>SUM(ENERO:DICIEMBRE!D34)</f>
        <v>0</v>
      </c>
      <c r="E34" s="29">
        <f>SUM(ENERO:DICIEMBRE!E34)</f>
        <v>0</v>
      </c>
      <c r="F34" s="29">
        <f>SUM(ENERO:DICIEMBRE!F34)</f>
        <v>0</v>
      </c>
      <c r="G34" s="29">
        <f>SUM(ENERO:DICIEMBRE!G34)</f>
        <v>0</v>
      </c>
      <c r="H34" s="29">
        <f>SUM(ENERO:DICIEMBRE!H34)</f>
        <v>0</v>
      </c>
      <c r="I34" s="29">
        <f>SUM(ENERO:DICIEMBRE!I34)</f>
        <v>0</v>
      </c>
      <c r="J34" s="29">
        <f>SUM(ENERO:DICIEMBRE!J34)</f>
        <v>0</v>
      </c>
      <c r="K34" s="29">
        <f>SUM(ENERO:DICIEMBRE!K34)</f>
        <v>0</v>
      </c>
      <c r="L34" s="29">
        <f>SUM(ENERO:DICIEMBRE!L34)</f>
        <v>0</v>
      </c>
      <c r="M34" s="29">
        <f>SUM(ENERO:DICIEMBRE!M34)</f>
        <v>0</v>
      </c>
      <c r="N34" s="29">
        <f>SUM(ENERO:DICIEMBRE!N34)</f>
        <v>0</v>
      </c>
      <c r="O34" s="29">
        <f>SUM(ENERO:DICIEMBRE!O34)</f>
        <v>0</v>
      </c>
      <c r="P34" s="29">
        <f>SUM(ENERO:DICIEMBRE!P34)</f>
        <v>0</v>
      </c>
      <c r="Q34" s="29">
        <f>SUM(ENERO:DICIEMBRE!Q34)</f>
        <v>0</v>
      </c>
      <c r="R34" s="29">
        <f>SUM(ENERO:DICIEMBRE!R34)</f>
        <v>0</v>
      </c>
      <c r="S34" s="29">
        <f>SUM(ENERO:DICIEMBRE!S34)</f>
        <v>0</v>
      </c>
      <c r="T34" s="29">
        <f>SUM(ENERO:DICIEMBRE!T34)</f>
        <v>0</v>
      </c>
      <c r="U34" s="29">
        <f>SUM(ENERO:DICIEMBRE!U34)</f>
        <v>0</v>
      </c>
      <c r="V34" s="29">
        <f>SUM(ENERO:DICIEMBRE!V34)</f>
        <v>0</v>
      </c>
      <c r="W34" s="29">
        <f>SUM(ENERO:DICIEMBRE!W34)</f>
        <v>0</v>
      </c>
      <c r="X34" s="29">
        <f>SUM(ENERO:DICIEMBRE!X34)</f>
        <v>0</v>
      </c>
      <c r="Y34" s="29">
        <f>SUM(ENERO:DICIEMBRE!Y34)</f>
        <v>0</v>
      </c>
      <c r="Z34" s="73">
        <f t="shared" si="10"/>
        <v>0</v>
      </c>
      <c r="AA34" s="29">
        <f>SUM(ENERO:DICIEMBRE!AA34)</f>
        <v>0</v>
      </c>
      <c r="AB34" s="29">
        <f>SUM(ENERO:DICIEMBRE!AB34)</f>
        <v>0</v>
      </c>
      <c r="AC34" s="29">
        <f>SUM(ENERO:DICIEMBRE!AC34)</f>
        <v>0</v>
      </c>
      <c r="AD34" s="29">
        <f>SUM(ENERO:DICIEMBRE!AD34)</f>
        <v>0</v>
      </c>
      <c r="AE34" s="73">
        <f t="shared" si="11"/>
        <v>0</v>
      </c>
      <c r="AF34" s="29">
        <f>SUM(ENERO:DICIEMBRE!AF34)</f>
        <v>0</v>
      </c>
      <c r="AG34" s="29">
        <f>SUM(ENERO:DICIEMBRE!AG34)</f>
        <v>0</v>
      </c>
      <c r="AH34" s="29">
        <f>SUM(ENERO:DICIEMBRE!AH34)</f>
        <v>0</v>
      </c>
      <c r="AI34" s="29">
        <f>SUM(ENERO:DICIEMBRE!AI34)</f>
        <v>0</v>
      </c>
      <c r="AJ34" s="29">
        <f>SUM(ENERO:DICIEMBRE!AJ34)</f>
        <v>0</v>
      </c>
      <c r="AK34" s="29">
        <f>SUM(ENERO:DICIEMBRE!AK34)</f>
        <v>0</v>
      </c>
      <c r="AL34" s="6" t="str">
        <f t="shared" si="12"/>
        <v/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 t="str">
        <f t="shared" si="8"/>
        <v/>
      </c>
      <c r="CB34" s="7" t="str">
        <f t="shared" si="13"/>
        <v/>
      </c>
      <c r="CC34" s="7" t="str">
        <f t="shared" si="14"/>
        <v/>
      </c>
      <c r="CD34" s="7" t="str">
        <f t="shared" si="15"/>
        <v/>
      </c>
      <c r="CE34" s="7" t="str">
        <f t="shared" si="16"/>
        <v/>
      </c>
      <c r="CF34" s="75"/>
      <c r="CG34" s="75"/>
      <c r="CH34" s="75"/>
      <c r="CI34" s="7">
        <f t="shared" si="9"/>
        <v>0</v>
      </c>
      <c r="CJ34" s="7">
        <f t="shared" si="17"/>
        <v>0</v>
      </c>
      <c r="CK34" s="7">
        <f t="shared" si="18"/>
        <v>0</v>
      </c>
      <c r="CL34" s="7">
        <f t="shared" si="19"/>
        <v>0</v>
      </c>
      <c r="CM34" s="7">
        <f t="shared" si="20"/>
        <v>0</v>
      </c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1:102" s="52" customFormat="1" ht="15" customHeight="1" x14ac:dyDescent="0.2">
      <c r="A35" s="74" t="s">
        <v>70</v>
      </c>
      <c r="B35" s="28">
        <f t="shared" si="7"/>
        <v>0</v>
      </c>
      <c r="C35" s="29">
        <f>SUM(ENERO:DICIEMBRE!C35)</f>
        <v>0</v>
      </c>
      <c r="D35" s="29">
        <f>SUM(ENERO:DICIEMBRE!D35)</f>
        <v>0</v>
      </c>
      <c r="E35" s="29">
        <f>SUM(ENERO:DICIEMBRE!E35)</f>
        <v>0</v>
      </c>
      <c r="F35" s="29">
        <f>SUM(ENERO:DICIEMBRE!F35)</f>
        <v>0</v>
      </c>
      <c r="G35" s="29">
        <f>SUM(ENERO:DICIEMBRE!G35)</f>
        <v>0</v>
      </c>
      <c r="H35" s="29">
        <f>SUM(ENERO:DICIEMBRE!H35)</f>
        <v>0</v>
      </c>
      <c r="I35" s="29">
        <f>SUM(ENERO:DICIEMBRE!I35)</f>
        <v>0</v>
      </c>
      <c r="J35" s="29">
        <f>SUM(ENERO:DICIEMBRE!J35)</f>
        <v>0</v>
      </c>
      <c r="K35" s="29">
        <f>SUM(ENERO:DICIEMBRE!K35)</f>
        <v>0</v>
      </c>
      <c r="L35" s="29">
        <f>SUM(ENERO:DICIEMBRE!L35)</f>
        <v>0</v>
      </c>
      <c r="M35" s="29">
        <f>SUM(ENERO:DICIEMBRE!M35)</f>
        <v>0</v>
      </c>
      <c r="N35" s="29">
        <f>SUM(ENERO:DICIEMBRE!N35)</f>
        <v>0</v>
      </c>
      <c r="O35" s="29">
        <f>SUM(ENERO:DICIEMBRE!O35)</f>
        <v>0</v>
      </c>
      <c r="P35" s="29">
        <f>SUM(ENERO:DICIEMBRE!P35)</f>
        <v>0</v>
      </c>
      <c r="Q35" s="29">
        <f>SUM(ENERO:DICIEMBRE!Q35)</f>
        <v>0</v>
      </c>
      <c r="R35" s="29">
        <f>SUM(ENERO:DICIEMBRE!R35)</f>
        <v>0</v>
      </c>
      <c r="S35" s="29">
        <f>SUM(ENERO:DICIEMBRE!S35)</f>
        <v>0</v>
      </c>
      <c r="T35" s="29">
        <f>SUM(ENERO:DICIEMBRE!T35)</f>
        <v>0</v>
      </c>
      <c r="U35" s="29">
        <f>SUM(ENERO:DICIEMBRE!U35)</f>
        <v>0</v>
      </c>
      <c r="V35" s="29">
        <f>SUM(ENERO:DICIEMBRE!V35)</f>
        <v>0</v>
      </c>
      <c r="W35" s="29">
        <f>SUM(ENERO:DICIEMBRE!W35)</f>
        <v>0</v>
      </c>
      <c r="X35" s="29">
        <f>SUM(ENERO:DICIEMBRE!X35)</f>
        <v>0</v>
      </c>
      <c r="Y35" s="29">
        <f>SUM(ENERO:DICIEMBRE!Y35)</f>
        <v>0</v>
      </c>
      <c r="Z35" s="73">
        <f t="shared" si="10"/>
        <v>0</v>
      </c>
      <c r="AA35" s="29">
        <f>SUM(ENERO:DICIEMBRE!AA35)</f>
        <v>0</v>
      </c>
      <c r="AB35" s="29">
        <f>SUM(ENERO:DICIEMBRE!AB35)</f>
        <v>0</v>
      </c>
      <c r="AC35" s="29">
        <f>SUM(ENERO:DICIEMBRE!AC35)</f>
        <v>0</v>
      </c>
      <c r="AD35" s="29">
        <f>SUM(ENERO:DICIEMBRE!AD35)</f>
        <v>0</v>
      </c>
      <c r="AE35" s="73">
        <f t="shared" si="11"/>
        <v>0</v>
      </c>
      <c r="AF35" s="29">
        <f>SUM(ENERO:DICIEMBRE!AF35)</f>
        <v>0</v>
      </c>
      <c r="AG35" s="29">
        <f>SUM(ENERO:DICIEMBRE!AG35)</f>
        <v>0</v>
      </c>
      <c r="AH35" s="29">
        <f>SUM(ENERO:DICIEMBRE!AH35)</f>
        <v>0</v>
      </c>
      <c r="AI35" s="29">
        <f>SUM(ENERO:DICIEMBRE!AI35)</f>
        <v>0</v>
      </c>
      <c r="AJ35" s="29">
        <f>SUM(ENERO:DICIEMBRE!AJ35)</f>
        <v>0</v>
      </c>
      <c r="AK35" s="29">
        <f>SUM(ENERO:DICIEMBRE!AK35)</f>
        <v>0</v>
      </c>
      <c r="AL35" s="6" t="str">
        <f t="shared" si="12"/>
        <v/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 t="str">
        <f t="shared" si="8"/>
        <v/>
      </c>
      <c r="CB35" s="7" t="str">
        <f t="shared" si="13"/>
        <v/>
      </c>
      <c r="CC35" s="7" t="str">
        <f t="shared" si="14"/>
        <v/>
      </c>
      <c r="CD35" s="7" t="str">
        <f t="shared" si="15"/>
        <v/>
      </c>
      <c r="CE35" s="7" t="str">
        <f t="shared" si="16"/>
        <v/>
      </c>
      <c r="CF35" s="75"/>
      <c r="CG35" s="75"/>
      <c r="CH35" s="75"/>
      <c r="CI35" s="7">
        <f t="shared" si="9"/>
        <v>0</v>
      </c>
      <c r="CJ35" s="7">
        <f t="shared" si="17"/>
        <v>0</v>
      </c>
      <c r="CK35" s="7">
        <f t="shared" si="18"/>
        <v>0</v>
      </c>
      <c r="CL35" s="7">
        <f t="shared" si="19"/>
        <v>0</v>
      </c>
      <c r="CM35" s="7">
        <f t="shared" si="20"/>
        <v>0</v>
      </c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1:102" s="52" customFormat="1" ht="15" customHeight="1" x14ac:dyDescent="0.2">
      <c r="A36" s="74" t="s">
        <v>71</v>
      </c>
      <c r="B36" s="28">
        <f t="shared" si="7"/>
        <v>0</v>
      </c>
      <c r="C36" s="29">
        <f>SUM(ENERO:DICIEMBRE!C36)</f>
        <v>0</v>
      </c>
      <c r="D36" s="29">
        <f>SUM(ENERO:DICIEMBRE!D36)</f>
        <v>0</v>
      </c>
      <c r="E36" s="29">
        <f>SUM(ENERO:DICIEMBRE!E36)</f>
        <v>0</v>
      </c>
      <c r="F36" s="29">
        <f>SUM(ENERO:DICIEMBRE!F36)</f>
        <v>0</v>
      </c>
      <c r="G36" s="29">
        <f>SUM(ENERO:DICIEMBRE!G36)</f>
        <v>0</v>
      </c>
      <c r="H36" s="29">
        <f>SUM(ENERO:DICIEMBRE!H36)</f>
        <v>0</v>
      </c>
      <c r="I36" s="29">
        <f>SUM(ENERO:DICIEMBRE!I36)</f>
        <v>0</v>
      </c>
      <c r="J36" s="29">
        <f>SUM(ENERO:DICIEMBRE!J36)</f>
        <v>0</v>
      </c>
      <c r="K36" s="29">
        <f>SUM(ENERO:DICIEMBRE!K36)</f>
        <v>0</v>
      </c>
      <c r="L36" s="29">
        <f>SUM(ENERO:DICIEMBRE!L36)</f>
        <v>0</v>
      </c>
      <c r="M36" s="29">
        <f>SUM(ENERO:DICIEMBRE!M36)</f>
        <v>0</v>
      </c>
      <c r="N36" s="29">
        <f>SUM(ENERO:DICIEMBRE!N36)</f>
        <v>0</v>
      </c>
      <c r="O36" s="29">
        <f>SUM(ENERO:DICIEMBRE!O36)</f>
        <v>0</v>
      </c>
      <c r="P36" s="29">
        <f>SUM(ENERO:DICIEMBRE!P36)</f>
        <v>0</v>
      </c>
      <c r="Q36" s="29">
        <f>SUM(ENERO:DICIEMBRE!Q36)</f>
        <v>0</v>
      </c>
      <c r="R36" s="29">
        <f>SUM(ENERO:DICIEMBRE!R36)</f>
        <v>0</v>
      </c>
      <c r="S36" s="29">
        <f>SUM(ENERO:DICIEMBRE!S36)</f>
        <v>0</v>
      </c>
      <c r="T36" s="29">
        <f>SUM(ENERO:DICIEMBRE!T36)</f>
        <v>0</v>
      </c>
      <c r="U36" s="29">
        <f>SUM(ENERO:DICIEMBRE!U36)</f>
        <v>0</v>
      </c>
      <c r="V36" s="29">
        <f>SUM(ENERO:DICIEMBRE!V36)</f>
        <v>0</v>
      </c>
      <c r="W36" s="29">
        <f>SUM(ENERO:DICIEMBRE!W36)</f>
        <v>0</v>
      </c>
      <c r="X36" s="29">
        <f>SUM(ENERO:DICIEMBRE!X36)</f>
        <v>0</v>
      </c>
      <c r="Y36" s="29">
        <f>SUM(ENERO:DICIEMBRE!Y36)</f>
        <v>0</v>
      </c>
      <c r="Z36" s="73">
        <f>SUM(AA36+AB36+AC36+AD36)</f>
        <v>0</v>
      </c>
      <c r="AA36" s="29">
        <f>SUM(ENERO:DICIEMBRE!AA36)</f>
        <v>0</v>
      </c>
      <c r="AB36" s="29">
        <f>SUM(ENERO:DICIEMBRE!AB36)</f>
        <v>0</v>
      </c>
      <c r="AC36" s="29">
        <f>SUM(ENERO:DICIEMBRE!AC36)</f>
        <v>0</v>
      </c>
      <c r="AD36" s="29">
        <f>SUM(ENERO:DICIEMBRE!AD36)</f>
        <v>0</v>
      </c>
      <c r="AE36" s="73">
        <f>SUM(AF36+AG36+AH36+AI36)</f>
        <v>0</v>
      </c>
      <c r="AF36" s="29">
        <f>SUM(ENERO:DICIEMBRE!AF36)</f>
        <v>0</v>
      </c>
      <c r="AG36" s="29">
        <f>SUM(ENERO:DICIEMBRE!AG36)</f>
        <v>0</v>
      </c>
      <c r="AH36" s="29">
        <f>SUM(ENERO:DICIEMBRE!AH36)</f>
        <v>0</v>
      </c>
      <c r="AI36" s="29">
        <f>SUM(ENERO:DICIEMBRE!AI36)</f>
        <v>0</v>
      </c>
      <c r="AJ36" s="29">
        <f>SUM(ENERO:DICIEMBRE!AJ36)</f>
        <v>0</v>
      </c>
      <c r="AK36" s="29">
        <f>SUM(ENERO:DICIEMBRE!AK36)</f>
        <v>0</v>
      </c>
      <c r="AL36" s="6" t="str">
        <f t="shared" si="12"/>
        <v/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 t="str">
        <f t="shared" si="8"/>
        <v/>
      </c>
      <c r="CB36" s="7" t="str">
        <f t="shared" si="13"/>
        <v/>
      </c>
      <c r="CC36" s="7" t="str">
        <f t="shared" si="14"/>
        <v/>
      </c>
      <c r="CD36" s="7" t="str">
        <f t="shared" si="15"/>
        <v/>
      </c>
      <c r="CE36" s="7" t="str">
        <f t="shared" si="16"/>
        <v/>
      </c>
      <c r="CF36" s="75"/>
      <c r="CG36" s="75"/>
      <c r="CH36" s="75"/>
      <c r="CI36" s="7">
        <f t="shared" si="9"/>
        <v>0</v>
      </c>
      <c r="CJ36" s="7">
        <f t="shared" si="17"/>
        <v>0</v>
      </c>
      <c r="CK36" s="7">
        <f t="shared" si="18"/>
        <v>0</v>
      </c>
      <c r="CL36" s="7">
        <f t="shared" si="19"/>
        <v>0</v>
      </c>
      <c r="CM36" s="7">
        <f t="shared" si="20"/>
        <v>0</v>
      </c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</row>
    <row r="37" spans="1:102" s="52" customFormat="1" ht="15" customHeight="1" x14ac:dyDescent="0.2">
      <c r="A37" s="74" t="s">
        <v>72</v>
      </c>
      <c r="B37" s="28">
        <f t="shared" si="7"/>
        <v>0</v>
      </c>
      <c r="C37" s="29">
        <f>SUM(ENERO:DICIEMBRE!C37)</f>
        <v>0</v>
      </c>
      <c r="D37" s="29">
        <f>SUM(ENERO:DICIEMBRE!D37)</f>
        <v>0</v>
      </c>
      <c r="E37" s="29">
        <f>SUM(ENERO:DICIEMBRE!E37)</f>
        <v>0</v>
      </c>
      <c r="F37" s="29">
        <f>SUM(ENERO:DICIEMBRE!F37)</f>
        <v>0</v>
      </c>
      <c r="G37" s="29">
        <f>SUM(ENERO:DICIEMBRE!G37)</f>
        <v>0</v>
      </c>
      <c r="H37" s="29">
        <f>SUM(ENERO:DICIEMBRE!H37)</f>
        <v>0</v>
      </c>
      <c r="I37" s="29">
        <f>SUM(ENERO:DICIEMBRE!I37)</f>
        <v>0</v>
      </c>
      <c r="J37" s="29">
        <f>SUM(ENERO:DICIEMBRE!J37)</f>
        <v>0</v>
      </c>
      <c r="K37" s="29">
        <f>SUM(ENERO:DICIEMBRE!K37)</f>
        <v>0</v>
      </c>
      <c r="L37" s="29">
        <f>SUM(ENERO:DICIEMBRE!L37)</f>
        <v>0</v>
      </c>
      <c r="M37" s="29">
        <f>SUM(ENERO:DICIEMBRE!M37)</f>
        <v>0</v>
      </c>
      <c r="N37" s="29">
        <f>SUM(ENERO:DICIEMBRE!N37)</f>
        <v>0</v>
      </c>
      <c r="O37" s="29">
        <f>SUM(ENERO:DICIEMBRE!O37)</f>
        <v>0</v>
      </c>
      <c r="P37" s="29">
        <f>SUM(ENERO:DICIEMBRE!P37)</f>
        <v>0</v>
      </c>
      <c r="Q37" s="29">
        <f>SUM(ENERO:DICIEMBRE!Q37)</f>
        <v>0</v>
      </c>
      <c r="R37" s="29">
        <f>SUM(ENERO:DICIEMBRE!R37)</f>
        <v>0</v>
      </c>
      <c r="S37" s="29">
        <f>SUM(ENERO:DICIEMBRE!S37)</f>
        <v>0</v>
      </c>
      <c r="T37" s="29">
        <f>SUM(ENERO:DICIEMBRE!T37)</f>
        <v>0</v>
      </c>
      <c r="U37" s="29">
        <f>SUM(ENERO:DICIEMBRE!U37)</f>
        <v>0</v>
      </c>
      <c r="V37" s="29">
        <f>SUM(ENERO:DICIEMBRE!V37)</f>
        <v>0</v>
      </c>
      <c r="W37" s="29">
        <f>SUM(ENERO:DICIEMBRE!W37)</f>
        <v>0</v>
      </c>
      <c r="X37" s="29">
        <f>SUM(ENERO:DICIEMBRE!X37)</f>
        <v>0</v>
      </c>
      <c r="Y37" s="29">
        <f>SUM(ENERO:DICIEMBRE!Y37)</f>
        <v>0</v>
      </c>
      <c r="Z37" s="73">
        <f t="shared" si="10"/>
        <v>0</v>
      </c>
      <c r="AA37" s="29">
        <f>SUM(ENERO:DICIEMBRE!AA37)</f>
        <v>0</v>
      </c>
      <c r="AB37" s="29">
        <f>SUM(ENERO:DICIEMBRE!AB37)</f>
        <v>0</v>
      </c>
      <c r="AC37" s="29">
        <f>SUM(ENERO:DICIEMBRE!AC37)</f>
        <v>0</v>
      </c>
      <c r="AD37" s="29">
        <f>SUM(ENERO:DICIEMBRE!AD37)</f>
        <v>0</v>
      </c>
      <c r="AE37" s="73">
        <f t="shared" si="11"/>
        <v>0</v>
      </c>
      <c r="AF37" s="29">
        <f>SUM(ENERO:DICIEMBRE!AF37)</f>
        <v>0</v>
      </c>
      <c r="AG37" s="29">
        <f>SUM(ENERO:DICIEMBRE!AG37)</f>
        <v>0</v>
      </c>
      <c r="AH37" s="29">
        <f>SUM(ENERO:DICIEMBRE!AH37)</f>
        <v>0</v>
      </c>
      <c r="AI37" s="29">
        <f>SUM(ENERO:DICIEMBRE!AI37)</f>
        <v>0</v>
      </c>
      <c r="AJ37" s="29">
        <f>SUM(ENERO:DICIEMBRE!AJ37)</f>
        <v>0</v>
      </c>
      <c r="AK37" s="29">
        <f>SUM(ENERO:DICIEMBRE!AK37)</f>
        <v>0</v>
      </c>
      <c r="AL37" s="6" t="str">
        <f t="shared" si="12"/>
        <v/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 t="str">
        <f t="shared" si="8"/>
        <v/>
      </c>
      <c r="CB37" s="7" t="str">
        <f t="shared" si="13"/>
        <v/>
      </c>
      <c r="CC37" s="7" t="str">
        <f t="shared" si="14"/>
        <v/>
      </c>
      <c r="CD37" s="7" t="str">
        <f t="shared" si="15"/>
        <v/>
      </c>
      <c r="CE37" s="7" t="str">
        <f t="shared" si="16"/>
        <v/>
      </c>
      <c r="CF37" s="75"/>
      <c r="CG37" s="75"/>
      <c r="CH37" s="75"/>
      <c r="CI37" s="7">
        <f t="shared" si="9"/>
        <v>0</v>
      </c>
      <c r="CJ37" s="7">
        <f t="shared" si="17"/>
        <v>0</v>
      </c>
      <c r="CK37" s="7">
        <f t="shared" si="18"/>
        <v>0</v>
      </c>
      <c r="CL37" s="7">
        <f t="shared" si="19"/>
        <v>0</v>
      </c>
      <c r="CM37" s="7">
        <f t="shared" si="20"/>
        <v>0</v>
      </c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</row>
    <row r="38" spans="1:102" s="52" customFormat="1" ht="15" customHeight="1" x14ac:dyDescent="0.2">
      <c r="A38" s="74" t="s">
        <v>73</v>
      </c>
      <c r="B38" s="28">
        <f t="shared" si="7"/>
        <v>0</v>
      </c>
      <c r="C38" s="29">
        <f>SUM(ENERO:DICIEMBRE!C38)</f>
        <v>0</v>
      </c>
      <c r="D38" s="29">
        <f>SUM(ENERO:DICIEMBRE!D38)</f>
        <v>0</v>
      </c>
      <c r="E38" s="29">
        <f>SUM(ENERO:DICIEMBRE!E38)</f>
        <v>0</v>
      </c>
      <c r="F38" s="29">
        <f>SUM(ENERO:DICIEMBRE!F38)</f>
        <v>0</v>
      </c>
      <c r="G38" s="29">
        <f>SUM(ENERO:DICIEMBRE!G38)</f>
        <v>0</v>
      </c>
      <c r="H38" s="29">
        <f>SUM(ENERO:DICIEMBRE!H38)</f>
        <v>0</v>
      </c>
      <c r="I38" s="29">
        <f>SUM(ENERO:DICIEMBRE!I38)</f>
        <v>0</v>
      </c>
      <c r="J38" s="29">
        <f>SUM(ENERO:DICIEMBRE!J38)</f>
        <v>0</v>
      </c>
      <c r="K38" s="29">
        <f>SUM(ENERO:DICIEMBRE!K38)</f>
        <v>0</v>
      </c>
      <c r="L38" s="29">
        <f>SUM(ENERO:DICIEMBRE!L38)</f>
        <v>0</v>
      </c>
      <c r="M38" s="29">
        <f>SUM(ENERO:DICIEMBRE!M38)</f>
        <v>0</v>
      </c>
      <c r="N38" s="29">
        <f>SUM(ENERO:DICIEMBRE!N38)</f>
        <v>0</v>
      </c>
      <c r="O38" s="29">
        <f>SUM(ENERO:DICIEMBRE!O38)</f>
        <v>0</v>
      </c>
      <c r="P38" s="29">
        <f>SUM(ENERO:DICIEMBRE!P38)</f>
        <v>0</v>
      </c>
      <c r="Q38" s="29">
        <f>SUM(ENERO:DICIEMBRE!Q38)</f>
        <v>0</v>
      </c>
      <c r="R38" s="29">
        <f>SUM(ENERO:DICIEMBRE!R38)</f>
        <v>0</v>
      </c>
      <c r="S38" s="29">
        <f>SUM(ENERO:DICIEMBRE!S38)</f>
        <v>0</v>
      </c>
      <c r="T38" s="29">
        <f>SUM(ENERO:DICIEMBRE!T38)</f>
        <v>0</v>
      </c>
      <c r="U38" s="29">
        <f>SUM(ENERO:DICIEMBRE!U38)</f>
        <v>0</v>
      </c>
      <c r="V38" s="29">
        <f>SUM(ENERO:DICIEMBRE!V38)</f>
        <v>0</v>
      </c>
      <c r="W38" s="29">
        <f>SUM(ENERO:DICIEMBRE!W38)</f>
        <v>0</v>
      </c>
      <c r="X38" s="29">
        <f>SUM(ENERO:DICIEMBRE!X38)</f>
        <v>0</v>
      </c>
      <c r="Y38" s="29">
        <f>SUM(ENERO:DICIEMBRE!Y38)</f>
        <v>0</v>
      </c>
      <c r="Z38" s="73">
        <f t="shared" si="10"/>
        <v>0</v>
      </c>
      <c r="AA38" s="29">
        <f>SUM(ENERO:DICIEMBRE!AA38)</f>
        <v>0</v>
      </c>
      <c r="AB38" s="29">
        <f>SUM(ENERO:DICIEMBRE!AB38)</f>
        <v>0</v>
      </c>
      <c r="AC38" s="29">
        <f>SUM(ENERO:DICIEMBRE!AC38)</f>
        <v>0</v>
      </c>
      <c r="AD38" s="29">
        <f>SUM(ENERO:DICIEMBRE!AD38)</f>
        <v>0</v>
      </c>
      <c r="AE38" s="73">
        <f t="shared" si="11"/>
        <v>0</v>
      </c>
      <c r="AF38" s="29">
        <f>SUM(ENERO:DICIEMBRE!AF38)</f>
        <v>0</v>
      </c>
      <c r="AG38" s="29">
        <f>SUM(ENERO:DICIEMBRE!AG38)</f>
        <v>0</v>
      </c>
      <c r="AH38" s="29">
        <f>SUM(ENERO:DICIEMBRE!AH38)</f>
        <v>0</v>
      </c>
      <c r="AI38" s="29">
        <f>SUM(ENERO:DICIEMBRE!AI38)</f>
        <v>0</v>
      </c>
      <c r="AJ38" s="29">
        <f>SUM(ENERO:DICIEMBRE!AJ38)</f>
        <v>0</v>
      </c>
      <c r="AK38" s="29">
        <f>SUM(ENERO:DICIEMBRE!AK38)</f>
        <v>0</v>
      </c>
      <c r="AL38" s="6" t="str">
        <f t="shared" si="12"/>
        <v/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 t="str">
        <f t="shared" si="8"/>
        <v/>
      </c>
      <c r="CB38" s="7" t="str">
        <f t="shared" si="13"/>
        <v/>
      </c>
      <c r="CC38" s="7" t="str">
        <f t="shared" si="14"/>
        <v/>
      </c>
      <c r="CD38" s="7" t="str">
        <f t="shared" si="15"/>
        <v/>
      </c>
      <c r="CE38" s="7" t="str">
        <f t="shared" si="16"/>
        <v/>
      </c>
      <c r="CF38" s="75"/>
      <c r="CG38" s="75"/>
      <c r="CH38" s="75"/>
      <c r="CI38" s="7">
        <f t="shared" si="9"/>
        <v>0</v>
      </c>
      <c r="CJ38" s="7">
        <f t="shared" si="17"/>
        <v>0</v>
      </c>
      <c r="CK38" s="7">
        <f t="shared" si="18"/>
        <v>0</v>
      </c>
      <c r="CL38" s="7">
        <f t="shared" si="19"/>
        <v>0</v>
      </c>
      <c r="CM38" s="7">
        <f t="shared" si="20"/>
        <v>0</v>
      </c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</row>
    <row r="39" spans="1:102" s="52" customFormat="1" ht="15" customHeight="1" x14ac:dyDescent="0.2">
      <c r="A39" s="76" t="s">
        <v>74</v>
      </c>
      <c r="B39" s="28">
        <f t="shared" si="7"/>
        <v>297</v>
      </c>
      <c r="C39" s="29">
        <f>SUM(ENERO:DICIEMBRE!C39)</f>
        <v>3</v>
      </c>
      <c r="D39" s="29">
        <f>SUM(ENERO:DICIEMBRE!D39)</f>
        <v>21</v>
      </c>
      <c r="E39" s="29">
        <f>SUM(ENERO:DICIEMBRE!E39)</f>
        <v>98</v>
      </c>
      <c r="F39" s="29">
        <f>SUM(ENERO:DICIEMBRE!F39)</f>
        <v>118</v>
      </c>
      <c r="G39" s="29">
        <f>SUM(ENERO:DICIEMBRE!G39)</f>
        <v>10</v>
      </c>
      <c r="H39" s="29">
        <f>SUM(ENERO:DICIEMBRE!H39)</f>
        <v>9</v>
      </c>
      <c r="I39" s="29">
        <f>SUM(ENERO:DICIEMBRE!I39)</f>
        <v>7</v>
      </c>
      <c r="J39" s="29">
        <f>SUM(ENERO:DICIEMBRE!J39)</f>
        <v>2</v>
      </c>
      <c r="K39" s="29">
        <f>SUM(ENERO:DICIEMBRE!K39)</f>
        <v>4</v>
      </c>
      <c r="L39" s="29">
        <f>SUM(ENERO:DICIEMBRE!L39)</f>
        <v>6</v>
      </c>
      <c r="M39" s="29">
        <f>SUM(ENERO:DICIEMBRE!M39)</f>
        <v>1</v>
      </c>
      <c r="N39" s="29">
        <f>SUM(ENERO:DICIEMBRE!N39)</f>
        <v>5</v>
      </c>
      <c r="O39" s="29">
        <f>SUM(ENERO:DICIEMBRE!O39)</f>
        <v>3</v>
      </c>
      <c r="P39" s="29">
        <f>SUM(ENERO:DICIEMBRE!P39)</f>
        <v>6</v>
      </c>
      <c r="Q39" s="29">
        <f>SUM(ENERO:DICIEMBRE!Q39)</f>
        <v>4</v>
      </c>
      <c r="R39" s="29">
        <f>SUM(ENERO:DICIEMBRE!R39)</f>
        <v>0</v>
      </c>
      <c r="S39" s="29">
        <f>SUM(ENERO:DICIEMBRE!S39)</f>
        <v>0</v>
      </c>
      <c r="T39" s="29">
        <f>SUM(ENERO:DICIEMBRE!T39)</f>
        <v>135</v>
      </c>
      <c r="U39" s="29">
        <f>SUM(ENERO:DICIEMBRE!U39)</f>
        <v>162</v>
      </c>
      <c r="V39" s="29">
        <f>SUM(ENERO:DICIEMBRE!V39)</f>
        <v>0</v>
      </c>
      <c r="W39" s="29">
        <f>SUM(ENERO:DICIEMBRE!W39)</f>
        <v>0</v>
      </c>
      <c r="X39" s="29">
        <f>SUM(ENERO:DICIEMBRE!X39)</f>
        <v>0</v>
      </c>
      <c r="Y39" s="29">
        <f>SUM(ENERO:DICIEMBRE!Y39)</f>
        <v>4</v>
      </c>
      <c r="Z39" s="73">
        <f t="shared" si="10"/>
        <v>14</v>
      </c>
      <c r="AA39" s="29">
        <f>SUM(ENERO:DICIEMBRE!AA39)</f>
        <v>8</v>
      </c>
      <c r="AB39" s="29">
        <f>SUM(ENERO:DICIEMBRE!AB39)</f>
        <v>6</v>
      </c>
      <c r="AC39" s="29">
        <f>SUM(ENERO:DICIEMBRE!AC39)</f>
        <v>0</v>
      </c>
      <c r="AD39" s="29">
        <f>SUM(ENERO:DICIEMBRE!AD39)</f>
        <v>0</v>
      </c>
      <c r="AE39" s="73">
        <f t="shared" si="11"/>
        <v>1</v>
      </c>
      <c r="AF39" s="29">
        <f>SUM(ENERO:DICIEMBRE!AF39)</f>
        <v>0</v>
      </c>
      <c r="AG39" s="29">
        <f>SUM(ENERO:DICIEMBRE!AG39)</f>
        <v>0</v>
      </c>
      <c r="AH39" s="29">
        <f>SUM(ENERO:DICIEMBRE!AH39)</f>
        <v>0</v>
      </c>
      <c r="AI39" s="29">
        <f>SUM(ENERO:DICIEMBRE!AI39)</f>
        <v>1</v>
      </c>
      <c r="AJ39" s="29">
        <f>SUM(ENERO:DICIEMBRE!AJ39)</f>
        <v>1</v>
      </c>
      <c r="AK39" s="29">
        <f>SUM(ENERO:DICIEMBRE!AK39)</f>
        <v>66</v>
      </c>
      <c r="AL39" s="6" t="str">
        <f t="shared" si="12"/>
        <v/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 t="str">
        <f t="shared" si="8"/>
        <v/>
      </c>
      <c r="CB39" s="7" t="str">
        <f t="shared" si="13"/>
        <v/>
      </c>
      <c r="CC39" s="7" t="str">
        <f t="shared" si="14"/>
        <v/>
      </c>
      <c r="CD39" s="7" t="str">
        <f t="shared" si="15"/>
        <v/>
      </c>
      <c r="CE39" s="7" t="str">
        <f t="shared" si="16"/>
        <v/>
      </c>
      <c r="CF39" s="75"/>
      <c r="CG39" s="75"/>
      <c r="CH39" s="75"/>
      <c r="CI39" s="7">
        <f t="shared" si="9"/>
        <v>0</v>
      </c>
      <c r="CJ39" s="7">
        <f t="shared" si="17"/>
        <v>0</v>
      </c>
      <c r="CK39" s="7">
        <f t="shared" si="18"/>
        <v>0</v>
      </c>
      <c r="CL39" s="7">
        <f t="shared" si="19"/>
        <v>0</v>
      </c>
      <c r="CM39" s="7">
        <f t="shared" si="20"/>
        <v>0</v>
      </c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</row>
    <row r="40" spans="1:102" s="52" customFormat="1" ht="15" customHeight="1" x14ac:dyDescent="0.2">
      <c r="A40" s="76" t="s">
        <v>75</v>
      </c>
      <c r="B40" s="28">
        <f t="shared" si="7"/>
        <v>0</v>
      </c>
      <c r="C40" s="29">
        <f>SUM(ENERO:DICIEMBRE!C40)</f>
        <v>0</v>
      </c>
      <c r="D40" s="29">
        <f>SUM(ENERO:DICIEMBRE!D40)</f>
        <v>0</v>
      </c>
      <c r="E40" s="29">
        <f>SUM(ENERO:DICIEMBRE!E40)</f>
        <v>0</v>
      </c>
      <c r="F40" s="29">
        <f>SUM(ENERO:DICIEMBRE!F40)</f>
        <v>0</v>
      </c>
      <c r="G40" s="29">
        <f>SUM(ENERO:DICIEMBRE!G40)</f>
        <v>0</v>
      </c>
      <c r="H40" s="29">
        <f>SUM(ENERO:DICIEMBRE!H40)</f>
        <v>0</v>
      </c>
      <c r="I40" s="29">
        <f>SUM(ENERO:DICIEMBRE!I40)</f>
        <v>0</v>
      </c>
      <c r="J40" s="29">
        <f>SUM(ENERO:DICIEMBRE!J40)</f>
        <v>0</v>
      </c>
      <c r="K40" s="29">
        <f>SUM(ENERO:DICIEMBRE!K40)</f>
        <v>0</v>
      </c>
      <c r="L40" s="29">
        <f>SUM(ENERO:DICIEMBRE!L40)</f>
        <v>0</v>
      </c>
      <c r="M40" s="29">
        <f>SUM(ENERO:DICIEMBRE!M40)</f>
        <v>0</v>
      </c>
      <c r="N40" s="29">
        <f>SUM(ENERO:DICIEMBRE!N40)</f>
        <v>0</v>
      </c>
      <c r="O40" s="29">
        <f>SUM(ENERO:DICIEMBRE!O40)</f>
        <v>0</v>
      </c>
      <c r="P40" s="29">
        <f>SUM(ENERO:DICIEMBRE!P40)</f>
        <v>0</v>
      </c>
      <c r="Q40" s="29">
        <f>SUM(ENERO:DICIEMBRE!Q40)</f>
        <v>0</v>
      </c>
      <c r="R40" s="29">
        <f>SUM(ENERO:DICIEMBRE!R40)</f>
        <v>0</v>
      </c>
      <c r="S40" s="29">
        <f>SUM(ENERO:DICIEMBRE!S40)</f>
        <v>0</v>
      </c>
      <c r="T40" s="29">
        <f>SUM(ENERO:DICIEMBRE!T40)</f>
        <v>0</v>
      </c>
      <c r="U40" s="29">
        <f>SUM(ENERO:DICIEMBRE!U40)</f>
        <v>0</v>
      </c>
      <c r="V40" s="29">
        <f>SUM(ENERO:DICIEMBRE!V40)</f>
        <v>0</v>
      </c>
      <c r="W40" s="29">
        <f>SUM(ENERO:DICIEMBRE!W40)</f>
        <v>0</v>
      </c>
      <c r="X40" s="29">
        <f>SUM(ENERO:DICIEMBRE!X40)</f>
        <v>0</v>
      </c>
      <c r="Y40" s="29">
        <f>SUM(ENERO:DICIEMBRE!Y40)</f>
        <v>0</v>
      </c>
      <c r="Z40" s="73">
        <f t="shared" si="10"/>
        <v>0</v>
      </c>
      <c r="AA40" s="29">
        <f>SUM(ENERO:DICIEMBRE!AA40)</f>
        <v>0</v>
      </c>
      <c r="AB40" s="29">
        <f>SUM(ENERO:DICIEMBRE!AB40)</f>
        <v>0</v>
      </c>
      <c r="AC40" s="29">
        <f>SUM(ENERO:DICIEMBRE!AC40)</f>
        <v>0</v>
      </c>
      <c r="AD40" s="29">
        <f>SUM(ENERO:DICIEMBRE!AD40)</f>
        <v>0</v>
      </c>
      <c r="AE40" s="73">
        <f t="shared" si="11"/>
        <v>0</v>
      </c>
      <c r="AF40" s="29">
        <f>SUM(ENERO:DICIEMBRE!AF40)</f>
        <v>0</v>
      </c>
      <c r="AG40" s="29">
        <f>SUM(ENERO:DICIEMBRE!AG40)</f>
        <v>0</v>
      </c>
      <c r="AH40" s="29">
        <f>SUM(ENERO:DICIEMBRE!AH40)</f>
        <v>0</v>
      </c>
      <c r="AI40" s="29">
        <f>SUM(ENERO:DICIEMBRE!AI40)</f>
        <v>0</v>
      </c>
      <c r="AJ40" s="29">
        <f>SUM(ENERO:DICIEMBRE!AJ40)</f>
        <v>0</v>
      </c>
      <c r="AK40" s="29">
        <f>SUM(ENERO:DICIEMBRE!AK40)</f>
        <v>0</v>
      </c>
      <c r="AL40" s="6" t="str">
        <f t="shared" si="12"/>
        <v/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 t="str">
        <f t="shared" si="8"/>
        <v/>
      </c>
      <c r="CB40" s="7" t="str">
        <f t="shared" si="13"/>
        <v/>
      </c>
      <c r="CC40" s="7" t="str">
        <f t="shared" si="14"/>
        <v/>
      </c>
      <c r="CD40" s="7" t="str">
        <f t="shared" si="15"/>
        <v/>
      </c>
      <c r="CE40" s="7" t="str">
        <f t="shared" si="16"/>
        <v/>
      </c>
      <c r="CF40" s="75"/>
      <c r="CG40" s="75"/>
      <c r="CH40" s="75"/>
      <c r="CI40" s="7">
        <f t="shared" si="9"/>
        <v>0</v>
      </c>
      <c r="CJ40" s="7">
        <f t="shared" si="17"/>
        <v>0</v>
      </c>
      <c r="CK40" s="7">
        <f t="shared" si="18"/>
        <v>0</v>
      </c>
      <c r="CL40" s="7">
        <f t="shared" si="19"/>
        <v>0</v>
      </c>
      <c r="CM40" s="7">
        <f t="shared" si="20"/>
        <v>0</v>
      </c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</row>
    <row r="41" spans="1:102" ht="15" customHeight="1" x14ac:dyDescent="0.2">
      <c r="A41" s="76" t="s">
        <v>76</v>
      </c>
      <c r="B41" s="28">
        <f t="shared" si="7"/>
        <v>0</v>
      </c>
      <c r="C41" s="29">
        <f>SUM(ENERO:DICIEMBRE!C41)</f>
        <v>0</v>
      </c>
      <c r="D41" s="29">
        <f>SUM(ENERO:DICIEMBRE!D41)</f>
        <v>0</v>
      </c>
      <c r="E41" s="29">
        <f>SUM(ENERO:DICIEMBRE!E41)</f>
        <v>0</v>
      </c>
      <c r="F41" s="29">
        <f>SUM(ENERO:DICIEMBRE!F41)</f>
        <v>0</v>
      </c>
      <c r="G41" s="29">
        <f>SUM(ENERO:DICIEMBRE!G41)</f>
        <v>0</v>
      </c>
      <c r="H41" s="29">
        <f>SUM(ENERO:DICIEMBRE!H41)</f>
        <v>0</v>
      </c>
      <c r="I41" s="29">
        <f>SUM(ENERO:DICIEMBRE!I41)</f>
        <v>0</v>
      </c>
      <c r="J41" s="29">
        <f>SUM(ENERO:DICIEMBRE!J41)</f>
        <v>0</v>
      </c>
      <c r="K41" s="29">
        <f>SUM(ENERO:DICIEMBRE!K41)</f>
        <v>0</v>
      </c>
      <c r="L41" s="29">
        <f>SUM(ENERO:DICIEMBRE!L41)</f>
        <v>0</v>
      </c>
      <c r="M41" s="29">
        <f>SUM(ENERO:DICIEMBRE!M41)</f>
        <v>0</v>
      </c>
      <c r="N41" s="29">
        <f>SUM(ENERO:DICIEMBRE!N41)</f>
        <v>0</v>
      </c>
      <c r="O41" s="29">
        <f>SUM(ENERO:DICIEMBRE!O41)</f>
        <v>0</v>
      </c>
      <c r="P41" s="29">
        <f>SUM(ENERO:DICIEMBRE!P41)</f>
        <v>0</v>
      </c>
      <c r="Q41" s="29">
        <f>SUM(ENERO:DICIEMBRE!Q41)</f>
        <v>0</v>
      </c>
      <c r="R41" s="29">
        <f>SUM(ENERO:DICIEMBRE!R41)</f>
        <v>0</v>
      </c>
      <c r="S41" s="29">
        <f>SUM(ENERO:DICIEMBRE!S41)</f>
        <v>0</v>
      </c>
      <c r="T41" s="29">
        <f>SUM(ENERO:DICIEMBRE!T41)</f>
        <v>0</v>
      </c>
      <c r="U41" s="29">
        <f>SUM(ENERO:DICIEMBRE!U41)</f>
        <v>0</v>
      </c>
      <c r="V41" s="29">
        <f>SUM(ENERO:DICIEMBRE!V41)</f>
        <v>0</v>
      </c>
      <c r="W41" s="29">
        <f>SUM(ENERO:DICIEMBRE!W41)</f>
        <v>0</v>
      </c>
      <c r="X41" s="29">
        <f>SUM(ENERO:DICIEMBRE!X41)</f>
        <v>0</v>
      </c>
      <c r="Y41" s="29">
        <f>SUM(ENERO:DICIEMBRE!Y41)</f>
        <v>0</v>
      </c>
      <c r="Z41" s="73">
        <f t="shared" si="10"/>
        <v>0</v>
      </c>
      <c r="AA41" s="29">
        <f>SUM(ENERO:DICIEMBRE!AA41)</f>
        <v>0</v>
      </c>
      <c r="AB41" s="29">
        <f>SUM(ENERO:DICIEMBRE!AB41)</f>
        <v>0</v>
      </c>
      <c r="AC41" s="29">
        <f>SUM(ENERO:DICIEMBRE!AC41)</f>
        <v>0</v>
      </c>
      <c r="AD41" s="29">
        <f>SUM(ENERO:DICIEMBRE!AD41)</f>
        <v>0</v>
      </c>
      <c r="AE41" s="73">
        <f t="shared" si="11"/>
        <v>0</v>
      </c>
      <c r="AF41" s="29">
        <f>SUM(ENERO:DICIEMBRE!AF41)</f>
        <v>0</v>
      </c>
      <c r="AG41" s="29">
        <f>SUM(ENERO:DICIEMBRE!AG41)</f>
        <v>0</v>
      </c>
      <c r="AH41" s="29">
        <f>SUM(ENERO:DICIEMBRE!AH41)</f>
        <v>0</v>
      </c>
      <c r="AI41" s="29">
        <f>SUM(ENERO:DICIEMBRE!AI41)</f>
        <v>0</v>
      </c>
      <c r="AJ41" s="29">
        <f>SUM(ENERO:DICIEMBRE!AJ41)</f>
        <v>0</v>
      </c>
      <c r="AK41" s="29">
        <f>SUM(ENERO:DICIEMBRE!AK41)</f>
        <v>0</v>
      </c>
      <c r="AL41" s="6" t="str">
        <f t="shared" si="12"/>
        <v/>
      </c>
      <c r="CA41" s="7" t="str">
        <f t="shared" si="8"/>
        <v/>
      </c>
      <c r="CB41" s="7" t="str">
        <f t="shared" si="13"/>
        <v/>
      </c>
      <c r="CC41" s="7" t="str">
        <f t="shared" si="14"/>
        <v/>
      </c>
      <c r="CD41" s="7" t="str">
        <f t="shared" si="15"/>
        <v/>
      </c>
      <c r="CE41" s="7" t="str">
        <f t="shared" si="16"/>
        <v/>
      </c>
      <c r="CF41" s="75"/>
      <c r="CG41" s="75"/>
      <c r="CH41" s="75"/>
      <c r="CI41" s="7">
        <f t="shared" si="9"/>
        <v>0</v>
      </c>
      <c r="CJ41" s="7">
        <f t="shared" si="17"/>
        <v>0</v>
      </c>
      <c r="CK41" s="7">
        <f t="shared" si="18"/>
        <v>0</v>
      </c>
      <c r="CL41" s="7">
        <f t="shared" si="19"/>
        <v>0</v>
      </c>
      <c r="CM41" s="7">
        <f t="shared" si="20"/>
        <v>0</v>
      </c>
    </row>
    <row r="42" spans="1:102" ht="15" customHeight="1" x14ac:dyDescent="0.2">
      <c r="A42" s="76" t="s">
        <v>77</v>
      </c>
      <c r="B42" s="28">
        <f t="shared" si="7"/>
        <v>119</v>
      </c>
      <c r="C42" s="29">
        <f>SUM(ENERO:DICIEMBRE!C42)</f>
        <v>0</v>
      </c>
      <c r="D42" s="29">
        <f>SUM(ENERO:DICIEMBRE!D42)</f>
        <v>0</v>
      </c>
      <c r="E42" s="29">
        <f>SUM(ENERO:DICIEMBRE!E42)</f>
        <v>0</v>
      </c>
      <c r="F42" s="29">
        <f>SUM(ENERO:DICIEMBRE!F42)</f>
        <v>4</v>
      </c>
      <c r="G42" s="29">
        <f>SUM(ENERO:DICIEMBRE!G42)</f>
        <v>13</v>
      </c>
      <c r="H42" s="29">
        <f>SUM(ENERO:DICIEMBRE!H42)</f>
        <v>10</v>
      </c>
      <c r="I42" s="29">
        <f>SUM(ENERO:DICIEMBRE!I42)</f>
        <v>19</v>
      </c>
      <c r="J42" s="29">
        <f>SUM(ENERO:DICIEMBRE!J42)</f>
        <v>10</v>
      </c>
      <c r="K42" s="29">
        <f>SUM(ENERO:DICIEMBRE!K42)</f>
        <v>17</v>
      </c>
      <c r="L42" s="29">
        <f>SUM(ENERO:DICIEMBRE!L42)</f>
        <v>15</v>
      </c>
      <c r="M42" s="29">
        <f>SUM(ENERO:DICIEMBRE!M42)</f>
        <v>8</v>
      </c>
      <c r="N42" s="29">
        <f>SUM(ENERO:DICIEMBRE!N42)</f>
        <v>13</v>
      </c>
      <c r="O42" s="29">
        <f>SUM(ENERO:DICIEMBRE!O42)</f>
        <v>5</v>
      </c>
      <c r="P42" s="29">
        <f>SUM(ENERO:DICIEMBRE!P42)</f>
        <v>2</v>
      </c>
      <c r="Q42" s="29">
        <f>SUM(ENERO:DICIEMBRE!Q42)</f>
        <v>1</v>
      </c>
      <c r="R42" s="29">
        <f>SUM(ENERO:DICIEMBRE!R42)</f>
        <v>1</v>
      </c>
      <c r="S42" s="29">
        <f>SUM(ENERO:DICIEMBRE!S42)</f>
        <v>1</v>
      </c>
      <c r="T42" s="29">
        <f>SUM(ENERO:DICIEMBRE!T42)</f>
        <v>0</v>
      </c>
      <c r="U42" s="29">
        <f>SUM(ENERO:DICIEMBRE!U42)</f>
        <v>119</v>
      </c>
      <c r="V42" s="29">
        <f>SUM(ENERO:DICIEMBRE!V42)</f>
        <v>0</v>
      </c>
      <c r="W42" s="29">
        <f>SUM(ENERO:DICIEMBRE!W42)</f>
        <v>0</v>
      </c>
      <c r="X42" s="29">
        <f>SUM(ENERO:DICIEMBRE!X42)</f>
        <v>0</v>
      </c>
      <c r="Y42" s="29">
        <f>SUM(ENERO:DICIEMBRE!Y42)</f>
        <v>0</v>
      </c>
      <c r="Z42" s="73">
        <f t="shared" si="10"/>
        <v>0</v>
      </c>
      <c r="AA42" s="29">
        <f>SUM(ENERO:DICIEMBRE!AA42)</f>
        <v>0</v>
      </c>
      <c r="AB42" s="29">
        <f>SUM(ENERO:DICIEMBRE!AB42)</f>
        <v>0</v>
      </c>
      <c r="AC42" s="29">
        <f>SUM(ENERO:DICIEMBRE!AC42)</f>
        <v>0</v>
      </c>
      <c r="AD42" s="29">
        <f>SUM(ENERO:DICIEMBRE!AD42)</f>
        <v>0</v>
      </c>
      <c r="AE42" s="73">
        <f t="shared" si="11"/>
        <v>0</v>
      </c>
      <c r="AF42" s="29">
        <f>SUM(ENERO:DICIEMBRE!AF42)</f>
        <v>0</v>
      </c>
      <c r="AG42" s="29">
        <f>SUM(ENERO:DICIEMBRE!AG42)</f>
        <v>0</v>
      </c>
      <c r="AH42" s="29">
        <f>SUM(ENERO:DICIEMBRE!AH42)</f>
        <v>0</v>
      </c>
      <c r="AI42" s="29">
        <f>SUM(ENERO:DICIEMBRE!AI42)</f>
        <v>0</v>
      </c>
      <c r="AJ42" s="29">
        <f>SUM(ENERO:DICIEMBRE!AJ42)</f>
        <v>0</v>
      </c>
      <c r="AK42" s="29">
        <f>SUM(ENERO:DICIEMBRE!AK42)</f>
        <v>0</v>
      </c>
      <c r="AL42" s="6" t="str">
        <f t="shared" si="12"/>
        <v/>
      </c>
      <c r="CA42" s="7" t="str">
        <f t="shared" si="8"/>
        <v/>
      </c>
      <c r="CB42" s="7" t="str">
        <f t="shared" si="13"/>
        <v/>
      </c>
      <c r="CC42" s="7" t="str">
        <f t="shared" si="14"/>
        <v/>
      </c>
      <c r="CD42" s="7" t="str">
        <f t="shared" si="15"/>
        <v/>
      </c>
      <c r="CE42" s="7" t="str">
        <f t="shared" si="16"/>
        <v/>
      </c>
      <c r="CF42" s="75"/>
      <c r="CG42" s="75"/>
      <c r="CH42" s="75"/>
      <c r="CI42" s="7">
        <f t="shared" si="9"/>
        <v>0</v>
      </c>
      <c r="CJ42" s="7">
        <f t="shared" si="17"/>
        <v>0</v>
      </c>
      <c r="CK42" s="7">
        <f t="shared" si="18"/>
        <v>0</v>
      </c>
      <c r="CL42" s="7">
        <f t="shared" si="19"/>
        <v>0</v>
      </c>
      <c r="CM42" s="7">
        <f t="shared" si="20"/>
        <v>0</v>
      </c>
    </row>
    <row r="43" spans="1:102" ht="15" customHeight="1" x14ac:dyDescent="0.2">
      <c r="A43" s="76" t="s">
        <v>78</v>
      </c>
      <c r="B43" s="28">
        <f t="shared" si="7"/>
        <v>1</v>
      </c>
      <c r="C43" s="29">
        <f>SUM(ENERO:DICIEMBRE!C43)</f>
        <v>0</v>
      </c>
      <c r="D43" s="29">
        <f>SUM(ENERO:DICIEMBRE!D43)</f>
        <v>0</v>
      </c>
      <c r="E43" s="29">
        <f>SUM(ENERO:DICIEMBRE!E43)</f>
        <v>0</v>
      </c>
      <c r="F43" s="29">
        <f>SUM(ENERO:DICIEMBRE!F43)</f>
        <v>0</v>
      </c>
      <c r="G43" s="29">
        <f>SUM(ENERO:DICIEMBRE!G43)</f>
        <v>0</v>
      </c>
      <c r="H43" s="29">
        <f>SUM(ENERO:DICIEMBRE!H43)</f>
        <v>0</v>
      </c>
      <c r="I43" s="29">
        <f>SUM(ENERO:DICIEMBRE!I43)</f>
        <v>0</v>
      </c>
      <c r="J43" s="29">
        <f>SUM(ENERO:DICIEMBRE!J43)</f>
        <v>0</v>
      </c>
      <c r="K43" s="29">
        <f>SUM(ENERO:DICIEMBRE!K43)</f>
        <v>1</v>
      </c>
      <c r="L43" s="29">
        <f>SUM(ENERO:DICIEMBRE!L43)</f>
        <v>0</v>
      </c>
      <c r="M43" s="29">
        <f>SUM(ENERO:DICIEMBRE!M43)</f>
        <v>0</v>
      </c>
      <c r="N43" s="29">
        <f>SUM(ENERO:DICIEMBRE!N43)</f>
        <v>0</v>
      </c>
      <c r="O43" s="29">
        <f>SUM(ENERO:DICIEMBRE!O43)</f>
        <v>0</v>
      </c>
      <c r="P43" s="29">
        <f>SUM(ENERO:DICIEMBRE!P43)</f>
        <v>0</v>
      </c>
      <c r="Q43" s="29">
        <f>SUM(ENERO:DICIEMBRE!Q43)</f>
        <v>0</v>
      </c>
      <c r="R43" s="29">
        <f>SUM(ENERO:DICIEMBRE!R43)</f>
        <v>0</v>
      </c>
      <c r="S43" s="29">
        <f>SUM(ENERO:DICIEMBRE!S43)</f>
        <v>0</v>
      </c>
      <c r="T43" s="29">
        <f>SUM(ENERO:DICIEMBRE!T43)</f>
        <v>0</v>
      </c>
      <c r="U43" s="29">
        <f>SUM(ENERO:DICIEMBRE!U43)</f>
        <v>1</v>
      </c>
      <c r="V43" s="29">
        <f>SUM(ENERO:DICIEMBRE!V43)</f>
        <v>0</v>
      </c>
      <c r="W43" s="29">
        <f>SUM(ENERO:DICIEMBRE!W43)</f>
        <v>0</v>
      </c>
      <c r="X43" s="29">
        <f>SUM(ENERO:DICIEMBRE!X43)</f>
        <v>0</v>
      </c>
      <c r="Y43" s="29">
        <f>SUM(ENERO:DICIEMBRE!Y43)</f>
        <v>0</v>
      </c>
      <c r="Z43" s="73">
        <f t="shared" si="10"/>
        <v>0</v>
      </c>
      <c r="AA43" s="29">
        <f>SUM(ENERO:DICIEMBRE!AA43)</f>
        <v>0</v>
      </c>
      <c r="AB43" s="29">
        <f>SUM(ENERO:DICIEMBRE!AB43)</f>
        <v>0</v>
      </c>
      <c r="AC43" s="29">
        <f>SUM(ENERO:DICIEMBRE!AC43)</f>
        <v>0</v>
      </c>
      <c r="AD43" s="29">
        <f>SUM(ENERO:DICIEMBRE!AD43)</f>
        <v>0</v>
      </c>
      <c r="AE43" s="73">
        <f t="shared" si="11"/>
        <v>0</v>
      </c>
      <c r="AF43" s="29">
        <f>SUM(ENERO:DICIEMBRE!AF43)</f>
        <v>0</v>
      </c>
      <c r="AG43" s="29">
        <f>SUM(ENERO:DICIEMBRE!AG43)</f>
        <v>0</v>
      </c>
      <c r="AH43" s="29">
        <f>SUM(ENERO:DICIEMBRE!AH43)</f>
        <v>0</v>
      </c>
      <c r="AI43" s="29">
        <f>SUM(ENERO:DICIEMBRE!AI43)</f>
        <v>0</v>
      </c>
      <c r="AJ43" s="29">
        <f>SUM(ENERO:DICIEMBRE!AJ43)</f>
        <v>0</v>
      </c>
      <c r="AK43" s="29">
        <f>SUM(ENERO:DICIEMBRE!AK43)</f>
        <v>0</v>
      </c>
      <c r="AL43" s="6" t="str">
        <f t="shared" si="12"/>
        <v/>
      </c>
      <c r="CA43" s="7" t="str">
        <f t="shared" si="8"/>
        <v/>
      </c>
      <c r="CB43" s="7" t="str">
        <f t="shared" si="13"/>
        <v/>
      </c>
      <c r="CC43" s="7" t="str">
        <f t="shared" si="14"/>
        <v/>
      </c>
      <c r="CD43" s="7" t="str">
        <f t="shared" si="15"/>
        <v/>
      </c>
      <c r="CE43" s="7" t="str">
        <f t="shared" si="16"/>
        <v/>
      </c>
      <c r="CF43" s="75"/>
      <c r="CG43" s="75"/>
      <c r="CH43" s="75"/>
      <c r="CI43" s="7">
        <f t="shared" si="9"/>
        <v>0</v>
      </c>
      <c r="CJ43" s="7">
        <f t="shared" si="17"/>
        <v>0</v>
      </c>
      <c r="CK43" s="7">
        <f t="shared" si="18"/>
        <v>0</v>
      </c>
      <c r="CL43" s="7">
        <f t="shared" si="19"/>
        <v>0</v>
      </c>
      <c r="CM43" s="7">
        <f t="shared" si="20"/>
        <v>0</v>
      </c>
    </row>
    <row r="44" spans="1:102" ht="15" customHeight="1" x14ac:dyDescent="0.2">
      <c r="A44" s="77" t="s">
        <v>79</v>
      </c>
      <c r="B44" s="28">
        <f t="shared" si="7"/>
        <v>353</v>
      </c>
      <c r="C44" s="29">
        <f>SUM(ENERO:DICIEMBRE!C44)</f>
        <v>1</v>
      </c>
      <c r="D44" s="29">
        <f>SUM(ENERO:DICIEMBRE!D44)</f>
        <v>0</v>
      </c>
      <c r="E44" s="29">
        <f>SUM(ENERO:DICIEMBRE!E44)</f>
        <v>2</v>
      </c>
      <c r="F44" s="29">
        <f>SUM(ENERO:DICIEMBRE!F44)</f>
        <v>2</v>
      </c>
      <c r="G44" s="29">
        <f>SUM(ENERO:DICIEMBRE!G44)</f>
        <v>1</v>
      </c>
      <c r="H44" s="29">
        <f>SUM(ENERO:DICIEMBRE!H44)</f>
        <v>9</v>
      </c>
      <c r="I44" s="29">
        <f>SUM(ENERO:DICIEMBRE!I44)</f>
        <v>7</v>
      </c>
      <c r="J44" s="29">
        <f>SUM(ENERO:DICIEMBRE!J44)</f>
        <v>15</v>
      </c>
      <c r="K44" s="29">
        <f>SUM(ENERO:DICIEMBRE!K44)</f>
        <v>8</v>
      </c>
      <c r="L44" s="29">
        <f>SUM(ENERO:DICIEMBRE!L44)</f>
        <v>14</v>
      </c>
      <c r="M44" s="29">
        <f>SUM(ENERO:DICIEMBRE!M44)</f>
        <v>31</v>
      </c>
      <c r="N44" s="29">
        <f>SUM(ENERO:DICIEMBRE!N44)</f>
        <v>26</v>
      </c>
      <c r="O44" s="29">
        <f>SUM(ENERO:DICIEMBRE!O44)</f>
        <v>38</v>
      </c>
      <c r="P44" s="29">
        <f>SUM(ENERO:DICIEMBRE!P44)</f>
        <v>41</v>
      </c>
      <c r="Q44" s="29">
        <f>SUM(ENERO:DICIEMBRE!Q44)</f>
        <v>40</v>
      </c>
      <c r="R44" s="29">
        <f>SUM(ENERO:DICIEMBRE!R44)</f>
        <v>39</v>
      </c>
      <c r="S44" s="29">
        <f>SUM(ENERO:DICIEMBRE!S44)</f>
        <v>79</v>
      </c>
      <c r="T44" s="29">
        <f>SUM(ENERO:DICIEMBRE!T44)</f>
        <v>168</v>
      </c>
      <c r="U44" s="29">
        <f>SUM(ENERO:DICIEMBRE!U44)</f>
        <v>185</v>
      </c>
      <c r="V44" s="29">
        <f>SUM(ENERO:DICIEMBRE!V44)</f>
        <v>0</v>
      </c>
      <c r="W44" s="29">
        <f>SUM(ENERO:DICIEMBRE!W44)</f>
        <v>0</v>
      </c>
      <c r="X44" s="29">
        <f>SUM(ENERO:DICIEMBRE!X44)</f>
        <v>0</v>
      </c>
      <c r="Y44" s="29">
        <f>SUM(ENERO:DICIEMBRE!Y44)</f>
        <v>0</v>
      </c>
      <c r="Z44" s="73">
        <f t="shared" si="10"/>
        <v>2</v>
      </c>
      <c r="AA44" s="29">
        <f>SUM(ENERO:DICIEMBRE!AA44)</f>
        <v>0</v>
      </c>
      <c r="AB44" s="29">
        <f>SUM(ENERO:DICIEMBRE!AB44)</f>
        <v>2</v>
      </c>
      <c r="AC44" s="29">
        <f>SUM(ENERO:DICIEMBRE!AC44)</f>
        <v>0</v>
      </c>
      <c r="AD44" s="29">
        <f>SUM(ENERO:DICIEMBRE!AD44)</f>
        <v>0</v>
      </c>
      <c r="AE44" s="73">
        <f t="shared" si="11"/>
        <v>42</v>
      </c>
      <c r="AF44" s="29">
        <f>SUM(ENERO:DICIEMBRE!AF44)</f>
        <v>23</v>
      </c>
      <c r="AG44" s="29">
        <f>SUM(ENERO:DICIEMBRE!AG44)</f>
        <v>19</v>
      </c>
      <c r="AH44" s="29">
        <f>SUM(ENERO:DICIEMBRE!AH44)</f>
        <v>0</v>
      </c>
      <c r="AI44" s="29">
        <f>SUM(ENERO:DICIEMBRE!AI44)</f>
        <v>0</v>
      </c>
      <c r="AJ44" s="29">
        <f>SUM(ENERO:DICIEMBRE!AJ44)</f>
        <v>3</v>
      </c>
      <c r="AK44" s="29">
        <f>SUM(ENERO:DICIEMBRE!AK44)</f>
        <v>0</v>
      </c>
      <c r="AL44" s="6" t="str">
        <f t="shared" si="12"/>
        <v/>
      </c>
      <c r="CA44" s="7" t="str">
        <f t="shared" si="8"/>
        <v/>
      </c>
      <c r="CB44" s="7" t="str">
        <f t="shared" si="13"/>
        <v/>
      </c>
      <c r="CC44" s="7" t="str">
        <f t="shared" si="14"/>
        <v/>
      </c>
      <c r="CD44" s="7" t="str">
        <f t="shared" si="15"/>
        <v/>
      </c>
      <c r="CE44" s="7" t="str">
        <f t="shared" si="16"/>
        <v/>
      </c>
      <c r="CF44" s="75"/>
      <c r="CG44" s="75"/>
      <c r="CH44" s="75"/>
      <c r="CI44" s="7">
        <f t="shared" si="9"/>
        <v>0</v>
      </c>
      <c r="CJ44" s="7">
        <f t="shared" si="17"/>
        <v>0</v>
      </c>
      <c r="CK44" s="7">
        <f t="shared" si="18"/>
        <v>0</v>
      </c>
      <c r="CL44" s="7">
        <f t="shared" si="19"/>
        <v>0</v>
      </c>
      <c r="CM44" s="7">
        <f t="shared" si="20"/>
        <v>0</v>
      </c>
    </row>
    <row r="45" spans="1:102" ht="21" customHeight="1" x14ac:dyDescent="0.2">
      <c r="A45" s="78" t="s">
        <v>6</v>
      </c>
      <c r="B45" s="79">
        <f t="shared" si="7"/>
        <v>939</v>
      </c>
      <c r="C45" s="80">
        <f t="shared" ref="C45:AI45" si="21">SUM(C30:C44)</f>
        <v>47</v>
      </c>
      <c r="D45" s="81">
        <f t="shared" si="21"/>
        <v>42</v>
      </c>
      <c r="E45" s="81">
        <f t="shared" si="21"/>
        <v>120</v>
      </c>
      <c r="F45" s="81">
        <f t="shared" si="21"/>
        <v>131</v>
      </c>
      <c r="G45" s="81">
        <f t="shared" si="21"/>
        <v>24</v>
      </c>
      <c r="H45" s="82">
        <f t="shared" si="21"/>
        <v>28</v>
      </c>
      <c r="I45" s="81">
        <f t="shared" si="21"/>
        <v>33</v>
      </c>
      <c r="J45" s="81">
        <f t="shared" si="21"/>
        <v>29</v>
      </c>
      <c r="K45" s="81">
        <f t="shared" si="21"/>
        <v>37</v>
      </c>
      <c r="L45" s="81">
        <f t="shared" si="21"/>
        <v>46</v>
      </c>
      <c r="M45" s="81">
        <f t="shared" si="21"/>
        <v>49</v>
      </c>
      <c r="N45" s="81">
        <f t="shared" si="21"/>
        <v>55</v>
      </c>
      <c r="O45" s="81">
        <f t="shared" si="21"/>
        <v>56</v>
      </c>
      <c r="P45" s="81">
        <f t="shared" si="21"/>
        <v>55</v>
      </c>
      <c r="Q45" s="81">
        <f t="shared" si="21"/>
        <v>57</v>
      </c>
      <c r="R45" s="81">
        <f t="shared" si="21"/>
        <v>44</v>
      </c>
      <c r="S45" s="83">
        <f t="shared" si="21"/>
        <v>86</v>
      </c>
      <c r="T45" s="80">
        <f t="shared" si="21"/>
        <v>351</v>
      </c>
      <c r="U45" s="83">
        <f t="shared" si="21"/>
        <v>588</v>
      </c>
      <c r="V45" s="80">
        <f t="shared" si="21"/>
        <v>0</v>
      </c>
      <c r="W45" s="83">
        <f t="shared" si="21"/>
        <v>0</v>
      </c>
      <c r="X45" s="80">
        <f t="shared" si="21"/>
        <v>0</v>
      </c>
      <c r="Y45" s="83">
        <f t="shared" si="21"/>
        <v>4</v>
      </c>
      <c r="Z45" s="84">
        <f t="shared" si="21"/>
        <v>21</v>
      </c>
      <c r="AA45" s="80">
        <f t="shared" si="21"/>
        <v>11</v>
      </c>
      <c r="AB45" s="81">
        <f t="shared" si="21"/>
        <v>10</v>
      </c>
      <c r="AC45" s="81">
        <f t="shared" si="21"/>
        <v>0</v>
      </c>
      <c r="AD45" s="82">
        <f t="shared" si="21"/>
        <v>0</v>
      </c>
      <c r="AE45" s="84">
        <f t="shared" si="21"/>
        <v>43</v>
      </c>
      <c r="AF45" s="80">
        <f t="shared" si="21"/>
        <v>23</v>
      </c>
      <c r="AG45" s="81">
        <f t="shared" si="21"/>
        <v>19</v>
      </c>
      <c r="AH45" s="81">
        <f t="shared" si="21"/>
        <v>0</v>
      </c>
      <c r="AI45" s="85">
        <f t="shared" si="21"/>
        <v>1</v>
      </c>
      <c r="AJ45" s="83">
        <f>SUM(AJ30:AJ44)</f>
        <v>12</v>
      </c>
      <c r="AK45" s="83">
        <f>SUM(AK30:AK44)</f>
        <v>68</v>
      </c>
      <c r="CD45" s="75"/>
      <c r="CE45" s="75"/>
      <c r="CF45" s="75"/>
      <c r="CG45" s="75"/>
      <c r="CH45" s="75"/>
    </row>
    <row r="46" spans="1:102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86"/>
      <c r="W46" s="86"/>
      <c r="X46" s="86"/>
      <c r="Y46" s="86"/>
      <c r="Z46" s="86"/>
      <c r="AA46" s="86"/>
      <c r="AB46" s="86"/>
      <c r="AC46" s="86"/>
      <c r="AD46" s="86"/>
      <c r="BC46" s="75"/>
      <c r="BD46" s="75"/>
      <c r="BE46" s="75"/>
      <c r="BF46" s="75"/>
      <c r="BG46" s="75"/>
      <c r="BH46" s="75"/>
      <c r="BI46" s="75"/>
    </row>
    <row r="47" spans="1:102" ht="21.75" customHeight="1" x14ac:dyDescent="0.2">
      <c r="A47" s="3871" t="s">
        <v>46</v>
      </c>
      <c r="B47" s="3871" t="s">
        <v>6</v>
      </c>
      <c r="C47" s="3872" t="s">
        <v>81</v>
      </c>
      <c r="D47" s="3873"/>
      <c r="E47" s="3873"/>
      <c r="F47" s="3873"/>
      <c r="G47" s="3873"/>
      <c r="H47" s="3873"/>
      <c r="I47" s="3873"/>
      <c r="J47" s="3873"/>
      <c r="K47" s="3873"/>
      <c r="L47" s="3873"/>
      <c r="M47" s="3873"/>
      <c r="N47" s="3873"/>
      <c r="O47" s="3873"/>
      <c r="P47" s="3873"/>
      <c r="Q47" s="3873"/>
      <c r="R47" s="3873"/>
      <c r="S47" s="3873"/>
      <c r="T47" s="3873"/>
      <c r="U47" s="3874"/>
      <c r="V47" s="86"/>
      <c r="W47" s="86"/>
      <c r="X47" s="86"/>
      <c r="Y47" s="86"/>
      <c r="Z47" s="86"/>
      <c r="AA47" s="86"/>
      <c r="AB47" s="86"/>
      <c r="AC47" s="86"/>
      <c r="AD47" s="86"/>
      <c r="BC47" s="75"/>
      <c r="BD47" s="75"/>
      <c r="BE47" s="75"/>
      <c r="BF47" s="75"/>
      <c r="BG47" s="75"/>
      <c r="BH47" s="75"/>
      <c r="BI47" s="75"/>
    </row>
    <row r="48" spans="1:102" ht="22.5" customHeight="1" x14ac:dyDescent="0.2">
      <c r="A48" s="3871"/>
      <c r="B48" s="3871"/>
      <c r="C48" s="3853" t="s">
        <v>7</v>
      </c>
      <c r="D48" s="3853"/>
      <c r="E48" s="3853"/>
      <c r="F48" s="3853"/>
      <c r="G48" s="3853"/>
      <c r="H48" s="3853"/>
      <c r="I48" s="3853"/>
      <c r="J48" s="3853"/>
      <c r="K48" s="3853"/>
      <c r="L48" s="3853"/>
      <c r="M48" s="3853"/>
      <c r="N48" s="3853"/>
      <c r="O48" s="3853"/>
      <c r="P48" s="3853"/>
      <c r="Q48" s="3853"/>
      <c r="R48" s="3853"/>
      <c r="S48" s="3853"/>
      <c r="T48" s="3809" t="s">
        <v>40</v>
      </c>
      <c r="U48" s="3809"/>
      <c r="V48" s="86"/>
      <c r="W48" s="86"/>
      <c r="X48" s="86"/>
      <c r="Y48" s="86"/>
      <c r="Z48" s="86"/>
      <c r="AA48" s="86"/>
      <c r="AB48" s="86"/>
      <c r="AC48" s="86"/>
      <c r="AD48" s="86"/>
      <c r="CA48" s="3715" t="s">
        <v>10</v>
      </c>
      <c r="CC48" s="75"/>
      <c r="CD48" s="75"/>
      <c r="CE48" s="75"/>
      <c r="CF48" s="75"/>
      <c r="CG48" s="75"/>
      <c r="CH48" s="75"/>
      <c r="CI48" s="3715" t="s">
        <v>10</v>
      </c>
    </row>
    <row r="49" spans="1:87" s="7" customFormat="1" ht="21" customHeight="1" x14ac:dyDescent="0.2">
      <c r="A49" s="3871"/>
      <c r="B49" s="3871"/>
      <c r="C49" s="19" t="s">
        <v>12</v>
      </c>
      <c r="D49" s="20" t="s">
        <v>13</v>
      </c>
      <c r="E49" s="20" t="s">
        <v>41</v>
      </c>
      <c r="F49" s="20" t="s">
        <v>42</v>
      </c>
      <c r="G49" s="20" t="s">
        <v>16</v>
      </c>
      <c r="H49" s="20" t="s">
        <v>17</v>
      </c>
      <c r="I49" s="20" t="s">
        <v>18</v>
      </c>
      <c r="J49" s="20" t="s">
        <v>19</v>
      </c>
      <c r="K49" s="20" t="s">
        <v>20</v>
      </c>
      <c r="L49" s="20" t="s">
        <v>21</v>
      </c>
      <c r="M49" s="20" t="s">
        <v>22</v>
      </c>
      <c r="N49" s="20" t="s">
        <v>23</v>
      </c>
      <c r="O49" s="20" t="s">
        <v>24</v>
      </c>
      <c r="P49" s="20" t="s">
        <v>25</v>
      </c>
      <c r="Q49" s="20" t="s">
        <v>26</v>
      </c>
      <c r="R49" s="20" t="s">
        <v>27</v>
      </c>
      <c r="S49" s="54" t="s">
        <v>28</v>
      </c>
      <c r="T49" s="87" t="s">
        <v>29</v>
      </c>
      <c r="U49" s="25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CA49" s="3715"/>
      <c r="CC49" s="75"/>
      <c r="CD49" s="75"/>
      <c r="CE49" s="75"/>
      <c r="CF49" s="75"/>
      <c r="CG49" s="75"/>
      <c r="CH49" s="75"/>
      <c r="CI49" s="3715"/>
    </row>
    <row r="50" spans="1:87" s="7" customFormat="1" ht="30" customHeight="1" x14ac:dyDescent="0.2">
      <c r="A50" s="72" t="s">
        <v>82</v>
      </c>
      <c r="B50" s="28">
        <f>SUM(C50:S50)</f>
        <v>0</v>
      </c>
      <c r="C50" s="29">
        <f>SUM(ENERO:DICIEMBRE!C50)</f>
        <v>0</v>
      </c>
      <c r="D50" s="29">
        <f>SUM(ENERO:DICIEMBRE!D50)</f>
        <v>0</v>
      </c>
      <c r="E50" s="29">
        <f>SUM(ENERO:DICIEMBRE!E50)</f>
        <v>0</v>
      </c>
      <c r="F50" s="29">
        <f>SUM(ENERO:DICIEMBRE!F50)</f>
        <v>0</v>
      </c>
      <c r="G50" s="29">
        <f>SUM(ENERO:DICIEMBRE!G50)</f>
        <v>0</v>
      </c>
      <c r="H50" s="29">
        <f>SUM(ENERO:DICIEMBRE!H50)</f>
        <v>0</v>
      </c>
      <c r="I50" s="29">
        <f>SUM(ENERO:DICIEMBRE!I50)</f>
        <v>0</v>
      </c>
      <c r="J50" s="29">
        <f>SUM(ENERO:DICIEMBRE!J50)</f>
        <v>0</v>
      </c>
      <c r="K50" s="29">
        <f>SUM(ENERO:DICIEMBRE!K50)</f>
        <v>0</v>
      </c>
      <c r="L50" s="29">
        <f>SUM(ENERO:DICIEMBRE!L50)</f>
        <v>0</v>
      </c>
      <c r="M50" s="29">
        <f>SUM(ENERO:DICIEMBRE!M50)</f>
        <v>0</v>
      </c>
      <c r="N50" s="29">
        <f>SUM(ENERO:DICIEMBRE!N50)</f>
        <v>0</v>
      </c>
      <c r="O50" s="29">
        <f>SUM(ENERO:DICIEMBRE!O50)</f>
        <v>0</v>
      </c>
      <c r="P50" s="29">
        <f>SUM(ENERO:DICIEMBRE!P50)</f>
        <v>0</v>
      </c>
      <c r="Q50" s="29">
        <f>SUM(ENERO:DICIEMBRE!Q50)</f>
        <v>0</v>
      </c>
      <c r="R50" s="29">
        <f>SUM(ENERO:DICIEMBRE!R50)</f>
        <v>0</v>
      </c>
      <c r="S50" s="29">
        <f>SUM(ENERO:DICIEMBRE!S50)</f>
        <v>0</v>
      </c>
      <c r="T50" s="29">
        <f>SUM(ENERO:DICIEMBRE!T50)</f>
        <v>0</v>
      </c>
      <c r="U50" s="29">
        <f>SUM(ENERO:DICIEMBRE!U50)</f>
        <v>0</v>
      </c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CA50" s="7" t="str">
        <f>IF(CI50=1," *Los controles según sexo deben ser iguales  al total de Controles. ","")</f>
        <v/>
      </c>
      <c r="CB50" s="75"/>
      <c r="CC50" s="75"/>
      <c r="CD50" s="75"/>
      <c r="CE50" s="75"/>
      <c r="CF50" s="75"/>
      <c r="CG50" s="75"/>
      <c r="CH50" s="75"/>
      <c r="CI50" s="7">
        <f t="shared" ref="CI50:CI65" si="23">IF(T50+U50&lt;&gt;B50,1,0)</f>
        <v>0</v>
      </c>
    </row>
    <row r="51" spans="1:87" s="7" customFormat="1" ht="15" customHeight="1" x14ac:dyDescent="0.2">
      <c r="A51" s="74" t="s">
        <v>66</v>
      </c>
      <c r="B51" s="28">
        <f>SUM(C51:S51)</f>
        <v>0</v>
      </c>
      <c r="C51" s="29">
        <f>SUM(ENERO:DICIEMBRE!C51)</f>
        <v>0</v>
      </c>
      <c r="D51" s="29">
        <f>SUM(ENERO:DICIEMBRE!D51)</f>
        <v>0</v>
      </c>
      <c r="E51" s="29">
        <f>SUM(ENERO:DICIEMBRE!E51)</f>
        <v>0</v>
      </c>
      <c r="F51" s="29">
        <f>SUM(ENERO:DICIEMBRE!F51)</f>
        <v>0</v>
      </c>
      <c r="G51" s="29">
        <f>SUM(ENERO:DICIEMBRE!G51)</f>
        <v>0</v>
      </c>
      <c r="H51" s="29">
        <f>SUM(ENERO:DICIEMBRE!H51)</f>
        <v>0</v>
      </c>
      <c r="I51" s="29">
        <f>SUM(ENERO:DICIEMBRE!I51)</f>
        <v>0</v>
      </c>
      <c r="J51" s="29">
        <f>SUM(ENERO:DICIEMBRE!J51)</f>
        <v>0</v>
      </c>
      <c r="K51" s="29">
        <f>SUM(ENERO:DICIEMBRE!K51)</f>
        <v>0</v>
      </c>
      <c r="L51" s="29">
        <f>SUM(ENERO:DICIEMBRE!L51)</f>
        <v>0</v>
      </c>
      <c r="M51" s="29">
        <f>SUM(ENERO:DICIEMBRE!M51)</f>
        <v>0</v>
      </c>
      <c r="N51" s="29">
        <f>SUM(ENERO:DICIEMBRE!N51)</f>
        <v>0</v>
      </c>
      <c r="O51" s="29">
        <f>SUM(ENERO:DICIEMBRE!O51)</f>
        <v>0</v>
      </c>
      <c r="P51" s="29">
        <f>SUM(ENERO:DICIEMBRE!P51)</f>
        <v>0</v>
      </c>
      <c r="Q51" s="29">
        <f>SUM(ENERO:DICIEMBRE!Q51)</f>
        <v>0</v>
      </c>
      <c r="R51" s="29">
        <f>SUM(ENERO:DICIEMBRE!R51)</f>
        <v>0</v>
      </c>
      <c r="S51" s="29">
        <f>SUM(ENERO:DICIEMBRE!S51)</f>
        <v>0</v>
      </c>
      <c r="T51" s="29">
        <f>SUM(ENERO:DICIEMBRE!T51)</f>
        <v>0</v>
      </c>
      <c r="U51" s="29">
        <f>SUM(ENERO:DICIEMBRE!U51)</f>
        <v>0</v>
      </c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CA51" s="7" t="str">
        <f t="shared" ref="CA51:CA65" si="24">IF(CI51=1," *Los controles según sexo deben ser iguales  al total de Controles. ","")</f>
        <v/>
      </c>
      <c r="CB51" s="75"/>
      <c r="CC51" s="75"/>
      <c r="CD51" s="75"/>
      <c r="CE51" s="75"/>
      <c r="CF51" s="75"/>
      <c r="CG51" s="75"/>
      <c r="CH51" s="75"/>
      <c r="CI51" s="7">
        <f t="shared" si="23"/>
        <v>0</v>
      </c>
    </row>
    <row r="52" spans="1:87" s="7" customFormat="1" ht="15" customHeight="1" x14ac:dyDescent="0.2">
      <c r="A52" s="74" t="s">
        <v>67</v>
      </c>
      <c r="B52" s="28">
        <f>SUM(C52:S52)</f>
        <v>0</v>
      </c>
      <c r="C52" s="29">
        <f>SUM(ENERO:DICIEMBRE!C52)</f>
        <v>0</v>
      </c>
      <c r="D52" s="29">
        <f>SUM(ENERO:DICIEMBRE!D52)</f>
        <v>0</v>
      </c>
      <c r="E52" s="29">
        <f>SUM(ENERO:DICIEMBRE!E52)</f>
        <v>0</v>
      </c>
      <c r="F52" s="29">
        <f>SUM(ENERO:DICIEMBRE!F52)</f>
        <v>0</v>
      </c>
      <c r="G52" s="29">
        <f>SUM(ENERO:DICIEMBRE!G52)</f>
        <v>0</v>
      </c>
      <c r="H52" s="29">
        <f>SUM(ENERO:DICIEMBRE!H52)</f>
        <v>0</v>
      </c>
      <c r="I52" s="29">
        <f>SUM(ENERO:DICIEMBRE!I52)</f>
        <v>0</v>
      </c>
      <c r="J52" s="29">
        <f>SUM(ENERO:DICIEMBRE!J52)</f>
        <v>0</v>
      </c>
      <c r="K52" s="29">
        <f>SUM(ENERO:DICIEMBRE!K52)</f>
        <v>0</v>
      </c>
      <c r="L52" s="29">
        <f>SUM(ENERO:DICIEMBRE!L52)</f>
        <v>0</v>
      </c>
      <c r="M52" s="29">
        <f>SUM(ENERO:DICIEMBRE!M52)</f>
        <v>0</v>
      </c>
      <c r="N52" s="29">
        <f>SUM(ENERO:DICIEMBRE!N52)</f>
        <v>0</v>
      </c>
      <c r="O52" s="29">
        <f>SUM(ENERO:DICIEMBRE!O52)</f>
        <v>0</v>
      </c>
      <c r="P52" s="29">
        <f>SUM(ENERO:DICIEMBRE!P52)</f>
        <v>0</v>
      </c>
      <c r="Q52" s="29">
        <f>SUM(ENERO:DICIEMBRE!Q52)</f>
        <v>0</v>
      </c>
      <c r="R52" s="29">
        <f>SUM(ENERO:DICIEMBRE!R52)</f>
        <v>0</v>
      </c>
      <c r="S52" s="29">
        <f>SUM(ENERO:DICIEMBRE!S52)</f>
        <v>0</v>
      </c>
      <c r="T52" s="29">
        <f>SUM(ENERO:DICIEMBRE!T52)</f>
        <v>0</v>
      </c>
      <c r="U52" s="29">
        <f>SUM(ENERO:DICIEMBRE!U52)</f>
        <v>0</v>
      </c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CA52" s="7" t="str">
        <f t="shared" si="24"/>
        <v/>
      </c>
      <c r="CB52" s="75"/>
      <c r="CC52" s="75"/>
      <c r="CD52" s="75"/>
      <c r="CE52" s="75"/>
      <c r="CF52" s="75"/>
      <c r="CG52" s="75"/>
      <c r="CH52" s="75"/>
      <c r="CI52" s="7">
        <f t="shared" si="23"/>
        <v>0</v>
      </c>
    </row>
    <row r="53" spans="1:87" s="7" customFormat="1" ht="27" customHeight="1" x14ac:dyDescent="0.2">
      <c r="A53" s="74" t="s">
        <v>68</v>
      </c>
      <c r="B53" s="28">
        <f t="shared" ref="B53:B64" si="25">SUM(C53:S53)</f>
        <v>0</v>
      </c>
      <c r="C53" s="29">
        <f>SUM(ENERO:DICIEMBRE!C53)</f>
        <v>0</v>
      </c>
      <c r="D53" s="29">
        <f>SUM(ENERO:DICIEMBRE!D53)</f>
        <v>0</v>
      </c>
      <c r="E53" s="29">
        <f>SUM(ENERO:DICIEMBRE!E53)</f>
        <v>0</v>
      </c>
      <c r="F53" s="29">
        <f>SUM(ENERO:DICIEMBRE!F53)</f>
        <v>0</v>
      </c>
      <c r="G53" s="29">
        <f>SUM(ENERO:DICIEMBRE!G53)</f>
        <v>0</v>
      </c>
      <c r="H53" s="29">
        <f>SUM(ENERO:DICIEMBRE!H53)</f>
        <v>0</v>
      </c>
      <c r="I53" s="29">
        <f>SUM(ENERO:DICIEMBRE!I53)</f>
        <v>0</v>
      </c>
      <c r="J53" s="29">
        <f>SUM(ENERO:DICIEMBRE!J53)</f>
        <v>0</v>
      </c>
      <c r="K53" s="29">
        <f>SUM(ENERO:DICIEMBRE!K53)</f>
        <v>0</v>
      </c>
      <c r="L53" s="29">
        <f>SUM(ENERO:DICIEMBRE!L53)</f>
        <v>0</v>
      </c>
      <c r="M53" s="29">
        <f>SUM(ENERO:DICIEMBRE!M53)</f>
        <v>0</v>
      </c>
      <c r="N53" s="29">
        <f>SUM(ENERO:DICIEMBRE!N53)</f>
        <v>0</v>
      </c>
      <c r="O53" s="29">
        <f>SUM(ENERO:DICIEMBRE!O53)</f>
        <v>0</v>
      </c>
      <c r="P53" s="29">
        <f>SUM(ENERO:DICIEMBRE!P53)</f>
        <v>0</v>
      </c>
      <c r="Q53" s="29">
        <f>SUM(ENERO:DICIEMBRE!Q53)</f>
        <v>0</v>
      </c>
      <c r="R53" s="29">
        <f>SUM(ENERO:DICIEMBRE!R53)</f>
        <v>0</v>
      </c>
      <c r="S53" s="29">
        <f>SUM(ENERO:DICIEMBRE!S53)</f>
        <v>0</v>
      </c>
      <c r="T53" s="29">
        <f>SUM(ENERO:DICIEMBRE!T53)</f>
        <v>0</v>
      </c>
      <c r="U53" s="29">
        <f>SUM(ENERO:DICIEMBRE!U53)</f>
        <v>0</v>
      </c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CA53" s="7" t="str">
        <f t="shared" si="24"/>
        <v/>
      </c>
      <c r="CB53" s="75"/>
      <c r="CC53" s="75"/>
      <c r="CD53" s="75"/>
      <c r="CE53" s="75"/>
      <c r="CF53" s="75"/>
      <c r="CG53" s="75"/>
      <c r="CH53" s="75"/>
      <c r="CI53" s="7">
        <f t="shared" si="23"/>
        <v>0</v>
      </c>
    </row>
    <row r="54" spans="1:87" s="7" customFormat="1" ht="15" customHeight="1" x14ac:dyDescent="0.2">
      <c r="A54" s="74" t="s">
        <v>69</v>
      </c>
      <c r="B54" s="28">
        <f t="shared" si="25"/>
        <v>0</v>
      </c>
      <c r="C54" s="29">
        <f>SUM(ENERO:DICIEMBRE!C54)</f>
        <v>0</v>
      </c>
      <c r="D54" s="29">
        <f>SUM(ENERO:DICIEMBRE!D54)</f>
        <v>0</v>
      </c>
      <c r="E54" s="29">
        <f>SUM(ENERO:DICIEMBRE!E54)</f>
        <v>0</v>
      </c>
      <c r="F54" s="29">
        <f>SUM(ENERO:DICIEMBRE!F54)</f>
        <v>0</v>
      </c>
      <c r="G54" s="29">
        <f>SUM(ENERO:DICIEMBRE!G54)</f>
        <v>0</v>
      </c>
      <c r="H54" s="29">
        <f>SUM(ENERO:DICIEMBRE!H54)</f>
        <v>0</v>
      </c>
      <c r="I54" s="29">
        <f>SUM(ENERO:DICIEMBRE!I54)</f>
        <v>0</v>
      </c>
      <c r="J54" s="29">
        <f>SUM(ENERO:DICIEMBRE!J54)</f>
        <v>0</v>
      </c>
      <c r="K54" s="29">
        <f>SUM(ENERO:DICIEMBRE!K54)</f>
        <v>0</v>
      </c>
      <c r="L54" s="29">
        <f>SUM(ENERO:DICIEMBRE!L54)</f>
        <v>0</v>
      </c>
      <c r="M54" s="29">
        <f>SUM(ENERO:DICIEMBRE!M54)</f>
        <v>0</v>
      </c>
      <c r="N54" s="29">
        <f>SUM(ENERO:DICIEMBRE!N54)</f>
        <v>0</v>
      </c>
      <c r="O54" s="29">
        <f>SUM(ENERO:DICIEMBRE!O54)</f>
        <v>0</v>
      </c>
      <c r="P54" s="29">
        <f>SUM(ENERO:DICIEMBRE!P54)</f>
        <v>0</v>
      </c>
      <c r="Q54" s="29">
        <f>SUM(ENERO:DICIEMBRE!Q54)</f>
        <v>0</v>
      </c>
      <c r="R54" s="29">
        <f>SUM(ENERO:DICIEMBRE!R54)</f>
        <v>0</v>
      </c>
      <c r="S54" s="29">
        <f>SUM(ENERO:DICIEMBRE!S54)</f>
        <v>0</v>
      </c>
      <c r="T54" s="29">
        <f>SUM(ENERO:DICIEMBRE!T54)</f>
        <v>0</v>
      </c>
      <c r="U54" s="29">
        <f>SUM(ENERO:DICIEMBRE!U54)</f>
        <v>0</v>
      </c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CA54" s="7" t="str">
        <f t="shared" si="24"/>
        <v/>
      </c>
      <c r="CB54" s="75"/>
      <c r="CC54" s="75"/>
      <c r="CD54" s="75"/>
      <c r="CE54" s="75"/>
      <c r="CF54" s="75"/>
      <c r="CG54" s="75"/>
      <c r="CH54" s="75"/>
      <c r="CI54" s="7">
        <f t="shared" si="23"/>
        <v>0</v>
      </c>
    </row>
    <row r="55" spans="1:87" s="7" customFormat="1" ht="15" customHeight="1" x14ac:dyDescent="0.2">
      <c r="A55" s="74" t="s">
        <v>70</v>
      </c>
      <c r="B55" s="28">
        <f t="shared" si="25"/>
        <v>0</v>
      </c>
      <c r="C55" s="29">
        <f>SUM(ENERO:DICIEMBRE!C55)</f>
        <v>0</v>
      </c>
      <c r="D55" s="29">
        <f>SUM(ENERO:DICIEMBRE!D55)</f>
        <v>0</v>
      </c>
      <c r="E55" s="29">
        <f>SUM(ENERO:DICIEMBRE!E55)</f>
        <v>0</v>
      </c>
      <c r="F55" s="29">
        <f>SUM(ENERO:DICIEMBRE!F55)</f>
        <v>0</v>
      </c>
      <c r="G55" s="29">
        <f>SUM(ENERO:DICIEMBRE!G55)</f>
        <v>0</v>
      </c>
      <c r="H55" s="29">
        <f>SUM(ENERO:DICIEMBRE!H55)</f>
        <v>0</v>
      </c>
      <c r="I55" s="29">
        <f>SUM(ENERO:DICIEMBRE!I55)</f>
        <v>0</v>
      </c>
      <c r="J55" s="29">
        <f>SUM(ENERO:DICIEMBRE!J55)</f>
        <v>0</v>
      </c>
      <c r="K55" s="29">
        <f>SUM(ENERO:DICIEMBRE!K55)</f>
        <v>0</v>
      </c>
      <c r="L55" s="29">
        <f>SUM(ENERO:DICIEMBRE!L55)</f>
        <v>0</v>
      </c>
      <c r="M55" s="29">
        <f>SUM(ENERO:DICIEMBRE!M55)</f>
        <v>0</v>
      </c>
      <c r="N55" s="29">
        <f>SUM(ENERO:DICIEMBRE!N55)</f>
        <v>0</v>
      </c>
      <c r="O55" s="29">
        <f>SUM(ENERO:DICIEMBRE!O55)</f>
        <v>0</v>
      </c>
      <c r="P55" s="29">
        <f>SUM(ENERO:DICIEMBRE!P55)</f>
        <v>0</v>
      </c>
      <c r="Q55" s="29">
        <f>SUM(ENERO:DICIEMBRE!Q55)</f>
        <v>0</v>
      </c>
      <c r="R55" s="29">
        <f>SUM(ENERO:DICIEMBRE!R55)</f>
        <v>0</v>
      </c>
      <c r="S55" s="29">
        <f>SUM(ENERO:DICIEMBRE!S55)</f>
        <v>0</v>
      </c>
      <c r="T55" s="29">
        <f>SUM(ENERO:DICIEMBRE!T55)</f>
        <v>0</v>
      </c>
      <c r="U55" s="29">
        <f>SUM(ENERO:DICIEMBRE!U55)</f>
        <v>0</v>
      </c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CA55" s="7" t="str">
        <f t="shared" si="24"/>
        <v/>
      </c>
      <c r="CB55" s="75"/>
      <c r="CC55" s="75"/>
      <c r="CD55" s="75"/>
      <c r="CE55" s="75"/>
      <c r="CF55" s="75"/>
      <c r="CG55" s="75"/>
      <c r="CH55" s="75"/>
      <c r="CI55" s="7">
        <f t="shared" si="23"/>
        <v>0</v>
      </c>
    </row>
    <row r="56" spans="1:87" s="7" customFormat="1" ht="15" customHeight="1" x14ac:dyDescent="0.2">
      <c r="A56" s="74" t="s">
        <v>71</v>
      </c>
      <c r="B56" s="28">
        <f t="shared" si="25"/>
        <v>0</v>
      </c>
      <c r="C56" s="29">
        <f>SUM(ENERO:DICIEMBRE!C56)</f>
        <v>0</v>
      </c>
      <c r="D56" s="29">
        <f>SUM(ENERO:DICIEMBRE!D56)</f>
        <v>0</v>
      </c>
      <c r="E56" s="29">
        <f>SUM(ENERO:DICIEMBRE!E56)</f>
        <v>0</v>
      </c>
      <c r="F56" s="29">
        <f>SUM(ENERO:DICIEMBRE!F56)</f>
        <v>0</v>
      </c>
      <c r="G56" s="29">
        <f>SUM(ENERO:DICIEMBRE!G56)</f>
        <v>0</v>
      </c>
      <c r="H56" s="29">
        <f>SUM(ENERO:DICIEMBRE!H56)</f>
        <v>0</v>
      </c>
      <c r="I56" s="29">
        <f>SUM(ENERO:DICIEMBRE!I56)</f>
        <v>0</v>
      </c>
      <c r="J56" s="29">
        <f>SUM(ENERO:DICIEMBRE!J56)</f>
        <v>0</v>
      </c>
      <c r="K56" s="29">
        <f>SUM(ENERO:DICIEMBRE!K56)</f>
        <v>0</v>
      </c>
      <c r="L56" s="29">
        <f>SUM(ENERO:DICIEMBRE!L56)</f>
        <v>0</v>
      </c>
      <c r="M56" s="29">
        <f>SUM(ENERO:DICIEMBRE!M56)</f>
        <v>0</v>
      </c>
      <c r="N56" s="29">
        <f>SUM(ENERO:DICIEMBRE!N56)</f>
        <v>0</v>
      </c>
      <c r="O56" s="29">
        <f>SUM(ENERO:DICIEMBRE!O56)</f>
        <v>0</v>
      </c>
      <c r="P56" s="29">
        <f>SUM(ENERO:DICIEMBRE!P56)</f>
        <v>0</v>
      </c>
      <c r="Q56" s="29">
        <f>SUM(ENERO:DICIEMBRE!Q56)</f>
        <v>0</v>
      </c>
      <c r="R56" s="29">
        <f>SUM(ENERO:DICIEMBRE!R56)</f>
        <v>0</v>
      </c>
      <c r="S56" s="29">
        <f>SUM(ENERO:DICIEMBRE!S56)</f>
        <v>0</v>
      </c>
      <c r="T56" s="29">
        <f>SUM(ENERO:DICIEMBRE!T56)</f>
        <v>0</v>
      </c>
      <c r="U56" s="29">
        <f>SUM(ENERO:DICIEMBRE!U56)</f>
        <v>0</v>
      </c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CA56" s="7" t="str">
        <f t="shared" si="24"/>
        <v/>
      </c>
      <c r="CB56" s="75"/>
      <c r="CC56" s="75"/>
      <c r="CD56" s="75"/>
      <c r="CE56" s="75"/>
      <c r="CF56" s="75"/>
      <c r="CG56" s="75"/>
      <c r="CH56" s="75"/>
      <c r="CI56" s="7">
        <f t="shared" si="23"/>
        <v>0</v>
      </c>
    </row>
    <row r="57" spans="1:87" s="7" customFormat="1" ht="15" customHeight="1" x14ac:dyDescent="0.2">
      <c r="A57" s="74" t="s">
        <v>72</v>
      </c>
      <c r="B57" s="28">
        <f t="shared" si="25"/>
        <v>0</v>
      </c>
      <c r="C57" s="29">
        <f>SUM(ENERO:DICIEMBRE!C57)</f>
        <v>0</v>
      </c>
      <c r="D57" s="29">
        <f>SUM(ENERO:DICIEMBRE!D57)</f>
        <v>0</v>
      </c>
      <c r="E57" s="29">
        <f>SUM(ENERO:DICIEMBRE!E57)</f>
        <v>0</v>
      </c>
      <c r="F57" s="29">
        <f>SUM(ENERO:DICIEMBRE!F57)</f>
        <v>0</v>
      </c>
      <c r="G57" s="29">
        <f>SUM(ENERO:DICIEMBRE!G57)</f>
        <v>0</v>
      </c>
      <c r="H57" s="29">
        <f>SUM(ENERO:DICIEMBRE!H57)</f>
        <v>0</v>
      </c>
      <c r="I57" s="29">
        <f>SUM(ENERO:DICIEMBRE!I57)</f>
        <v>0</v>
      </c>
      <c r="J57" s="29">
        <f>SUM(ENERO:DICIEMBRE!J57)</f>
        <v>0</v>
      </c>
      <c r="K57" s="29">
        <f>SUM(ENERO:DICIEMBRE!K57)</f>
        <v>0</v>
      </c>
      <c r="L57" s="29">
        <f>SUM(ENERO:DICIEMBRE!L57)</f>
        <v>0</v>
      </c>
      <c r="M57" s="29">
        <f>SUM(ENERO:DICIEMBRE!M57)</f>
        <v>0</v>
      </c>
      <c r="N57" s="29">
        <f>SUM(ENERO:DICIEMBRE!N57)</f>
        <v>0</v>
      </c>
      <c r="O57" s="29">
        <f>SUM(ENERO:DICIEMBRE!O57)</f>
        <v>0</v>
      </c>
      <c r="P57" s="29">
        <f>SUM(ENERO:DICIEMBRE!P57)</f>
        <v>0</v>
      </c>
      <c r="Q57" s="29">
        <f>SUM(ENERO:DICIEMBRE!Q57)</f>
        <v>0</v>
      </c>
      <c r="R57" s="29">
        <f>SUM(ENERO:DICIEMBRE!R57)</f>
        <v>0</v>
      </c>
      <c r="S57" s="29">
        <f>SUM(ENERO:DICIEMBRE!S57)</f>
        <v>0</v>
      </c>
      <c r="T57" s="29">
        <f>SUM(ENERO:DICIEMBRE!T57)</f>
        <v>0</v>
      </c>
      <c r="U57" s="29">
        <f>SUM(ENERO:DICIEMBRE!U57)</f>
        <v>0</v>
      </c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CA57" s="7" t="str">
        <f t="shared" si="24"/>
        <v/>
      </c>
      <c r="CB57" s="75"/>
      <c r="CC57" s="75"/>
      <c r="CD57" s="75"/>
      <c r="CE57" s="75"/>
      <c r="CF57" s="75"/>
      <c r="CG57" s="75"/>
      <c r="CH57" s="75"/>
      <c r="CI57" s="7">
        <f t="shared" si="23"/>
        <v>0</v>
      </c>
    </row>
    <row r="58" spans="1:87" s="7" customFormat="1" ht="15" customHeight="1" x14ac:dyDescent="0.2">
      <c r="A58" s="74" t="s">
        <v>73</v>
      </c>
      <c r="B58" s="28">
        <f t="shared" si="25"/>
        <v>0</v>
      </c>
      <c r="C58" s="29">
        <f>SUM(ENERO:DICIEMBRE!C58)</f>
        <v>0</v>
      </c>
      <c r="D58" s="29">
        <f>SUM(ENERO:DICIEMBRE!D58)</f>
        <v>0</v>
      </c>
      <c r="E58" s="29">
        <f>SUM(ENERO:DICIEMBRE!E58)</f>
        <v>0</v>
      </c>
      <c r="F58" s="29">
        <f>SUM(ENERO:DICIEMBRE!F58)</f>
        <v>0</v>
      </c>
      <c r="G58" s="29">
        <f>SUM(ENERO:DICIEMBRE!G58)</f>
        <v>0</v>
      </c>
      <c r="H58" s="29">
        <f>SUM(ENERO:DICIEMBRE!H58)</f>
        <v>0</v>
      </c>
      <c r="I58" s="29">
        <f>SUM(ENERO:DICIEMBRE!I58)</f>
        <v>0</v>
      </c>
      <c r="J58" s="29">
        <f>SUM(ENERO:DICIEMBRE!J58)</f>
        <v>0</v>
      </c>
      <c r="K58" s="29">
        <f>SUM(ENERO:DICIEMBRE!K58)</f>
        <v>0</v>
      </c>
      <c r="L58" s="29">
        <f>SUM(ENERO:DICIEMBRE!L58)</f>
        <v>0</v>
      </c>
      <c r="M58" s="29">
        <f>SUM(ENERO:DICIEMBRE!M58)</f>
        <v>0</v>
      </c>
      <c r="N58" s="29">
        <f>SUM(ENERO:DICIEMBRE!N58)</f>
        <v>0</v>
      </c>
      <c r="O58" s="29">
        <f>SUM(ENERO:DICIEMBRE!O58)</f>
        <v>0</v>
      </c>
      <c r="P58" s="29">
        <f>SUM(ENERO:DICIEMBRE!P58)</f>
        <v>0</v>
      </c>
      <c r="Q58" s="29">
        <f>SUM(ENERO:DICIEMBRE!Q58)</f>
        <v>0</v>
      </c>
      <c r="R58" s="29">
        <f>SUM(ENERO:DICIEMBRE!R58)</f>
        <v>0</v>
      </c>
      <c r="S58" s="29">
        <f>SUM(ENERO:DICIEMBRE!S58)</f>
        <v>0</v>
      </c>
      <c r="T58" s="29">
        <f>SUM(ENERO:DICIEMBRE!T58)</f>
        <v>0</v>
      </c>
      <c r="U58" s="29">
        <f>SUM(ENERO:DICIEMBRE!U58)</f>
        <v>0</v>
      </c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CA58" s="7" t="str">
        <f t="shared" si="24"/>
        <v/>
      </c>
      <c r="CB58" s="75"/>
      <c r="CC58" s="75"/>
      <c r="CD58" s="75"/>
      <c r="CE58" s="75"/>
      <c r="CF58" s="75"/>
      <c r="CG58" s="75"/>
      <c r="CH58" s="75"/>
      <c r="CI58" s="7">
        <f t="shared" si="23"/>
        <v>0</v>
      </c>
    </row>
    <row r="59" spans="1:87" s="7" customFormat="1" ht="15" customHeight="1" x14ac:dyDescent="0.2">
      <c r="A59" s="76" t="s">
        <v>74</v>
      </c>
      <c r="B59" s="28">
        <f t="shared" si="25"/>
        <v>0</v>
      </c>
      <c r="C59" s="29">
        <f>SUM(ENERO:DICIEMBRE!C59)</f>
        <v>0</v>
      </c>
      <c r="D59" s="29">
        <f>SUM(ENERO:DICIEMBRE!D59)</f>
        <v>0</v>
      </c>
      <c r="E59" s="29">
        <f>SUM(ENERO:DICIEMBRE!E59)</f>
        <v>0</v>
      </c>
      <c r="F59" s="29">
        <f>SUM(ENERO:DICIEMBRE!F59)</f>
        <v>0</v>
      </c>
      <c r="G59" s="29">
        <f>SUM(ENERO:DICIEMBRE!G59)</f>
        <v>0</v>
      </c>
      <c r="H59" s="29">
        <f>SUM(ENERO:DICIEMBRE!H59)</f>
        <v>0</v>
      </c>
      <c r="I59" s="29">
        <f>SUM(ENERO:DICIEMBRE!I59)</f>
        <v>0</v>
      </c>
      <c r="J59" s="29">
        <f>SUM(ENERO:DICIEMBRE!J59)</f>
        <v>0</v>
      </c>
      <c r="K59" s="29">
        <f>SUM(ENERO:DICIEMBRE!K59)</f>
        <v>0</v>
      </c>
      <c r="L59" s="29">
        <f>SUM(ENERO:DICIEMBRE!L59)</f>
        <v>0</v>
      </c>
      <c r="M59" s="29">
        <f>SUM(ENERO:DICIEMBRE!M59)</f>
        <v>0</v>
      </c>
      <c r="N59" s="29">
        <f>SUM(ENERO:DICIEMBRE!N59)</f>
        <v>0</v>
      </c>
      <c r="O59" s="29">
        <f>SUM(ENERO:DICIEMBRE!O59)</f>
        <v>0</v>
      </c>
      <c r="P59" s="29">
        <f>SUM(ENERO:DICIEMBRE!P59)</f>
        <v>0</v>
      </c>
      <c r="Q59" s="29">
        <f>SUM(ENERO:DICIEMBRE!Q59)</f>
        <v>0</v>
      </c>
      <c r="R59" s="29">
        <f>SUM(ENERO:DICIEMBRE!R59)</f>
        <v>0</v>
      </c>
      <c r="S59" s="29">
        <f>SUM(ENERO:DICIEMBRE!S59)</f>
        <v>0</v>
      </c>
      <c r="T59" s="29">
        <f>SUM(ENERO:DICIEMBRE!T59)</f>
        <v>0</v>
      </c>
      <c r="U59" s="29">
        <f>SUM(ENERO:DICIEMBRE!U59)</f>
        <v>0</v>
      </c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CA59" s="7" t="str">
        <f t="shared" si="24"/>
        <v/>
      </c>
      <c r="CB59" s="75"/>
      <c r="CC59" s="75"/>
      <c r="CD59" s="75"/>
      <c r="CE59" s="75"/>
      <c r="CF59" s="75"/>
      <c r="CG59" s="75"/>
      <c r="CH59" s="75"/>
      <c r="CI59" s="7">
        <f t="shared" si="23"/>
        <v>0</v>
      </c>
    </row>
    <row r="60" spans="1:87" s="7" customFormat="1" ht="15" customHeight="1" x14ac:dyDescent="0.2">
      <c r="A60" s="76" t="s">
        <v>75</v>
      </c>
      <c r="B60" s="28">
        <f t="shared" si="25"/>
        <v>0</v>
      </c>
      <c r="C60" s="29">
        <f>SUM(ENERO:DICIEMBRE!C60)</f>
        <v>0</v>
      </c>
      <c r="D60" s="29">
        <f>SUM(ENERO:DICIEMBRE!D60)</f>
        <v>0</v>
      </c>
      <c r="E60" s="29">
        <f>SUM(ENERO:DICIEMBRE!E60)</f>
        <v>0</v>
      </c>
      <c r="F60" s="29">
        <f>SUM(ENERO:DICIEMBRE!F60)</f>
        <v>0</v>
      </c>
      <c r="G60" s="29">
        <f>SUM(ENERO:DICIEMBRE!G60)</f>
        <v>0</v>
      </c>
      <c r="H60" s="29">
        <f>SUM(ENERO:DICIEMBRE!H60)</f>
        <v>0</v>
      </c>
      <c r="I60" s="29">
        <f>SUM(ENERO:DICIEMBRE!I60)</f>
        <v>0</v>
      </c>
      <c r="J60" s="29">
        <f>SUM(ENERO:DICIEMBRE!J60)</f>
        <v>0</v>
      </c>
      <c r="K60" s="29">
        <f>SUM(ENERO:DICIEMBRE!K60)</f>
        <v>0</v>
      </c>
      <c r="L60" s="29">
        <f>SUM(ENERO:DICIEMBRE!L60)</f>
        <v>0</v>
      </c>
      <c r="M60" s="29">
        <f>SUM(ENERO:DICIEMBRE!M60)</f>
        <v>0</v>
      </c>
      <c r="N60" s="29">
        <f>SUM(ENERO:DICIEMBRE!N60)</f>
        <v>0</v>
      </c>
      <c r="O60" s="29">
        <f>SUM(ENERO:DICIEMBRE!O60)</f>
        <v>0</v>
      </c>
      <c r="P60" s="29">
        <f>SUM(ENERO:DICIEMBRE!P60)</f>
        <v>0</v>
      </c>
      <c r="Q60" s="29">
        <f>SUM(ENERO:DICIEMBRE!Q60)</f>
        <v>0</v>
      </c>
      <c r="R60" s="29">
        <f>SUM(ENERO:DICIEMBRE!R60)</f>
        <v>0</v>
      </c>
      <c r="S60" s="29">
        <f>SUM(ENERO:DICIEMBRE!S60)</f>
        <v>0</v>
      </c>
      <c r="T60" s="29">
        <f>SUM(ENERO:DICIEMBRE!T60)</f>
        <v>0</v>
      </c>
      <c r="U60" s="29">
        <f>SUM(ENERO:DICIEMBRE!U60)</f>
        <v>0</v>
      </c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CA60" s="7" t="str">
        <f t="shared" si="24"/>
        <v/>
      </c>
      <c r="CB60" s="75"/>
      <c r="CC60" s="75"/>
      <c r="CD60" s="75"/>
      <c r="CE60" s="75"/>
      <c r="CF60" s="75"/>
      <c r="CG60" s="75"/>
      <c r="CH60" s="75"/>
      <c r="CI60" s="7">
        <f t="shared" si="23"/>
        <v>0</v>
      </c>
    </row>
    <row r="61" spans="1:87" s="7" customFormat="1" ht="15" customHeight="1" x14ac:dyDescent="0.2">
      <c r="A61" s="76" t="s">
        <v>76</v>
      </c>
      <c r="B61" s="28">
        <f t="shared" si="25"/>
        <v>0</v>
      </c>
      <c r="C61" s="29">
        <f>SUM(ENERO:DICIEMBRE!C61)</f>
        <v>0</v>
      </c>
      <c r="D61" s="29">
        <f>SUM(ENERO:DICIEMBRE!D61)</f>
        <v>0</v>
      </c>
      <c r="E61" s="29">
        <f>SUM(ENERO:DICIEMBRE!E61)</f>
        <v>0</v>
      </c>
      <c r="F61" s="29">
        <f>SUM(ENERO:DICIEMBRE!F61)</f>
        <v>0</v>
      </c>
      <c r="G61" s="29">
        <f>SUM(ENERO:DICIEMBRE!G61)</f>
        <v>0</v>
      </c>
      <c r="H61" s="29">
        <f>SUM(ENERO:DICIEMBRE!H61)</f>
        <v>0</v>
      </c>
      <c r="I61" s="29">
        <f>SUM(ENERO:DICIEMBRE!I61)</f>
        <v>0</v>
      </c>
      <c r="J61" s="29">
        <f>SUM(ENERO:DICIEMBRE!J61)</f>
        <v>0</v>
      </c>
      <c r="K61" s="29">
        <f>SUM(ENERO:DICIEMBRE!K61)</f>
        <v>0</v>
      </c>
      <c r="L61" s="29">
        <f>SUM(ENERO:DICIEMBRE!L61)</f>
        <v>0</v>
      </c>
      <c r="M61" s="29">
        <f>SUM(ENERO:DICIEMBRE!M61)</f>
        <v>0</v>
      </c>
      <c r="N61" s="29">
        <f>SUM(ENERO:DICIEMBRE!N61)</f>
        <v>0</v>
      </c>
      <c r="O61" s="29">
        <f>SUM(ENERO:DICIEMBRE!O61)</f>
        <v>0</v>
      </c>
      <c r="P61" s="29">
        <f>SUM(ENERO:DICIEMBRE!P61)</f>
        <v>0</v>
      </c>
      <c r="Q61" s="29">
        <f>SUM(ENERO:DICIEMBRE!Q61)</f>
        <v>0</v>
      </c>
      <c r="R61" s="29">
        <f>SUM(ENERO:DICIEMBRE!R61)</f>
        <v>0</v>
      </c>
      <c r="S61" s="29">
        <f>SUM(ENERO:DICIEMBRE!S61)</f>
        <v>0</v>
      </c>
      <c r="T61" s="29">
        <f>SUM(ENERO:DICIEMBRE!T61)</f>
        <v>0</v>
      </c>
      <c r="U61" s="29">
        <f>SUM(ENERO:DICIEMBRE!U61)</f>
        <v>0</v>
      </c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CA61" s="7" t="str">
        <f t="shared" si="24"/>
        <v/>
      </c>
      <c r="CB61" s="75"/>
      <c r="CC61" s="75"/>
      <c r="CD61" s="75"/>
      <c r="CE61" s="75"/>
      <c r="CF61" s="75"/>
      <c r="CG61" s="75"/>
      <c r="CH61" s="75"/>
      <c r="CI61" s="7">
        <f t="shared" si="23"/>
        <v>0</v>
      </c>
    </row>
    <row r="62" spans="1:87" s="7" customFormat="1" ht="15" customHeight="1" x14ac:dyDescent="0.2">
      <c r="A62" s="76" t="s">
        <v>77</v>
      </c>
      <c r="B62" s="28">
        <f t="shared" si="25"/>
        <v>0</v>
      </c>
      <c r="C62" s="29">
        <f>SUM(ENERO:DICIEMBRE!C62)</f>
        <v>0</v>
      </c>
      <c r="D62" s="29">
        <f>SUM(ENERO:DICIEMBRE!D62)</f>
        <v>0</v>
      </c>
      <c r="E62" s="29">
        <f>SUM(ENERO:DICIEMBRE!E62)</f>
        <v>0</v>
      </c>
      <c r="F62" s="29">
        <f>SUM(ENERO:DICIEMBRE!F62)</f>
        <v>0</v>
      </c>
      <c r="G62" s="29">
        <f>SUM(ENERO:DICIEMBRE!G62)</f>
        <v>0</v>
      </c>
      <c r="H62" s="29">
        <f>SUM(ENERO:DICIEMBRE!H62)</f>
        <v>0</v>
      </c>
      <c r="I62" s="29">
        <f>SUM(ENERO:DICIEMBRE!I62)</f>
        <v>0</v>
      </c>
      <c r="J62" s="29">
        <f>SUM(ENERO:DICIEMBRE!J62)</f>
        <v>0</v>
      </c>
      <c r="K62" s="29">
        <f>SUM(ENERO:DICIEMBRE!K62)</f>
        <v>0</v>
      </c>
      <c r="L62" s="29">
        <f>SUM(ENERO:DICIEMBRE!L62)</f>
        <v>0</v>
      </c>
      <c r="M62" s="29">
        <f>SUM(ENERO:DICIEMBRE!M62)</f>
        <v>0</v>
      </c>
      <c r="N62" s="29">
        <f>SUM(ENERO:DICIEMBRE!N62)</f>
        <v>0</v>
      </c>
      <c r="O62" s="29">
        <f>SUM(ENERO:DICIEMBRE!O62)</f>
        <v>0</v>
      </c>
      <c r="P62" s="29">
        <f>SUM(ENERO:DICIEMBRE!P62)</f>
        <v>0</v>
      </c>
      <c r="Q62" s="29">
        <f>SUM(ENERO:DICIEMBRE!Q62)</f>
        <v>0</v>
      </c>
      <c r="R62" s="29">
        <f>SUM(ENERO:DICIEMBRE!R62)</f>
        <v>0</v>
      </c>
      <c r="S62" s="29">
        <f>SUM(ENERO:DICIEMBRE!S62)</f>
        <v>0</v>
      </c>
      <c r="T62" s="29">
        <f>SUM(ENERO:DICIEMBRE!T62)</f>
        <v>0</v>
      </c>
      <c r="U62" s="29">
        <f>SUM(ENERO:DICIEMBRE!U62)</f>
        <v>0</v>
      </c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CA62" s="7" t="str">
        <f t="shared" si="24"/>
        <v/>
      </c>
      <c r="CB62" s="75"/>
      <c r="CC62" s="75"/>
      <c r="CD62" s="75"/>
      <c r="CE62" s="75"/>
      <c r="CF62" s="75"/>
      <c r="CG62" s="75"/>
      <c r="CH62" s="75"/>
      <c r="CI62" s="7">
        <f t="shared" si="23"/>
        <v>0</v>
      </c>
    </row>
    <row r="63" spans="1:87" s="7" customFormat="1" ht="15" customHeight="1" x14ac:dyDescent="0.2">
      <c r="A63" s="76" t="s">
        <v>78</v>
      </c>
      <c r="B63" s="28">
        <f t="shared" si="25"/>
        <v>0</v>
      </c>
      <c r="C63" s="29">
        <f>SUM(ENERO:DICIEMBRE!C63)</f>
        <v>0</v>
      </c>
      <c r="D63" s="29">
        <f>SUM(ENERO:DICIEMBRE!D63)</f>
        <v>0</v>
      </c>
      <c r="E63" s="29">
        <f>SUM(ENERO:DICIEMBRE!E63)</f>
        <v>0</v>
      </c>
      <c r="F63" s="29">
        <f>SUM(ENERO:DICIEMBRE!F63)</f>
        <v>0</v>
      </c>
      <c r="G63" s="29">
        <f>SUM(ENERO:DICIEMBRE!G63)</f>
        <v>0</v>
      </c>
      <c r="H63" s="29">
        <f>SUM(ENERO:DICIEMBRE!H63)</f>
        <v>0</v>
      </c>
      <c r="I63" s="29">
        <f>SUM(ENERO:DICIEMBRE!I63)</f>
        <v>0</v>
      </c>
      <c r="J63" s="29">
        <f>SUM(ENERO:DICIEMBRE!J63)</f>
        <v>0</v>
      </c>
      <c r="K63" s="29">
        <f>SUM(ENERO:DICIEMBRE!K63)</f>
        <v>0</v>
      </c>
      <c r="L63" s="29">
        <f>SUM(ENERO:DICIEMBRE!L63)</f>
        <v>0</v>
      </c>
      <c r="M63" s="29">
        <f>SUM(ENERO:DICIEMBRE!M63)</f>
        <v>0</v>
      </c>
      <c r="N63" s="29">
        <f>SUM(ENERO:DICIEMBRE!N63)</f>
        <v>0</v>
      </c>
      <c r="O63" s="29">
        <f>SUM(ENERO:DICIEMBRE!O63)</f>
        <v>0</v>
      </c>
      <c r="P63" s="29">
        <f>SUM(ENERO:DICIEMBRE!P63)</f>
        <v>0</v>
      </c>
      <c r="Q63" s="29">
        <f>SUM(ENERO:DICIEMBRE!Q63)</f>
        <v>0</v>
      </c>
      <c r="R63" s="29">
        <f>SUM(ENERO:DICIEMBRE!R63)</f>
        <v>0</v>
      </c>
      <c r="S63" s="29">
        <f>SUM(ENERO:DICIEMBRE!S63)</f>
        <v>0</v>
      </c>
      <c r="T63" s="29">
        <f>SUM(ENERO:DICIEMBRE!T63)</f>
        <v>0</v>
      </c>
      <c r="U63" s="29">
        <f>SUM(ENERO:DICIEMBRE!U63)</f>
        <v>0</v>
      </c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CA63" s="7" t="str">
        <f t="shared" si="24"/>
        <v/>
      </c>
      <c r="CB63" s="75"/>
      <c r="CC63" s="75"/>
      <c r="CD63" s="75"/>
      <c r="CE63" s="75"/>
      <c r="CF63" s="75"/>
      <c r="CG63" s="75"/>
      <c r="CH63" s="75"/>
      <c r="CI63" s="7">
        <f t="shared" si="23"/>
        <v>0</v>
      </c>
    </row>
    <row r="64" spans="1:87" s="7" customFormat="1" ht="15" customHeight="1" x14ac:dyDescent="0.2">
      <c r="A64" s="77" t="s">
        <v>79</v>
      </c>
      <c r="B64" s="28">
        <f t="shared" si="25"/>
        <v>0</v>
      </c>
      <c r="C64" s="29">
        <f>SUM(ENERO:DICIEMBRE!C64)</f>
        <v>0</v>
      </c>
      <c r="D64" s="29">
        <f>SUM(ENERO:DICIEMBRE!D64)</f>
        <v>0</v>
      </c>
      <c r="E64" s="29">
        <f>SUM(ENERO:DICIEMBRE!E64)</f>
        <v>0</v>
      </c>
      <c r="F64" s="29">
        <f>SUM(ENERO:DICIEMBRE!F64)</f>
        <v>0</v>
      </c>
      <c r="G64" s="29">
        <f>SUM(ENERO:DICIEMBRE!G64)</f>
        <v>0</v>
      </c>
      <c r="H64" s="29">
        <f>SUM(ENERO:DICIEMBRE!H64)</f>
        <v>0</v>
      </c>
      <c r="I64" s="29">
        <f>SUM(ENERO:DICIEMBRE!I64)</f>
        <v>0</v>
      </c>
      <c r="J64" s="29">
        <f>SUM(ENERO:DICIEMBRE!J64)</f>
        <v>0</v>
      </c>
      <c r="K64" s="29">
        <f>SUM(ENERO:DICIEMBRE!K64)</f>
        <v>0</v>
      </c>
      <c r="L64" s="29">
        <f>SUM(ENERO:DICIEMBRE!L64)</f>
        <v>0</v>
      </c>
      <c r="M64" s="29">
        <f>SUM(ENERO:DICIEMBRE!M64)</f>
        <v>0</v>
      </c>
      <c r="N64" s="29">
        <f>SUM(ENERO:DICIEMBRE!N64)</f>
        <v>0</v>
      </c>
      <c r="O64" s="29">
        <f>SUM(ENERO:DICIEMBRE!O64)</f>
        <v>0</v>
      </c>
      <c r="P64" s="29">
        <f>SUM(ENERO:DICIEMBRE!P64)</f>
        <v>0</v>
      </c>
      <c r="Q64" s="29">
        <f>SUM(ENERO:DICIEMBRE!Q64)</f>
        <v>0</v>
      </c>
      <c r="R64" s="29">
        <f>SUM(ENERO:DICIEMBRE!R64)</f>
        <v>0</v>
      </c>
      <c r="S64" s="29">
        <f>SUM(ENERO:DICIEMBRE!S64)</f>
        <v>0</v>
      </c>
      <c r="T64" s="29">
        <f>SUM(ENERO:DICIEMBRE!T64)</f>
        <v>0</v>
      </c>
      <c r="U64" s="29">
        <f>SUM(ENERO:DICIEMBRE!U64)</f>
        <v>0</v>
      </c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CA64" s="7" t="str">
        <f t="shared" si="24"/>
        <v/>
      </c>
      <c r="CB64" s="75"/>
      <c r="CC64" s="75"/>
      <c r="CD64" s="75"/>
      <c r="CE64" s="75"/>
      <c r="CF64" s="75"/>
      <c r="CG64" s="75"/>
      <c r="CH64" s="75"/>
      <c r="CI64" s="7">
        <f t="shared" si="23"/>
        <v>0</v>
      </c>
    </row>
    <row r="65" spans="1:102" ht="20.25" customHeight="1" x14ac:dyDescent="0.2">
      <c r="A65" s="78" t="s">
        <v>6</v>
      </c>
      <c r="B65" s="79">
        <f>SUM(C65:S65)</f>
        <v>0</v>
      </c>
      <c r="C65" s="80">
        <f t="shared" ref="C65:U65" si="26">SUM(C50:C64)</f>
        <v>0</v>
      </c>
      <c r="D65" s="81">
        <f t="shared" si="26"/>
        <v>0</v>
      </c>
      <c r="E65" s="81">
        <f t="shared" si="26"/>
        <v>0</v>
      </c>
      <c r="F65" s="81">
        <f t="shared" si="26"/>
        <v>0</v>
      </c>
      <c r="G65" s="81">
        <f t="shared" si="26"/>
        <v>0</v>
      </c>
      <c r="H65" s="82">
        <f t="shared" si="26"/>
        <v>0</v>
      </c>
      <c r="I65" s="81">
        <f t="shared" si="26"/>
        <v>0</v>
      </c>
      <c r="J65" s="81">
        <f t="shared" si="26"/>
        <v>0</v>
      </c>
      <c r="K65" s="81">
        <f t="shared" si="26"/>
        <v>0</v>
      </c>
      <c r="L65" s="81">
        <f t="shared" si="26"/>
        <v>0</v>
      </c>
      <c r="M65" s="81">
        <f t="shared" si="26"/>
        <v>0</v>
      </c>
      <c r="N65" s="81">
        <f t="shared" si="26"/>
        <v>0</v>
      </c>
      <c r="O65" s="81">
        <f t="shared" si="26"/>
        <v>0</v>
      </c>
      <c r="P65" s="81">
        <f t="shared" si="26"/>
        <v>0</v>
      </c>
      <c r="Q65" s="81">
        <f t="shared" si="26"/>
        <v>0</v>
      </c>
      <c r="R65" s="81">
        <f t="shared" si="26"/>
        <v>0</v>
      </c>
      <c r="S65" s="83">
        <f t="shared" si="26"/>
        <v>0</v>
      </c>
      <c r="T65" s="84">
        <f t="shared" si="26"/>
        <v>0</v>
      </c>
      <c r="U65" s="83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7" t="str">
        <f t="shared" si="24"/>
        <v/>
      </c>
      <c r="CB65" s="75"/>
      <c r="CC65" s="75"/>
      <c r="CD65" s="75"/>
      <c r="CE65" s="75"/>
      <c r="CF65" s="75"/>
      <c r="CG65" s="75"/>
      <c r="CH65" s="75"/>
      <c r="CI65" s="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93"/>
      <c r="AU66" s="93"/>
      <c r="AV66" s="93"/>
      <c r="AW66" s="93"/>
      <c r="AX66" s="93"/>
      <c r="AY66" s="93"/>
      <c r="AZ66" s="93"/>
      <c r="BA66" s="75"/>
      <c r="BB66" s="75"/>
      <c r="BC66" s="75"/>
      <c r="BD66" s="75"/>
      <c r="BE66" s="75"/>
      <c r="BF66" s="75"/>
      <c r="BG66" s="75"/>
      <c r="BH66" s="75"/>
      <c r="BI66" s="75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5"/>
      <c r="CG66" s="75"/>
      <c r="CH66" s="75"/>
      <c r="CI66" s="75"/>
      <c r="CJ66" s="75"/>
      <c r="CK66" s="75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3848" t="s">
        <v>84</v>
      </c>
      <c r="G67" s="3763"/>
      <c r="H67" s="3763"/>
      <c r="I67" s="3763"/>
      <c r="J67" s="3763"/>
      <c r="K67" s="3763"/>
      <c r="L67" s="3763"/>
      <c r="M67" s="3763"/>
      <c r="N67" s="3763"/>
      <c r="O67" s="3763"/>
      <c r="P67" s="3763"/>
      <c r="Q67" s="3763"/>
      <c r="R67" s="3763"/>
      <c r="S67" s="3763"/>
      <c r="T67" s="3763"/>
      <c r="U67" s="3763"/>
      <c r="V67" s="3763"/>
      <c r="W67" s="3763"/>
      <c r="X67" s="3763"/>
      <c r="Y67" s="3763"/>
      <c r="Z67" s="3763"/>
      <c r="AA67" s="3763"/>
      <c r="AB67" s="3763"/>
      <c r="AC67" s="3763"/>
      <c r="AD67" s="3763"/>
      <c r="AE67" s="3763"/>
      <c r="AF67" s="3763"/>
      <c r="AG67" s="3763"/>
      <c r="AH67" s="3763"/>
      <c r="AI67" s="3763"/>
      <c r="AJ67" s="3763"/>
      <c r="AK67" s="3763"/>
      <c r="AL67" s="3763"/>
      <c r="AM67" s="3849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93"/>
      <c r="AU67" s="93"/>
      <c r="AV67" s="93"/>
      <c r="AW67" s="93"/>
      <c r="AX67" s="93"/>
      <c r="AY67" s="93"/>
      <c r="AZ67" s="93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</row>
    <row r="68" spans="1:102" ht="33.75" customHeight="1" x14ac:dyDescent="0.2">
      <c r="A68" s="3858"/>
      <c r="B68" s="3859"/>
      <c r="C68" s="3860"/>
      <c r="D68" s="3863"/>
      <c r="E68" s="3861"/>
      <c r="F68" s="3831" t="s">
        <v>12</v>
      </c>
      <c r="G68" s="3832"/>
      <c r="H68" s="3831" t="s">
        <v>13</v>
      </c>
      <c r="I68" s="3832"/>
      <c r="J68" s="3831" t="s">
        <v>41</v>
      </c>
      <c r="K68" s="3832"/>
      <c r="L68" s="3831" t="s">
        <v>42</v>
      </c>
      <c r="M68" s="3832"/>
      <c r="N68" s="3831" t="s">
        <v>16</v>
      </c>
      <c r="O68" s="3832"/>
      <c r="P68" s="3848" t="s">
        <v>17</v>
      </c>
      <c r="Q68" s="3742"/>
      <c r="R68" s="3848" t="s">
        <v>18</v>
      </c>
      <c r="S68" s="3742"/>
      <c r="T68" s="3848" t="s">
        <v>19</v>
      </c>
      <c r="U68" s="3742"/>
      <c r="V68" s="3848" t="s">
        <v>20</v>
      </c>
      <c r="W68" s="3742"/>
      <c r="X68" s="3848" t="s">
        <v>21</v>
      </c>
      <c r="Y68" s="3742"/>
      <c r="Z68" s="3848" t="s">
        <v>22</v>
      </c>
      <c r="AA68" s="3742"/>
      <c r="AB68" s="3848" t="s">
        <v>23</v>
      </c>
      <c r="AC68" s="3742"/>
      <c r="AD68" s="3848" t="s">
        <v>24</v>
      </c>
      <c r="AE68" s="3742"/>
      <c r="AF68" s="3848" t="s">
        <v>25</v>
      </c>
      <c r="AG68" s="3742"/>
      <c r="AH68" s="3848" t="s">
        <v>26</v>
      </c>
      <c r="AI68" s="3742"/>
      <c r="AJ68" s="3848" t="s">
        <v>27</v>
      </c>
      <c r="AK68" s="3742"/>
      <c r="AL68" s="3848" t="s">
        <v>28</v>
      </c>
      <c r="AM68" s="3849"/>
      <c r="AN68" s="3865"/>
      <c r="AO68" s="3868"/>
      <c r="AP68" s="3865"/>
      <c r="AQ68" s="3870"/>
      <c r="AR68" s="3838"/>
      <c r="AS68" s="3819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</row>
    <row r="69" spans="1:102" ht="39.75" customHeight="1" x14ac:dyDescent="0.2">
      <c r="A69" s="3860"/>
      <c r="B69" s="3861"/>
      <c r="C69" s="95" t="s">
        <v>90</v>
      </c>
      <c r="D69" s="96" t="s">
        <v>29</v>
      </c>
      <c r="E69" s="97" t="s">
        <v>30</v>
      </c>
      <c r="F69" s="98" t="s">
        <v>29</v>
      </c>
      <c r="G69" s="99" t="s">
        <v>30</v>
      </c>
      <c r="H69" s="98" t="s">
        <v>29</v>
      </c>
      <c r="I69" s="99" t="s">
        <v>30</v>
      </c>
      <c r="J69" s="98" t="s">
        <v>29</v>
      </c>
      <c r="K69" s="99" t="s">
        <v>30</v>
      </c>
      <c r="L69" s="98" t="s">
        <v>29</v>
      </c>
      <c r="M69" s="99" t="s">
        <v>30</v>
      </c>
      <c r="N69" s="98" t="s">
        <v>29</v>
      </c>
      <c r="O69" s="99" t="s">
        <v>30</v>
      </c>
      <c r="P69" s="98" t="s">
        <v>29</v>
      </c>
      <c r="Q69" s="99" t="s">
        <v>30</v>
      </c>
      <c r="R69" s="98" t="s">
        <v>29</v>
      </c>
      <c r="S69" s="99" t="s">
        <v>30</v>
      </c>
      <c r="T69" s="98" t="s">
        <v>29</v>
      </c>
      <c r="U69" s="99" t="s">
        <v>30</v>
      </c>
      <c r="V69" s="98" t="s">
        <v>29</v>
      </c>
      <c r="W69" s="99" t="s">
        <v>30</v>
      </c>
      <c r="X69" s="98" t="s">
        <v>29</v>
      </c>
      <c r="Y69" s="99" t="s">
        <v>30</v>
      </c>
      <c r="Z69" s="98" t="s">
        <v>29</v>
      </c>
      <c r="AA69" s="99" t="s">
        <v>30</v>
      </c>
      <c r="AB69" s="98" t="s">
        <v>29</v>
      </c>
      <c r="AC69" s="99" t="s">
        <v>30</v>
      </c>
      <c r="AD69" s="98" t="s">
        <v>29</v>
      </c>
      <c r="AE69" s="99" t="s">
        <v>30</v>
      </c>
      <c r="AF69" s="98" t="s">
        <v>29</v>
      </c>
      <c r="AG69" s="99" t="s">
        <v>30</v>
      </c>
      <c r="AH69" s="98" t="s">
        <v>29</v>
      </c>
      <c r="AI69" s="99" t="s">
        <v>30</v>
      </c>
      <c r="AJ69" s="98" t="s">
        <v>29</v>
      </c>
      <c r="AK69" s="99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" t="s">
        <v>85</v>
      </c>
      <c r="CB69" s="7" t="s">
        <v>91</v>
      </c>
      <c r="CC69" s="7" t="s">
        <v>92</v>
      </c>
      <c r="CD69" s="6" t="s">
        <v>88</v>
      </c>
      <c r="CE69" s="75"/>
      <c r="CI69" s="7" t="s">
        <v>85</v>
      </c>
      <c r="CJ69" s="7" t="s">
        <v>91</v>
      </c>
      <c r="CK69" s="7" t="s">
        <v>92</v>
      </c>
      <c r="CL69" s="6" t="s">
        <v>88</v>
      </c>
    </row>
    <row r="70" spans="1:102" ht="17.25" customHeight="1" x14ac:dyDescent="0.2">
      <c r="A70" s="3850" t="s">
        <v>93</v>
      </c>
      <c r="B70" s="3851"/>
      <c r="C70" s="101">
        <f>SUM(D70+E70)</f>
        <v>324</v>
      </c>
      <c r="D70" s="102">
        <f>SUM(F70+H70+J70+L70+N70+P70+R70+T70+V70+X70+Z70+AB70+AD70+AF70+AH70+AJ70+AL70)</f>
        <v>64</v>
      </c>
      <c r="E70" s="103">
        <f>SUM(G70+I70+K70+M70+O70+Q70+S70+U70+W70+Y70+AA70+AC70+AE70+AG70+AI70+AK70+AM70)</f>
        <v>260</v>
      </c>
      <c r="F70" s="29">
        <f>SUM(ENERO:DICIEMBRE!F70)</f>
        <v>0</v>
      </c>
      <c r="G70" s="29">
        <f>SUM(ENERO:DICIEMBRE!G70)</f>
        <v>0</v>
      </c>
      <c r="H70" s="29">
        <f>SUM(ENERO:DICIEMBRE!H70)</f>
        <v>0</v>
      </c>
      <c r="I70" s="29">
        <f>SUM(ENERO:DICIEMBRE!I70)</f>
        <v>0</v>
      </c>
      <c r="J70" s="29">
        <f>SUM(ENERO:DICIEMBRE!J70)</f>
        <v>0</v>
      </c>
      <c r="K70" s="29">
        <f>SUM(ENERO:DICIEMBRE!K70)</f>
        <v>1</v>
      </c>
      <c r="L70" s="29">
        <f>SUM(ENERO:DICIEMBRE!L70)</f>
        <v>0</v>
      </c>
      <c r="M70" s="29">
        <f>SUM(ENERO:DICIEMBRE!M70)</f>
        <v>3</v>
      </c>
      <c r="N70" s="29">
        <f>SUM(ENERO:DICIEMBRE!N70)</f>
        <v>0</v>
      </c>
      <c r="O70" s="29">
        <f>SUM(ENERO:DICIEMBRE!O70)</f>
        <v>2</v>
      </c>
      <c r="P70" s="29">
        <f>SUM(ENERO:DICIEMBRE!P70)</f>
        <v>0</v>
      </c>
      <c r="Q70" s="29">
        <f>SUM(ENERO:DICIEMBRE!Q70)</f>
        <v>8</v>
      </c>
      <c r="R70" s="29">
        <f>SUM(ENERO:DICIEMBRE!R70)</f>
        <v>2</v>
      </c>
      <c r="S70" s="29">
        <f>SUM(ENERO:DICIEMBRE!S70)</f>
        <v>5</v>
      </c>
      <c r="T70" s="29">
        <f>SUM(ENERO:DICIEMBRE!T70)</f>
        <v>2</v>
      </c>
      <c r="U70" s="29">
        <f>SUM(ENERO:DICIEMBRE!U70)</f>
        <v>11</v>
      </c>
      <c r="V70" s="29">
        <f>SUM(ENERO:DICIEMBRE!V70)</f>
        <v>3</v>
      </c>
      <c r="W70" s="29">
        <f>SUM(ENERO:DICIEMBRE!W70)</f>
        <v>21</v>
      </c>
      <c r="X70" s="29">
        <f>SUM(ENERO:DICIEMBRE!X70)</f>
        <v>0</v>
      </c>
      <c r="Y70" s="29">
        <f>SUM(ENERO:DICIEMBRE!Y70)</f>
        <v>24</v>
      </c>
      <c r="Z70" s="29">
        <f>SUM(ENERO:DICIEMBRE!Z70)</f>
        <v>2</v>
      </c>
      <c r="AA70" s="29">
        <f>SUM(ENERO:DICIEMBRE!AA70)</f>
        <v>31</v>
      </c>
      <c r="AB70" s="29">
        <f>SUM(ENERO:DICIEMBRE!AB70)</f>
        <v>9</v>
      </c>
      <c r="AC70" s="29">
        <f>SUM(ENERO:DICIEMBRE!AC70)</f>
        <v>23</v>
      </c>
      <c r="AD70" s="29">
        <f>SUM(ENERO:DICIEMBRE!AD70)</f>
        <v>6</v>
      </c>
      <c r="AE70" s="29">
        <f>SUM(ENERO:DICIEMBRE!AE70)</f>
        <v>32</v>
      </c>
      <c r="AF70" s="29">
        <f>SUM(ENERO:DICIEMBRE!AF70)</f>
        <v>7</v>
      </c>
      <c r="AG70" s="29">
        <f>SUM(ENERO:DICIEMBRE!AG70)</f>
        <v>35</v>
      </c>
      <c r="AH70" s="29">
        <f>SUM(ENERO:DICIEMBRE!AH70)</f>
        <v>14</v>
      </c>
      <c r="AI70" s="29">
        <f>SUM(ENERO:DICIEMBRE!AI70)</f>
        <v>29</v>
      </c>
      <c r="AJ70" s="29">
        <f>SUM(ENERO:DICIEMBRE!AJ70)</f>
        <v>11</v>
      </c>
      <c r="AK70" s="29">
        <f>SUM(ENERO:DICIEMBRE!AK70)</f>
        <v>16</v>
      </c>
      <c r="AL70" s="29">
        <f>SUM(ENERO:DICIEMBRE!AL70)</f>
        <v>8</v>
      </c>
      <c r="AM70" s="29">
        <f>SUM(ENERO:DICIEMBRE!AM70)</f>
        <v>19</v>
      </c>
      <c r="AN70" s="29">
        <f>SUM(ENERO:DICIEMBRE!AN70)</f>
        <v>317</v>
      </c>
      <c r="AO70" s="29">
        <f>SUM(ENERO:DICIEMBRE!AO70)</f>
        <v>153</v>
      </c>
      <c r="AP70" s="29">
        <f>SUM(ENERO:DICIEMBRE!AP70)</f>
        <v>0</v>
      </c>
      <c r="AQ70" s="29">
        <f>SUM(ENERO:DICIEMBRE!AQ70)</f>
        <v>0</v>
      </c>
      <c r="AR70" s="29">
        <f>SUM(ENERO:DICIEMBRE!AR70)</f>
        <v>23</v>
      </c>
      <c r="AS70" s="29">
        <f>SUM(ENERO:DICIEMBRE!AS70)</f>
        <v>11</v>
      </c>
      <c r="AT70" s="6" t="str">
        <f>$CA70&amp;$CB70&amp;$CC70&amp;$CD70</f>
        <v/>
      </c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" t="str">
        <f>IF(CI70=1," * Los Beneficiarios no pueden ser mayor que el Total, (si no hay beneficiario digite un cero). ","")</f>
        <v/>
      </c>
      <c r="CB70" s="7" t="str">
        <f>IF(CJ70=1," * El total de controles no pueden ser mayor que el Total, (si no hay controles digite un cero). ","")</f>
        <v/>
      </c>
      <c r="CC70" s="7" t="str">
        <f>IF(CK70=1," * La cantidad de Atenciones de pacientes pertenecientes a Pueblos Originarios no pueden ser mayor que el Total, (si no hay atenciones digite un cero). ","")</f>
        <v/>
      </c>
      <c r="CD70" s="7" t="str">
        <f>IF(CL70=1," * La cantidad de Atenciones de pacientes Migrantes no pueden ser mayor que el Total, (si no hay atenciones digite un cero). ","")</f>
        <v/>
      </c>
      <c r="CE70" s="75"/>
      <c r="CI70" s="7">
        <f>IF(OR(AN70&gt;$C70,AND($C70&lt;&gt;0,AN70="")),1,0)</f>
        <v>0</v>
      </c>
      <c r="CJ70" s="7">
        <f>IF(OR(AO70&gt;$C70,AND($C70&lt;&gt;0,AO70="")),1,0)</f>
        <v>0</v>
      </c>
      <c r="CK70" s="7">
        <f t="shared" ref="CK70:CL78" si="27">IF(OR(AP70&gt;$C70,AND($C70&lt;&gt;0,AP70="")),1,0)</f>
        <v>0</v>
      </c>
      <c r="CL70" s="7">
        <f t="shared" si="27"/>
        <v>0</v>
      </c>
    </row>
    <row r="71" spans="1:102" ht="17.25" customHeight="1" x14ac:dyDescent="0.2">
      <c r="A71" s="3837" t="s">
        <v>94</v>
      </c>
      <c r="B71" s="107" t="s">
        <v>95</v>
      </c>
      <c r="C71" s="108">
        <f>SUM(D71:E71)</f>
        <v>0</v>
      </c>
      <c r="D71" s="109"/>
      <c r="E71" s="103">
        <f>SUM(K71+M71+O71+Q71+S71+U71+W71+Y71+AA71+AC71+AE71+AG71+AI71+AK71+AM71)</f>
        <v>0</v>
      </c>
      <c r="F71" s="110"/>
      <c r="G71" s="111"/>
      <c r="H71" s="110"/>
      <c r="I71" s="111"/>
      <c r="J71" s="110"/>
      <c r="K71" s="29">
        <f>SUM(ENERO:DICIEMBRE!K71)</f>
        <v>0</v>
      </c>
      <c r="L71" s="110"/>
      <c r="M71" s="29">
        <f>SUM(ENERO:DICIEMBRE!M71)</f>
        <v>0</v>
      </c>
      <c r="N71" s="110"/>
      <c r="O71" s="29">
        <f>SUM(ENERO:DICIEMBRE!O71)</f>
        <v>0</v>
      </c>
      <c r="P71" s="110"/>
      <c r="Q71" s="29">
        <f>SUM(ENERO:DICIEMBRE!Q71)</f>
        <v>0</v>
      </c>
      <c r="R71" s="110"/>
      <c r="S71" s="29">
        <f>SUM(ENERO:DICIEMBRE!S71)</f>
        <v>0</v>
      </c>
      <c r="T71" s="110"/>
      <c r="U71" s="29">
        <f>SUM(ENERO:DICIEMBRE!U71)</f>
        <v>0</v>
      </c>
      <c r="V71" s="110"/>
      <c r="W71" s="29">
        <f>SUM(ENERO:DICIEMBRE!W71)</f>
        <v>0</v>
      </c>
      <c r="X71" s="110"/>
      <c r="Y71" s="29">
        <f>SUM(ENERO:DICIEMBRE!Y71)</f>
        <v>0</v>
      </c>
      <c r="Z71" s="110"/>
      <c r="AA71" s="29">
        <f>SUM(ENERO:DICIEMBRE!AA71)</f>
        <v>0</v>
      </c>
      <c r="AB71" s="110"/>
      <c r="AC71" s="29">
        <f>SUM(ENERO:DICIEMBRE!AC71)</f>
        <v>0</v>
      </c>
      <c r="AD71" s="110"/>
      <c r="AE71" s="29">
        <f>SUM(ENERO:DICIEMBRE!AE71)</f>
        <v>0</v>
      </c>
      <c r="AF71" s="110"/>
      <c r="AG71" s="29">
        <f>SUM(ENERO:DICIEMBRE!AG71)</f>
        <v>0</v>
      </c>
      <c r="AH71" s="110"/>
      <c r="AI71" s="29">
        <f>SUM(ENERO:DICIEMBRE!AI71)</f>
        <v>0</v>
      </c>
      <c r="AJ71" s="110"/>
      <c r="AK71" s="29">
        <f>SUM(ENERO:DICIEMBRE!AK71)</f>
        <v>0</v>
      </c>
      <c r="AL71" s="110"/>
      <c r="AM71" s="29">
        <f>SUM(ENERO:DICIEMBRE!AM71)</f>
        <v>0</v>
      </c>
      <c r="AN71" s="29">
        <f>SUM(ENERO:DICIEMBRE!AN71)</f>
        <v>0</v>
      </c>
      <c r="AO71" s="29">
        <f>SUM(ENERO:DICIEMBRE!AO71)</f>
        <v>0</v>
      </c>
      <c r="AP71" s="29">
        <f>SUM(ENERO:DICIEMBRE!AP71)</f>
        <v>0</v>
      </c>
      <c r="AQ71" s="29">
        <f>SUM(ENERO:DICIEMBRE!AQ71)</f>
        <v>0</v>
      </c>
      <c r="AR71" s="29">
        <f>SUM(ENERO:DICIEMBRE!AR71)</f>
        <v>0</v>
      </c>
      <c r="AS71" s="29">
        <f>SUM(ENERO:DICIEMBRE!AS71)</f>
        <v>0</v>
      </c>
      <c r="AT71" s="6" t="str">
        <f t="shared" ref="AT71:AT78" si="28">$CA71&amp;$CB71&amp;$CC71&amp;$CD71</f>
        <v/>
      </c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" t="str">
        <f t="shared" ref="CA71:CA75" si="29">IF(CI71=1," * Los Beneficiarios no pueden ser mayor que el Total, (si no hay beneficiario digite un cero). ","")</f>
        <v/>
      </c>
      <c r="CB71" s="7" t="str">
        <f t="shared" ref="CB71:CB75" si="30">IF(CJ71=1," * El total de controles no pueden ser mayor que el Total, (si no hay controles digite un cero). ","")</f>
        <v/>
      </c>
      <c r="CC71" s="7" t="str">
        <f t="shared" ref="CC71:CC75" si="31">IF(CK71=1," * La cantidad de Atenciones de pacientes pertenecientes a Pueblos Originarios no pueden ser mayor que el Total, (si no hay atenciones digite un cero). ","")</f>
        <v/>
      </c>
      <c r="CD71" s="7" t="str">
        <f t="shared" ref="CD71:CD75" si="32">IF(CL71=1," * La cantidad de Atenciones de pacientes Migrantes no pueden ser mayor que el Total, (si no hay atenciones digite un cero). ","")</f>
        <v/>
      </c>
      <c r="CE71" s="75"/>
      <c r="CI71" s="7">
        <f t="shared" ref="CI71:CJ77" si="33">IF(OR(AN71&gt;$C71,AND($C71&lt;&gt;0,AN71="")),1,0)</f>
        <v>0</v>
      </c>
      <c r="CJ71" s="7">
        <f t="shared" si="33"/>
        <v>0</v>
      </c>
      <c r="CK71" s="7">
        <f t="shared" si="27"/>
        <v>0</v>
      </c>
      <c r="CL71" s="7">
        <f t="shared" si="27"/>
        <v>0</v>
      </c>
    </row>
    <row r="72" spans="1:102" ht="17.25" customHeight="1" x14ac:dyDescent="0.2">
      <c r="A72" s="3838"/>
      <c r="B72" s="115" t="s">
        <v>96</v>
      </c>
      <c r="C72" s="116">
        <f>SUM(D72+E72)</f>
        <v>0</v>
      </c>
      <c r="D72" s="117">
        <f>SUM(F72+H72+J72+L72+N72+P72+R72+T72+V72+X72+Z72+AB72+AD72+AF72+AH72+AJ72+AL72)</f>
        <v>0</v>
      </c>
      <c r="E72" s="118">
        <f>SUM(G72+I72+K72+M72+O72+Q72+S72+U72+W72+Y72+AA72+AC72+AE72+AG72+AI72+AK72+AM72)</f>
        <v>0</v>
      </c>
      <c r="F72" s="29">
        <f>SUM(ENERO:DICIEMBRE!F72)</f>
        <v>0</v>
      </c>
      <c r="G72" s="29">
        <f>SUM(ENERO:DICIEMBRE!G72)</f>
        <v>0</v>
      </c>
      <c r="H72" s="29">
        <f>SUM(ENERO:DICIEMBRE!H72)</f>
        <v>0</v>
      </c>
      <c r="I72" s="29">
        <f>SUM(ENERO:DICIEMBRE!I72)</f>
        <v>0</v>
      </c>
      <c r="J72" s="29">
        <f>SUM(ENERO:DICIEMBRE!J72)</f>
        <v>0</v>
      </c>
      <c r="K72" s="29">
        <f>SUM(ENERO:DICIEMBRE!K72)</f>
        <v>0</v>
      </c>
      <c r="L72" s="29">
        <f>SUM(ENERO:DICIEMBRE!L72)</f>
        <v>0</v>
      </c>
      <c r="M72" s="29">
        <f>SUM(ENERO:DICIEMBRE!M72)</f>
        <v>0</v>
      </c>
      <c r="N72" s="29">
        <f>SUM(ENERO:DICIEMBRE!N72)</f>
        <v>0</v>
      </c>
      <c r="O72" s="29">
        <f>SUM(ENERO:DICIEMBRE!O72)</f>
        <v>0</v>
      </c>
      <c r="P72" s="29">
        <f>SUM(ENERO:DICIEMBRE!P72)</f>
        <v>0</v>
      </c>
      <c r="Q72" s="29">
        <f>SUM(ENERO:DICIEMBRE!Q72)</f>
        <v>0</v>
      </c>
      <c r="R72" s="29">
        <f>SUM(ENERO:DICIEMBRE!R72)</f>
        <v>0</v>
      </c>
      <c r="S72" s="29">
        <f>SUM(ENERO:DICIEMBRE!S72)</f>
        <v>0</v>
      </c>
      <c r="T72" s="29">
        <f>SUM(ENERO:DICIEMBRE!T72)</f>
        <v>0</v>
      </c>
      <c r="U72" s="29">
        <f>SUM(ENERO:DICIEMBRE!U72)</f>
        <v>0</v>
      </c>
      <c r="V72" s="29">
        <f>SUM(ENERO:DICIEMBRE!V72)</f>
        <v>0</v>
      </c>
      <c r="W72" s="29">
        <f>SUM(ENERO:DICIEMBRE!W72)</f>
        <v>0</v>
      </c>
      <c r="X72" s="29">
        <f>SUM(ENERO:DICIEMBRE!X72)</f>
        <v>0</v>
      </c>
      <c r="Y72" s="29">
        <f>SUM(ENERO:DICIEMBRE!Y72)</f>
        <v>0</v>
      </c>
      <c r="Z72" s="29">
        <f>SUM(ENERO:DICIEMBRE!Z72)</f>
        <v>0</v>
      </c>
      <c r="AA72" s="29">
        <f>SUM(ENERO:DICIEMBRE!AA72)</f>
        <v>0</v>
      </c>
      <c r="AB72" s="29">
        <f>SUM(ENERO:DICIEMBRE!AB72)</f>
        <v>0</v>
      </c>
      <c r="AC72" s="29">
        <f>SUM(ENERO:DICIEMBRE!AC72)</f>
        <v>0</v>
      </c>
      <c r="AD72" s="29">
        <f>SUM(ENERO:DICIEMBRE!AD72)</f>
        <v>0</v>
      </c>
      <c r="AE72" s="29">
        <f>SUM(ENERO:DICIEMBRE!AE72)</f>
        <v>0</v>
      </c>
      <c r="AF72" s="29">
        <f>SUM(ENERO:DICIEMBRE!AF72)</f>
        <v>0</v>
      </c>
      <c r="AG72" s="29">
        <f>SUM(ENERO:DICIEMBRE!AG72)</f>
        <v>0</v>
      </c>
      <c r="AH72" s="29">
        <f>SUM(ENERO:DICIEMBRE!AH72)</f>
        <v>0</v>
      </c>
      <c r="AI72" s="29">
        <f>SUM(ENERO:DICIEMBRE!AI72)</f>
        <v>0</v>
      </c>
      <c r="AJ72" s="29">
        <f>SUM(ENERO:DICIEMBRE!AJ72)</f>
        <v>0</v>
      </c>
      <c r="AK72" s="29">
        <f>SUM(ENERO:DICIEMBRE!AK72)</f>
        <v>0</v>
      </c>
      <c r="AL72" s="29">
        <f>SUM(ENERO:DICIEMBRE!AL72)</f>
        <v>0</v>
      </c>
      <c r="AM72" s="29">
        <f>SUM(ENERO:DICIEMBRE!AM72)</f>
        <v>0</v>
      </c>
      <c r="AN72" s="29">
        <f>SUM(ENERO:DICIEMBRE!AN72)</f>
        <v>0</v>
      </c>
      <c r="AO72" s="29">
        <f>SUM(ENERO:DICIEMBRE!AO72)</f>
        <v>0</v>
      </c>
      <c r="AP72" s="29">
        <f>SUM(ENERO:DICIEMBRE!AP72)</f>
        <v>0</v>
      </c>
      <c r="AQ72" s="29">
        <f>SUM(ENERO:DICIEMBRE!AQ72)</f>
        <v>0</v>
      </c>
      <c r="AR72" s="29">
        <f>SUM(ENERO:DICIEMBRE!AR72)</f>
        <v>0</v>
      </c>
      <c r="AS72" s="29">
        <f>SUM(ENERO:DICIEMBRE!AS72)</f>
        <v>0</v>
      </c>
      <c r="AT72" s="6" t="str">
        <f t="shared" si="28"/>
        <v/>
      </c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" t="str">
        <f t="shared" si="29"/>
        <v/>
      </c>
      <c r="CB72" s="7" t="str">
        <f t="shared" si="30"/>
        <v/>
      </c>
      <c r="CC72" s="7" t="str">
        <f t="shared" si="31"/>
        <v/>
      </c>
      <c r="CD72" s="7" t="str">
        <f t="shared" si="32"/>
        <v/>
      </c>
      <c r="CE72" s="75"/>
      <c r="CI72" s="7">
        <f t="shared" si="33"/>
        <v>0</v>
      </c>
      <c r="CJ72" s="7">
        <f t="shared" si="33"/>
        <v>0</v>
      </c>
      <c r="CK72" s="7">
        <f t="shared" si="27"/>
        <v>0</v>
      </c>
      <c r="CL72" s="7">
        <f t="shared" si="27"/>
        <v>0</v>
      </c>
    </row>
    <row r="73" spans="1:102" ht="17.25" customHeight="1" x14ac:dyDescent="0.2">
      <c r="A73" s="3839"/>
      <c r="B73" s="119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124"/>
      <c r="G73" s="124"/>
      <c r="H73" s="123"/>
      <c r="I73" s="124"/>
      <c r="J73" s="123"/>
      <c r="K73" s="124"/>
      <c r="L73" s="123"/>
      <c r="M73" s="124"/>
      <c r="N73" s="29">
        <f>SUM(ENERO:DICIEMBRE!N73)</f>
        <v>0</v>
      </c>
      <c r="O73" s="29">
        <f>SUM(ENERO:DICIEMBRE!O73)</f>
        <v>0</v>
      </c>
      <c r="P73" s="29">
        <f>SUM(ENERO:DICIEMBRE!P73)</f>
        <v>0</v>
      </c>
      <c r="Q73" s="29">
        <f>SUM(ENERO:DICIEMBRE!Q73)</f>
        <v>0</v>
      </c>
      <c r="R73" s="29">
        <f>SUM(ENERO:DICIEMBRE!R73)</f>
        <v>0</v>
      </c>
      <c r="S73" s="29">
        <f>SUM(ENERO:DICIEMBRE!S73)</f>
        <v>0</v>
      </c>
      <c r="T73" s="29">
        <f>SUM(ENERO:DICIEMBRE!T73)</f>
        <v>0</v>
      </c>
      <c r="U73" s="29">
        <f>SUM(ENERO:DICIEMBRE!U73)</f>
        <v>0</v>
      </c>
      <c r="V73" s="29">
        <f>SUM(ENERO:DICIEMBRE!V73)</f>
        <v>0</v>
      </c>
      <c r="W73" s="29">
        <f>SUM(ENERO:DICIEMBRE!W73)</f>
        <v>0</v>
      </c>
      <c r="X73" s="29">
        <f>SUM(ENERO:DICIEMBRE!X73)</f>
        <v>0</v>
      </c>
      <c r="Y73" s="29">
        <f>SUM(ENERO:DICIEMBRE!Y73)</f>
        <v>0</v>
      </c>
      <c r="Z73" s="29">
        <f>SUM(ENERO:DICIEMBRE!Z73)</f>
        <v>0</v>
      </c>
      <c r="AA73" s="29">
        <f>SUM(ENERO:DICIEMBRE!AA73)</f>
        <v>0</v>
      </c>
      <c r="AB73" s="29">
        <f>SUM(ENERO:DICIEMBRE!AB73)</f>
        <v>0</v>
      </c>
      <c r="AC73" s="29">
        <f>SUM(ENERO:DICIEMBRE!AC73)</f>
        <v>0</v>
      </c>
      <c r="AD73" s="123"/>
      <c r="AE73" s="124"/>
      <c r="AF73" s="123"/>
      <c r="AG73" s="124"/>
      <c r="AH73" s="123"/>
      <c r="AI73" s="124"/>
      <c r="AJ73" s="123"/>
      <c r="AK73" s="124"/>
      <c r="AL73" s="123"/>
      <c r="AM73" s="125"/>
      <c r="AN73" s="29">
        <f>SUM(ENERO:DICIEMBRE!AN73)</f>
        <v>0</v>
      </c>
      <c r="AO73" s="29">
        <f>SUM(ENERO:DICIEMBRE!AO73)</f>
        <v>0</v>
      </c>
      <c r="AP73" s="29">
        <f>SUM(ENERO:DICIEMBRE!AP73)</f>
        <v>0</v>
      </c>
      <c r="AQ73" s="29">
        <f>SUM(ENERO:DICIEMBRE!AQ73)</f>
        <v>0</v>
      </c>
      <c r="AR73" s="29">
        <f>SUM(ENERO:DICIEMBRE!AR73)</f>
        <v>0</v>
      </c>
      <c r="AS73" s="29">
        <f>SUM(ENERO:DICIEMBRE!AS73)</f>
        <v>0</v>
      </c>
      <c r="AT73" s="6" t="str">
        <f t="shared" si="28"/>
        <v/>
      </c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" t="str">
        <f t="shared" si="29"/>
        <v/>
      </c>
      <c r="CB73" s="7" t="str">
        <f t="shared" si="30"/>
        <v/>
      </c>
      <c r="CC73" s="7" t="str">
        <f t="shared" si="31"/>
        <v/>
      </c>
      <c r="CD73" s="7" t="str">
        <f t="shared" si="32"/>
        <v/>
      </c>
      <c r="CE73" s="75"/>
      <c r="CI73" s="7">
        <f t="shared" si="33"/>
        <v>0</v>
      </c>
      <c r="CJ73" s="7">
        <f t="shared" si="33"/>
        <v>0</v>
      </c>
      <c r="CK73" s="7">
        <f t="shared" si="27"/>
        <v>0</v>
      </c>
      <c r="CL73" s="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33</v>
      </c>
      <c r="D74" s="127">
        <f t="shared" ref="D74:E78" si="35">SUM(F74+H74+J74+L74+N74+P74+R74+T74+V74+X74+Z74+AB74+AD74+AF74+AH74+AJ74+AL74)</f>
        <v>13</v>
      </c>
      <c r="E74" s="128">
        <f t="shared" si="35"/>
        <v>20</v>
      </c>
      <c r="F74" s="29">
        <f>SUM(ENERO:DICIEMBRE!F74)</f>
        <v>8</v>
      </c>
      <c r="G74" s="29">
        <f>SUM(ENERO:DICIEMBRE!G74)</f>
        <v>14</v>
      </c>
      <c r="H74" s="29">
        <f>SUM(ENERO:DICIEMBRE!H74)</f>
        <v>3</v>
      </c>
      <c r="I74" s="29">
        <f>SUM(ENERO:DICIEMBRE!I74)</f>
        <v>2</v>
      </c>
      <c r="J74" s="29">
        <f>SUM(ENERO:DICIEMBRE!J74)</f>
        <v>1</v>
      </c>
      <c r="K74" s="29">
        <f>SUM(ENERO:DICIEMBRE!K74)</f>
        <v>3</v>
      </c>
      <c r="L74" s="29">
        <f>SUM(ENERO:DICIEMBRE!L74)</f>
        <v>0</v>
      </c>
      <c r="M74" s="29">
        <f>SUM(ENERO:DICIEMBRE!M74)</f>
        <v>1</v>
      </c>
      <c r="N74" s="29">
        <f>SUM(ENERO:DICIEMBRE!N74)</f>
        <v>1</v>
      </c>
      <c r="O74" s="29">
        <f>SUM(ENERO:DICIEMBRE!O74)</f>
        <v>0</v>
      </c>
      <c r="P74" s="29">
        <f>SUM(ENERO:DICIEMBRE!P74)</f>
        <v>0</v>
      </c>
      <c r="Q74" s="29">
        <f>SUM(ENERO:DICIEMBRE!Q74)</f>
        <v>0</v>
      </c>
      <c r="R74" s="29">
        <f>SUM(ENERO:DICIEMBRE!R74)</f>
        <v>0</v>
      </c>
      <c r="S74" s="29">
        <f>SUM(ENERO:DICIEMBRE!S74)</f>
        <v>0</v>
      </c>
      <c r="T74" s="29">
        <f>SUM(ENERO:DICIEMBRE!T74)</f>
        <v>0</v>
      </c>
      <c r="U74" s="29">
        <f>SUM(ENERO:DICIEMBRE!U74)</f>
        <v>0</v>
      </c>
      <c r="V74" s="29">
        <f>SUM(ENERO:DICIEMBRE!V74)</f>
        <v>0</v>
      </c>
      <c r="W74" s="29">
        <f>SUM(ENERO:DICIEMBRE!W74)</f>
        <v>0</v>
      </c>
      <c r="X74" s="29">
        <f>SUM(ENERO:DICIEMBRE!X74)</f>
        <v>0</v>
      </c>
      <c r="Y74" s="29">
        <f>SUM(ENERO:DICIEMBRE!Y74)</f>
        <v>0</v>
      </c>
      <c r="Z74" s="29">
        <f>SUM(ENERO:DICIEMBRE!Z74)</f>
        <v>0</v>
      </c>
      <c r="AA74" s="29">
        <f>SUM(ENERO:DICIEMBRE!AA74)</f>
        <v>0</v>
      </c>
      <c r="AB74" s="29">
        <f>SUM(ENERO:DICIEMBRE!AB74)</f>
        <v>0</v>
      </c>
      <c r="AC74" s="29">
        <f>SUM(ENERO:DICIEMBRE!AC74)</f>
        <v>0</v>
      </c>
      <c r="AD74" s="29">
        <f>SUM(ENERO:DICIEMBRE!AD74)</f>
        <v>0</v>
      </c>
      <c r="AE74" s="29">
        <f>SUM(ENERO:DICIEMBRE!AE74)</f>
        <v>0</v>
      </c>
      <c r="AF74" s="29">
        <f>SUM(ENERO:DICIEMBRE!AF74)</f>
        <v>0</v>
      </c>
      <c r="AG74" s="29">
        <f>SUM(ENERO:DICIEMBRE!AG74)</f>
        <v>0</v>
      </c>
      <c r="AH74" s="29">
        <f>SUM(ENERO:DICIEMBRE!AH74)</f>
        <v>0</v>
      </c>
      <c r="AI74" s="29">
        <f>SUM(ENERO:DICIEMBRE!AI74)</f>
        <v>0</v>
      </c>
      <c r="AJ74" s="29">
        <f>SUM(ENERO:DICIEMBRE!AJ74)</f>
        <v>0</v>
      </c>
      <c r="AK74" s="29">
        <f>SUM(ENERO:DICIEMBRE!AK74)</f>
        <v>0</v>
      </c>
      <c r="AL74" s="29">
        <f>SUM(ENERO:DICIEMBRE!AL74)</f>
        <v>0</v>
      </c>
      <c r="AM74" s="29">
        <f>SUM(ENERO:DICIEMBRE!AM74)</f>
        <v>0</v>
      </c>
      <c r="AN74" s="29">
        <f>SUM(ENERO:DICIEMBRE!AN74)</f>
        <v>32</v>
      </c>
      <c r="AO74" s="29">
        <f>SUM(ENERO:DICIEMBRE!AO74)</f>
        <v>24</v>
      </c>
      <c r="AP74" s="29">
        <f>SUM(ENERO:DICIEMBRE!AP74)</f>
        <v>0</v>
      </c>
      <c r="AQ74" s="29">
        <f>SUM(ENERO:DICIEMBRE!AQ74)</f>
        <v>0</v>
      </c>
      <c r="AR74" s="29">
        <f>SUM(ENERO:DICIEMBRE!AR74)</f>
        <v>0</v>
      </c>
      <c r="AS74" s="29">
        <f>SUM(ENERO:DICIEMBRE!AS74)</f>
        <v>0</v>
      </c>
      <c r="AT74" s="6" t="str">
        <f t="shared" si="28"/>
        <v/>
      </c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" t="str">
        <f t="shared" si="29"/>
        <v/>
      </c>
      <c r="CB74" s="7" t="str">
        <f t="shared" si="30"/>
        <v/>
      </c>
      <c r="CC74" s="7" t="str">
        <f t="shared" si="31"/>
        <v/>
      </c>
      <c r="CD74" s="7" t="str">
        <f t="shared" si="32"/>
        <v/>
      </c>
      <c r="CE74" s="75"/>
      <c r="CI74" s="7">
        <f t="shared" si="33"/>
        <v>0</v>
      </c>
      <c r="CJ74" s="7">
        <f t="shared" si="33"/>
        <v>0</v>
      </c>
      <c r="CK74" s="7">
        <f t="shared" si="27"/>
        <v>0</v>
      </c>
      <c r="CL74" s="7">
        <f t="shared" si="27"/>
        <v>0</v>
      </c>
    </row>
    <row r="75" spans="1:102" ht="17.25" customHeight="1" x14ac:dyDescent="0.2">
      <c r="A75" s="3842" t="s">
        <v>99</v>
      </c>
      <c r="B75" s="3843"/>
      <c r="C75" s="132">
        <f t="shared" si="34"/>
        <v>2</v>
      </c>
      <c r="D75" s="117">
        <f t="shared" si="35"/>
        <v>1</v>
      </c>
      <c r="E75" s="118">
        <f t="shared" si="35"/>
        <v>1</v>
      </c>
      <c r="F75" s="29">
        <f>SUM(ENERO:DICIEMBRE!F75)</f>
        <v>0</v>
      </c>
      <c r="G75" s="29">
        <f>SUM(ENERO:DICIEMBRE!G75)</f>
        <v>1</v>
      </c>
      <c r="H75" s="29">
        <f>SUM(ENERO:DICIEMBRE!H75)</f>
        <v>1</v>
      </c>
      <c r="I75" s="29">
        <f>SUM(ENERO:DICIEMBRE!I75)</f>
        <v>0</v>
      </c>
      <c r="J75" s="29">
        <f>SUM(ENERO:DICIEMBRE!J75)</f>
        <v>0</v>
      </c>
      <c r="K75" s="29">
        <f>SUM(ENERO:DICIEMBRE!K75)</f>
        <v>0</v>
      </c>
      <c r="L75" s="29">
        <f>SUM(ENERO:DICIEMBRE!L75)</f>
        <v>0</v>
      </c>
      <c r="M75" s="29">
        <f>SUM(ENERO:DICIEMBRE!M75)</f>
        <v>0</v>
      </c>
      <c r="N75" s="29">
        <f>SUM(ENERO:DICIEMBRE!N75)</f>
        <v>0</v>
      </c>
      <c r="O75" s="29">
        <f>SUM(ENERO:DICIEMBRE!O75)</f>
        <v>0</v>
      </c>
      <c r="P75" s="29">
        <f>SUM(ENERO:DICIEMBRE!P75)</f>
        <v>0</v>
      </c>
      <c r="Q75" s="29">
        <f>SUM(ENERO:DICIEMBRE!Q75)</f>
        <v>0</v>
      </c>
      <c r="R75" s="29">
        <f>SUM(ENERO:DICIEMBRE!R75)</f>
        <v>0</v>
      </c>
      <c r="S75" s="29">
        <f>SUM(ENERO:DICIEMBRE!S75)</f>
        <v>0</v>
      </c>
      <c r="T75" s="29">
        <f>SUM(ENERO:DICIEMBRE!T75)</f>
        <v>0</v>
      </c>
      <c r="U75" s="29">
        <f>SUM(ENERO:DICIEMBRE!U75)</f>
        <v>0</v>
      </c>
      <c r="V75" s="29">
        <f>SUM(ENERO:DICIEMBRE!V75)</f>
        <v>0</v>
      </c>
      <c r="W75" s="29">
        <f>SUM(ENERO:DICIEMBRE!W75)</f>
        <v>0</v>
      </c>
      <c r="X75" s="29">
        <f>SUM(ENERO:DICIEMBRE!X75)</f>
        <v>0</v>
      </c>
      <c r="Y75" s="29">
        <f>SUM(ENERO:DICIEMBRE!Y75)</f>
        <v>0</v>
      </c>
      <c r="Z75" s="29">
        <f>SUM(ENERO:DICIEMBRE!Z75)</f>
        <v>0</v>
      </c>
      <c r="AA75" s="29">
        <f>SUM(ENERO:DICIEMBRE!AA75)</f>
        <v>0</v>
      </c>
      <c r="AB75" s="29">
        <f>SUM(ENERO:DICIEMBRE!AB75)</f>
        <v>0</v>
      </c>
      <c r="AC75" s="29">
        <f>SUM(ENERO:DICIEMBRE!AC75)</f>
        <v>0</v>
      </c>
      <c r="AD75" s="29">
        <f>SUM(ENERO:DICIEMBRE!AD75)</f>
        <v>0</v>
      </c>
      <c r="AE75" s="29">
        <f>SUM(ENERO:DICIEMBRE!AE75)</f>
        <v>0</v>
      </c>
      <c r="AF75" s="29">
        <f>SUM(ENERO:DICIEMBRE!AF75)</f>
        <v>0</v>
      </c>
      <c r="AG75" s="29">
        <f>SUM(ENERO:DICIEMBRE!AG75)</f>
        <v>0</v>
      </c>
      <c r="AH75" s="29">
        <f>SUM(ENERO:DICIEMBRE!AH75)</f>
        <v>0</v>
      </c>
      <c r="AI75" s="29">
        <f>SUM(ENERO:DICIEMBRE!AI75)</f>
        <v>0</v>
      </c>
      <c r="AJ75" s="29">
        <f>SUM(ENERO:DICIEMBRE!AJ75)</f>
        <v>0</v>
      </c>
      <c r="AK75" s="29">
        <f>SUM(ENERO:DICIEMBRE!AK75)</f>
        <v>0</v>
      </c>
      <c r="AL75" s="29">
        <f>SUM(ENERO:DICIEMBRE!AL75)</f>
        <v>0</v>
      </c>
      <c r="AM75" s="29">
        <f>SUM(ENERO:DICIEMBRE!AM75)</f>
        <v>0</v>
      </c>
      <c r="AN75" s="29">
        <f>SUM(ENERO:DICIEMBRE!AN75)</f>
        <v>2</v>
      </c>
      <c r="AO75" s="29">
        <f>SUM(ENERO:DICIEMBRE!AO75)</f>
        <v>2</v>
      </c>
      <c r="AP75" s="29">
        <f>SUM(ENERO:DICIEMBRE!AP75)</f>
        <v>0</v>
      </c>
      <c r="AQ75" s="29">
        <f>SUM(ENERO:DICIEMBRE!AQ75)</f>
        <v>0</v>
      </c>
      <c r="AR75" s="29">
        <f>SUM(ENERO:DICIEMBRE!AR75)</f>
        <v>2</v>
      </c>
      <c r="AS75" s="29">
        <f>SUM(ENERO:DICIEMBRE!AS75)</f>
        <v>0</v>
      </c>
      <c r="AT75" s="6" t="str">
        <f t="shared" si="28"/>
        <v/>
      </c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" t="str">
        <f t="shared" si="29"/>
        <v/>
      </c>
      <c r="CB75" s="7" t="str">
        <f t="shared" si="30"/>
        <v/>
      </c>
      <c r="CC75" s="7" t="str">
        <f t="shared" si="31"/>
        <v/>
      </c>
      <c r="CD75" s="7" t="str">
        <f t="shared" si="32"/>
        <v/>
      </c>
      <c r="CE75" s="75"/>
      <c r="CI75" s="7">
        <f t="shared" si="33"/>
        <v>0</v>
      </c>
      <c r="CJ75" s="7">
        <f t="shared" si="33"/>
        <v>0</v>
      </c>
      <c r="CK75" s="7">
        <f t="shared" si="27"/>
        <v>0</v>
      </c>
      <c r="CL75" s="7">
        <f t="shared" si="27"/>
        <v>0</v>
      </c>
    </row>
    <row r="76" spans="1:102" ht="17.25" customHeight="1" x14ac:dyDescent="0.2">
      <c r="A76" s="3844" t="s">
        <v>100</v>
      </c>
      <c r="B76" s="3845"/>
      <c r="C76" s="133">
        <f t="shared" si="34"/>
        <v>1704</v>
      </c>
      <c r="D76" s="134">
        <f t="shared" si="35"/>
        <v>938</v>
      </c>
      <c r="E76" s="118">
        <f t="shared" si="35"/>
        <v>766</v>
      </c>
      <c r="F76" s="29">
        <f>SUM(ENERO:DICIEMBRE!F76)</f>
        <v>935</v>
      </c>
      <c r="G76" s="29">
        <f>SUM(ENERO:DICIEMBRE!G76)</f>
        <v>763</v>
      </c>
      <c r="H76" s="29">
        <f>SUM(ENERO:DICIEMBRE!H76)</f>
        <v>3</v>
      </c>
      <c r="I76" s="29">
        <f>SUM(ENERO:DICIEMBRE!I76)</f>
        <v>3</v>
      </c>
      <c r="J76" s="29">
        <f>SUM(ENERO:DICIEMBRE!J76)</f>
        <v>0</v>
      </c>
      <c r="K76" s="29">
        <f>SUM(ENERO:DICIEMBRE!K76)</f>
        <v>0</v>
      </c>
      <c r="L76" s="29">
        <f>SUM(ENERO:DICIEMBRE!L76)</f>
        <v>0</v>
      </c>
      <c r="M76" s="29">
        <f>SUM(ENERO:DICIEMBRE!M76)</f>
        <v>0</v>
      </c>
      <c r="N76" s="29">
        <f>SUM(ENERO:DICIEMBRE!N76)</f>
        <v>0</v>
      </c>
      <c r="O76" s="29">
        <f>SUM(ENERO:DICIEMBRE!O76)</f>
        <v>0</v>
      </c>
      <c r="P76" s="29">
        <f>SUM(ENERO:DICIEMBRE!P76)</f>
        <v>0</v>
      </c>
      <c r="Q76" s="29">
        <f>SUM(ENERO:DICIEMBRE!Q76)</f>
        <v>0</v>
      </c>
      <c r="R76" s="29">
        <f>SUM(ENERO:DICIEMBRE!R76)</f>
        <v>0</v>
      </c>
      <c r="S76" s="29">
        <f>SUM(ENERO:DICIEMBRE!S76)</f>
        <v>0</v>
      </c>
      <c r="T76" s="29">
        <f>SUM(ENERO:DICIEMBRE!T76)</f>
        <v>0</v>
      </c>
      <c r="U76" s="29">
        <f>SUM(ENERO:DICIEMBRE!U76)</f>
        <v>0</v>
      </c>
      <c r="V76" s="29">
        <f>SUM(ENERO:DICIEMBRE!V76)</f>
        <v>0</v>
      </c>
      <c r="W76" s="29">
        <f>SUM(ENERO:DICIEMBRE!W76)</f>
        <v>0</v>
      </c>
      <c r="X76" s="29">
        <f>SUM(ENERO:DICIEMBRE!X76)</f>
        <v>0</v>
      </c>
      <c r="Y76" s="29">
        <f>SUM(ENERO:DICIEMBRE!Y76)</f>
        <v>0</v>
      </c>
      <c r="Z76" s="29">
        <f>SUM(ENERO:DICIEMBRE!Z76)</f>
        <v>0</v>
      </c>
      <c r="AA76" s="29">
        <f>SUM(ENERO:DICIEMBRE!AA76)</f>
        <v>0</v>
      </c>
      <c r="AB76" s="29">
        <f>SUM(ENERO:DICIEMBRE!AB76)</f>
        <v>0</v>
      </c>
      <c r="AC76" s="29">
        <f>SUM(ENERO:DICIEMBRE!AC76)</f>
        <v>0</v>
      </c>
      <c r="AD76" s="29">
        <f>SUM(ENERO:DICIEMBRE!AD76)</f>
        <v>0</v>
      </c>
      <c r="AE76" s="29">
        <f>SUM(ENERO:DICIEMBRE!AE76)</f>
        <v>0</v>
      </c>
      <c r="AF76" s="29">
        <f>SUM(ENERO:DICIEMBRE!AF76)</f>
        <v>0</v>
      </c>
      <c r="AG76" s="29">
        <f>SUM(ENERO:DICIEMBRE!AG76)</f>
        <v>0</v>
      </c>
      <c r="AH76" s="29">
        <f>SUM(ENERO:DICIEMBRE!AH76)</f>
        <v>0</v>
      </c>
      <c r="AI76" s="29">
        <f>SUM(ENERO:DICIEMBRE!AI76)</f>
        <v>0</v>
      </c>
      <c r="AJ76" s="29">
        <f>SUM(ENERO:DICIEMBRE!AJ76)</f>
        <v>0</v>
      </c>
      <c r="AK76" s="29">
        <f>SUM(ENERO:DICIEMBRE!AK76)</f>
        <v>0</v>
      </c>
      <c r="AL76" s="29">
        <f>SUM(ENERO:DICIEMBRE!AL76)</f>
        <v>0</v>
      </c>
      <c r="AM76" s="29">
        <f>SUM(ENERO:DICIEMBRE!AM76)</f>
        <v>0</v>
      </c>
      <c r="AN76" s="29">
        <f>SUM(ENERO:DICIEMBRE!AN76)</f>
        <v>1704</v>
      </c>
      <c r="AO76" s="29">
        <f>SUM(ENERO:DICIEMBRE!AO76)</f>
        <v>1328</v>
      </c>
      <c r="AP76" s="29">
        <f>SUM(ENERO:DICIEMBRE!AP76)</f>
        <v>0</v>
      </c>
      <c r="AQ76" s="29">
        <f>SUM(ENERO:DICIEMBRE!AQ76)</f>
        <v>0</v>
      </c>
      <c r="AR76" s="29">
        <f>SUM(ENERO:DICIEMBRE!AR76)</f>
        <v>0</v>
      </c>
      <c r="AS76" s="29">
        <f>SUM(ENERO:DICIEMBRE!AS76)</f>
        <v>0</v>
      </c>
      <c r="AT76" s="6" t="str">
        <f t="shared" si="28"/>
        <v/>
      </c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" t="str">
        <f>IF(CI76=1," * Los Beneficiarios no pueden ser mayor que el Total, (si no hay beneficiario digite un cero). ","")</f>
        <v/>
      </c>
      <c r="CB76" s="7" t="str">
        <f>IF(CJ76=1," * El total de controles no pueden ser mayor que el Total, (si no hay controles digite un cero). ","")</f>
        <v/>
      </c>
      <c r="CC76" s="7" t="str">
        <f>IF(CK76=1," * La cantidad de Atenciones de pacientes pertenecientes a Pueblos Originarios no pueden ser mayor que el Total, (si no hay atenciones digite un cero). ","")</f>
        <v/>
      </c>
      <c r="CD76" s="7" t="str">
        <f>IF(CL76=1," * La cantidad de Atenciones de pacientes Migrantes no pueden ser mayor que el Total, (si no hay atenciones digite un cero). ","")</f>
        <v/>
      </c>
      <c r="CE76" s="75"/>
      <c r="CI76" s="7">
        <f t="shared" si="33"/>
        <v>0</v>
      </c>
      <c r="CJ76" s="7">
        <f t="shared" si="33"/>
        <v>0</v>
      </c>
      <c r="CK76" s="7">
        <f t="shared" si="27"/>
        <v>0</v>
      </c>
      <c r="CL76" s="7">
        <f t="shared" si="27"/>
        <v>0</v>
      </c>
    </row>
    <row r="77" spans="1:102" ht="19.5" customHeight="1" x14ac:dyDescent="0.2">
      <c r="A77" s="3842" t="s">
        <v>101</v>
      </c>
      <c r="B77" s="3843"/>
      <c r="C77" s="132">
        <f t="shared" si="34"/>
        <v>0</v>
      </c>
      <c r="D77" s="117">
        <f t="shared" si="35"/>
        <v>0</v>
      </c>
      <c r="E77" s="118">
        <f t="shared" si="35"/>
        <v>0</v>
      </c>
      <c r="F77" s="29">
        <f>SUM(ENERO:DICIEMBRE!F77)</f>
        <v>0</v>
      </c>
      <c r="G77" s="29">
        <f>SUM(ENERO:DICIEMBRE!G77)</f>
        <v>0</v>
      </c>
      <c r="H77" s="29">
        <f>SUM(ENERO:DICIEMBRE!H77)</f>
        <v>0</v>
      </c>
      <c r="I77" s="29">
        <f>SUM(ENERO:DICIEMBRE!I77)</f>
        <v>0</v>
      </c>
      <c r="J77" s="29">
        <f>SUM(ENERO:DICIEMBRE!J77)</f>
        <v>0</v>
      </c>
      <c r="K77" s="29">
        <f>SUM(ENERO:DICIEMBRE!K77)</f>
        <v>0</v>
      </c>
      <c r="L77" s="29">
        <f>SUM(ENERO:DICIEMBRE!L77)</f>
        <v>0</v>
      </c>
      <c r="M77" s="29">
        <f>SUM(ENERO:DICIEMBRE!M77)</f>
        <v>0</v>
      </c>
      <c r="N77" s="29">
        <f>SUM(ENERO:DICIEMBRE!N77)</f>
        <v>0</v>
      </c>
      <c r="O77" s="29">
        <f>SUM(ENERO:DICIEMBRE!O77)</f>
        <v>0</v>
      </c>
      <c r="P77" s="29">
        <f>SUM(ENERO:DICIEMBRE!P77)</f>
        <v>0</v>
      </c>
      <c r="Q77" s="29">
        <f>SUM(ENERO:DICIEMBRE!Q77)</f>
        <v>0</v>
      </c>
      <c r="R77" s="29">
        <f>SUM(ENERO:DICIEMBRE!R77)</f>
        <v>0</v>
      </c>
      <c r="S77" s="29">
        <f>SUM(ENERO:DICIEMBRE!S77)</f>
        <v>0</v>
      </c>
      <c r="T77" s="29">
        <f>SUM(ENERO:DICIEMBRE!T77)</f>
        <v>0</v>
      </c>
      <c r="U77" s="29">
        <f>SUM(ENERO:DICIEMBRE!U77)</f>
        <v>0</v>
      </c>
      <c r="V77" s="29">
        <f>SUM(ENERO:DICIEMBRE!V77)</f>
        <v>0</v>
      </c>
      <c r="W77" s="29">
        <f>SUM(ENERO:DICIEMBRE!W77)</f>
        <v>0</v>
      </c>
      <c r="X77" s="29">
        <f>SUM(ENERO:DICIEMBRE!X77)</f>
        <v>0</v>
      </c>
      <c r="Y77" s="29">
        <f>SUM(ENERO:DICIEMBRE!Y77)</f>
        <v>0</v>
      </c>
      <c r="Z77" s="29">
        <f>SUM(ENERO:DICIEMBRE!Z77)</f>
        <v>0</v>
      </c>
      <c r="AA77" s="29">
        <f>SUM(ENERO:DICIEMBRE!AA77)</f>
        <v>0</v>
      </c>
      <c r="AB77" s="29">
        <f>SUM(ENERO:DICIEMBRE!AB77)</f>
        <v>0</v>
      </c>
      <c r="AC77" s="29">
        <f>SUM(ENERO:DICIEMBRE!AC77)</f>
        <v>0</v>
      </c>
      <c r="AD77" s="29">
        <f>SUM(ENERO:DICIEMBRE!AD77)</f>
        <v>0</v>
      </c>
      <c r="AE77" s="29">
        <f>SUM(ENERO:DICIEMBRE!AE77)</f>
        <v>0</v>
      </c>
      <c r="AF77" s="29">
        <f>SUM(ENERO:DICIEMBRE!AF77)</f>
        <v>0</v>
      </c>
      <c r="AG77" s="29">
        <f>SUM(ENERO:DICIEMBRE!AG77)</f>
        <v>0</v>
      </c>
      <c r="AH77" s="29">
        <f>SUM(ENERO:DICIEMBRE!AH77)</f>
        <v>0</v>
      </c>
      <c r="AI77" s="29">
        <f>SUM(ENERO:DICIEMBRE!AI77)</f>
        <v>0</v>
      </c>
      <c r="AJ77" s="29">
        <f>SUM(ENERO:DICIEMBRE!AJ77)</f>
        <v>0</v>
      </c>
      <c r="AK77" s="29">
        <f>SUM(ENERO:DICIEMBRE!AK77)</f>
        <v>0</v>
      </c>
      <c r="AL77" s="29">
        <f>SUM(ENERO:DICIEMBRE!AL77)</f>
        <v>0</v>
      </c>
      <c r="AM77" s="29">
        <f>SUM(ENERO:DICIEMBRE!AM77)</f>
        <v>0</v>
      </c>
      <c r="AN77" s="29">
        <f>SUM(ENERO:DICIEMBRE!AN77)</f>
        <v>0</v>
      </c>
      <c r="AO77" s="29">
        <f>SUM(ENERO:DICIEMBRE!AO77)</f>
        <v>0</v>
      </c>
      <c r="AP77" s="29">
        <f>SUM(ENERO:DICIEMBRE!AP77)</f>
        <v>0</v>
      </c>
      <c r="AQ77" s="29">
        <f>SUM(ENERO:DICIEMBRE!AQ77)</f>
        <v>0</v>
      </c>
      <c r="AR77" s="29">
        <f>SUM(ENERO:DICIEMBRE!AR77)</f>
        <v>0</v>
      </c>
      <c r="AS77" s="29">
        <f>SUM(ENERO:DICIEMBRE!AS77)</f>
        <v>0</v>
      </c>
      <c r="AT77" s="6" t="str">
        <f t="shared" si="28"/>
        <v/>
      </c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" t="str">
        <f t="shared" ref="CA77:CA78" si="36">IF(CI77=1," * Los Beneficiarios no pueden ser mayor que el Total, (si no hay beneficiario digite un cero). ","")</f>
        <v/>
      </c>
      <c r="CB77" s="7" t="str">
        <f t="shared" ref="CB77:CB78" si="37">IF(CJ77=1," * El total de controles no pueden ser mayor que el Total, (si no hay controles digite un cero). ","")</f>
        <v/>
      </c>
      <c r="CC77" s="7" t="str">
        <f t="shared" ref="CC77:CC78" si="38">IF(CK77=1," * La cantidad de Atenciones de pacientes pertenecientes a Pueblos Originarios no pueden ser mayor que el Total, (si no hay atenciones digite un cero). ","")</f>
        <v/>
      </c>
      <c r="CD77" s="7" t="str">
        <f t="shared" ref="CD77:CD78" si="39">IF(CL77=1," * La cantidad de Atenciones de pacientes Migrantes no pueden ser mayor que el Total, (si no hay atenciones digite un cero). ","")</f>
        <v/>
      </c>
      <c r="CE77" s="75"/>
      <c r="CI77" s="7">
        <f t="shared" si="33"/>
        <v>0</v>
      </c>
      <c r="CJ77" s="7">
        <f t="shared" si="33"/>
        <v>0</v>
      </c>
      <c r="CK77" s="7">
        <f t="shared" si="27"/>
        <v>0</v>
      </c>
      <c r="CL77" s="7">
        <f t="shared" si="27"/>
        <v>0</v>
      </c>
    </row>
    <row r="78" spans="1:102" ht="23.25" customHeight="1" x14ac:dyDescent="0.2">
      <c r="A78" s="3846" t="s">
        <v>102</v>
      </c>
      <c r="B78" s="3847"/>
      <c r="C78" s="135">
        <f t="shared" si="34"/>
        <v>0</v>
      </c>
      <c r="D78" s="136">
        <f t="shared" si="35"/>
        <v>0</v>
      </c>
      <c r="E78" s="137">
        <f t="shared" si="35"/>
        <v>0</v>
      </c>
      <c r="F78" s="29">
        <f>SUM(ENERO:DICIEMBRE!F78)</f>
        <v>0</v>
      </c>
      <c r="G78" s="29">
        <f>SUM(ENERO:DICIEMBRE!G78)</f>
        <v>0</v>
      </c>
      <c r="H78" s="29">
        <f>SUM(ENERO:DICIEMBRE!H78)</f>
        <v>0</v>
      </c>
      <c r="I78" s="29">
        <f>SUM(ENERO:DICIEMBRE!I78)</f>
        <v>0</v>
      </c>
      <c r="J78" s="29">
        <f>SUM(ENERO:DICIEMBRE!J78)</f>
        <v>0</v>
      </c>
      <c r="K78" s="29">
        <f>SUM(ENERO:DICIEMBRE!K78)</f>
        <v>0</v>
      </c>
      <c r="L78" s="29">
        <f>SUM(ENERO:DICIEMBRE!L78)</f>
        <v>0</v>
      </c>
      <c r="M78" s="29">
        <f>SUM(ENERO:DICIEMBRE!M78)</f>
        <v>0</v>
      </c>
      <c r="N78" s="29">
        <f>SUM(ENERO:DICIEMBRE!N78)</f>
        <v>0</v>
      </c>
      <c r="O78" s="29">
        <f>SUM(ENERO:DICIEMBRE!O78)</f>
        <v>0</v>
      </c>
      <c r="P78" s="29">
        <f>SUM(ENERO:DICIEMBRE!P78)</f>
        <v>0</v>
      </c>
      <c r="Q78" s="29">
        <f>SUM(ENERO:DICIEMBRE!Q78)</f>
        <v>0</v>
      </c>
      <c r="R78" s="29">
        <f>SUM(ENERO:DICIEMBRE!R78)</f>
        <v>0</v>
      </c>
      <c r="S78" s="29">
        <f>SUM(ENERO:DICIEMBRE!S78)</f>
        <v>0</v>
      </c>
      <c r="T78" s="29">
        <f>SUM(ENERO:DICIEMBRE!T78)</f>
        <v>0</v>
      </c>
      <c r="U78" s="29">
        <f>SUM(ENERO:DICIEMBRE!U78)</f>
        <v>0</v>
      </c>
      <c r="V78" s="29">
        <f>SUM(ENERO:DICIEMBRE!V78)</f>
        <v>0</v>
      </c>
      <c r="W78" s="29">
        <f>SUM(ENERO:DICIEMBRE!W78)</f>
        <v>0</v>
      </c>
      <c r="X78" s="29">
        <f>SUM(ENERO:DICIEMBRE!X78)</f>
        <v>0</v>
      </c>
      <c r="Y78" s="29">
        <f>SUM(ENERO:DICIEMBRE!Y78)</f>
        <v>0</v>
      </c>
      <c r="Z78" s="29">
        <f>SUM(ENERO:DICIEMBRE!Z78)</f>
        <v>0</v>
      </c>
      <c r="AA78" s="29">
        <f>SUM(ENERO:DICIEMBRE!AA78)</f>
        <v>0</v>
      </c>
      <c r="AB78" s="29">
        <f>SUM(ENERO:DICIEMBRE!AB78)</f>
        <v>0</v>
      </c>
      <c r="AC78" s="29">
        <f>SUM(ENERO:DICIEMBRE!AC78)</f>
        <v>0</v>
      </c>
      <c r="AD78" s="29">
        <f>SUM(ENERO:DICIEMBRE!AD78)</f>
        <v>0</v>
      </c>
      <c r="AE78" s="29">
        <f>SUM(ENERO:DICIEMBRE!AE78)</f>
        <v>0</v>
      </c>
      <c r="AF78" s="29">
        <f>SUM(ENERO:DICIEMBRE!AF78)</f>
        <v>0</v>
      </c>
      <c r="AG78" s="29">
        <f>SUM(ENERO:DICIEMBRE!AG78)</f>
        <v>0</v>
      </c>
      <c r="AH78" s="29">
        <f>SUM(ENERO:DICIEMBRE!AH78)</f>
        <v>0</v>
      </c>
      <c r="AI78" s="29">
        <f>SUM(ENERO:DICIEMBRE!AI78)</f>
        <v>0</v>
      </c>
      <c r="AJ78" s="29">
        <f>SUM(ENERO:DICIEMBRE!AJ78)</f>
        <v>0</v>
      </c>
      <c r="AK78" s="29">
        <f>SUM(ENERO:DICIEMBRE!AK78)</f>
        <v>0</v>
      </c>
      <c r="AL78" s="29">
        <f>SUM(ENERO:DICIEMBRE!AL78)</f>
        <v>0</v>
      </c>
      <c r="AM78" s="29">
        <f>SUM(ENERO:DICIEMBRE!AM78)</f>
        <v>0</v>
      </c>
      <c r="AN78" s="29">
        <f>SUM(ENERO:DICIEMBRE!AN78)</f>
        <v>0</v>
      </c>
      <c r="AO78" s="29">
        <f>SUM(ENERO:DICIEMBRE!AO78)</f>
        <v>0</v>
      </c>
      <c r="AP78" s="29">
        <f>SUM(ENERO:DICIEMBRE!AP78)</f>
        <v>0</v>
      </c>
      <c r="AQ78" s="29">
        <f>SUM(ENERO:DICIEMBRE!AQ78)</f>
        <v>0</v>
      </c>
      <c r="AR78" s="29">
        <f>SUM(ENERO:DICIEMBRE!AR78)</f>
        <v>0</v>
      </c>
      <c r="AS78" s="29">
        <f>SUM(ENERO:DICIEMBRE!AS78)</f>
        <v>5</v>
      </c>
      <c r="AT78" s="6" t="str">
        <f t="shared" si="28"/>
        <v/>
      </c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" t="str">
        <f t="shared" si="36"/>
        <v/>
      </c>
      <c r="CB78" s="7" t="str">
        <f t="shared" si="37"/>
        <v/>
      </c>
      <c r="CC78" s="7" t="str">
        <f t="shared" si="38"/>
        <v/>
      </c>
      <c r="CD78" s="7" t="str">
        <f t="shared" si="39"/>
        <v/>
      </c>
      <c r="CE78" s="75"/>
      <c r="CI78" s="7">
        <f>IF(OR(AN78&gt;$C78,AND($C78&lt;&gt;0,AN78="")),1,0)</f>
        <v>0</v>
      </c>
      <c r="CJ78" s="7">
        <f>IF(OR(AO78&gt;$C78,AND($C78&lt;&gt;0,AO78="")),1,0)</f>
        <v>0</v>
      </c>
      <c r="CK78" s="7">
        <f t="shared" si="27"/>
        <v>0</v>
      </c>
      <c r="CL78" s="7">
        <f t="shared" si="27"/>
        <v>0</v>
      </c>
    </row>
    <row r="79" spans="1:102" s="94" customFormat="1" ht="25.5" customHeight="1" x14ac:dyDescent="0.2">
      <c r="A79" s="3831" t="s">
        <v>6</v>
      </c>
      <c r="B79" s="3832"/>
      <c r="C79" s="138">
        <f t="shared" ref="C79:AR79" si="40">SUM(C70:C78)</f>
        <v>2063</v>
      </c>
      <c r="D79" s="139">
        <f t="shared" si="40"/>
        <v>1016</v>
      </c>
      <c r="E79" s="122">
        <f t="shared" si="40"/>
        <v>1047</v>
      </c>
      <c r="F79" s="140">
        <f t="shared" si="40"/>
        <v>943</v>
      </c>
      <c r="G79" s="141">
        <f t="shared" si="40"/>
        <v>778</v>
      </c>
      <c r="H79" s="140">
        <f t="shared" si="40"/>
        <v>7</v>
      </c>
      <c r="I79" s="141">
        <f t="shared" si="40"/>
        <v>5</v>
      </c>
      <c r="J79" s="142">
        <f t="shared" si="40"/>
        <v>1</v>
      </c>
      <c r="K79" s="143">
        <f t="shared" si="40"/>
        <v>4</v>
      </c>
      <c r="L79" s="142">
        <f t="shared" si="40"/>
        <v>0</v>
      </c>
      <c r="M79" s="143">
        <f t="shared" si="40"/>
        <v>4</v>
      </c>
      <c r="N79" s="142">
        <f t="shared" si="40"/>
        <v>1</v>
      </c>
      <c r="O79" s="143">
        <f t="shared" si="40"/>
        <v>2</v>
      </c>
      <c r="P79" s="142">
        <f t="shared" si="40"/>
        <v>0</v>
      </c>
      <c r="Q79" s="143">
        <f t="shared" si="40"/>
        <v>8</v>
      </c>
      <c r="R79" s="142">
        <f t="shared" si="40"/>
        <v>2</v>
      </c>
      <c r="S79" s="143">
        <f t="shared" si="40"/>
        <v>5</v>
      </c>
      <c r="T79" s="142">
        <f t="shared" si="40"/>
        <v>2</v>
      </c>
      <c r="U79" s="143">
        <f t="shared" si="40"/>
        <v>11</v>
      </c>
      <c r="V79" s="142">
        <f t="shared" si="40"/>
        <v>3</v>
      </c>
      <c r="W79" s="143">
        <f t="shared" si="40"/>
        <v>21</v>
      </c>
      <c r="X79" s="142">
        <f t="shared" si="40"/>
        <v>0</v>
      </c>
      <c r="Y79" s="143">
        <f t="shared" si="40"/>
        <v>24</v>
      </c>
      <c r="Z79" s="142">
        <f t="shared" si="40"/>
        <v>2</v>
      </c>
      <c r="AA79" s="143">
        <f t="shared" si="40"/>
        <v>31</v>
      </c>
      <c r="AB79" s="142">
        <f t="shared" si="40"/>
        <v>9</v>
      </c>
      <c r="AC79" s="143">
        <f t="shared" si="40"/>
        <v>23</v>
      </c>
      <c r="AD79" s="142">
        <f t="shared" si="40"/>
        <v>6</v>
      </c>
      <c r="AE79" s="143">
        <f t="shared" si="40"/>
        <v>32</v>
      </c>
      <c r="AF79" s="142">
        <f t="shared" si="40"/>
        <v>7</v>
      </c>
      <c r="AG79" s="143">
        <f t="shared" si="40"/>
        <v>35</v>
      </c>
      <c r="AH79" s="142">
        <f t="shared" si="40"/>
        <v>14</v>
      </c>
      <c r="AI79" s="143">
        <f t="shared" si="40"/>
        <v>29</v>
      </c>
      <c r="AJ79" s="142">
        <f t="shared" si="40"/>
        <v>11</v>
      </c>
      <c r="AK79" s="143">
        <f t="shared" si="40"/>
        <v>16</v>
      </c>
      <c r="AL79" s="144">
        <f t="shared" si="40"/>
        <v>8</v>
      </c>
      <c r="AM79" s="145">
        <f t="shared" si="40"/>
        <v>19</v>
      </c>
      <c r="AN79" s="146">
        <f t="shared" si="40"/>
        <v>2055</v>
      </c>
      <c r="AO79" s="141">
        <f t="shared" si="40"/>
        <v>1507</v>
      </c>
      <c r="AP79" s="147">
        <f t="shared" si="40"/>
        <v>0</v>
      </c>
      <c r="AQ79" s="141">
        <f t="shared" si="40"/>
        <v>0</v>
      </c>
      <c r="AR79" s="141">
        <f t="shared" si="40"/>
        <v>25</v>
      </c>
      <c r="AS79" s="148">
        <f>SUM(AS70:AS78)</f>
        <v>16</v>
      </c>
      <c r="AT79" s="93"/>
      <c r="AU79" s="93"/>
      <c r="AV79" s="93"/>
      <c r="AW79" s="93"/>
      <c r="AX79" s="93"/>
      <c r="AY79" s="93"/>
      <c r="AZ79" s="93"/>
      <c r="BA79" s="75"/>
      <c r="BB79" s="75"/>
      <c r="BC79" s="75"/>
      <c r="BD79" s="75"/>
      <c r="BE79" s="75"/>
      <c r="BF79" s="75"/>
      <c r="BG79" s="75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5"/>
      <c r="CG79" s="75"/>
      <c r="CH79" s="75"/>
      <c r="CI79" s="75"/>
      <c r="CJ79" s="75"/>
      <c r="CK79" s="75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</row>
    <row r="81" spans="1:93" s="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6"/>
      <c r="AU81" s="6"/>
      <c r="AV81" s="6"/>
      <c r="AW81" s="6"/>
      <c r="AX81" s="6"/>
      <c r="AY81" s="6"/>
      <c r="AZ81" s="6"/>
    </row>
    <row r="82" spans="1:93" s="7" customFormat="1" ht="23.25" customHeight="1" x14ac:dyDescent="0.2">
      <c r="A82" s="3833" t="s">
        <v>105</v>
      </c>
      <c r="B82" s="3803" t="s">
        <v>6</v>
      </c>
      <c r="C82" s="3661"/>
      <c r="D82" s="3788"/>
      <c r="E82" s="3803" t="s">
        <v>106</v>
      </c>
      <c r="F82" s="3661"/>
      <c r="G82" s="3661"/>
      <c r="H82" s="3661"/>
      <c r="I82" s="3661"/>
      <c r="J82" s="3661"/>
      <c r="K82" s="3661"/>
      <c r="L82" s="3661"/>
      <c r="M82" s="3661"/>
      <c r="N82" s="3661"/>
      <c r="O82" s="3661"/>
      <c r="P82" s="3823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CA82" s="3715" t="s">
        <v>10</v>
      </c>
      <c r="CB82" s="3715" t="s">
        <v>111</v>
      </c>
      <c r="CC82" s="3715" t="s">
        <v>112</v>
      </c>
      <c r="CD82" s="3715" t="s">
        <v>113</v>
      </c>
      <c r="CE82" s="3715" t="s">
        <v>11</v>
      </c>
      <c r="CF82" s="3715" t="s">
        <v>114</v>
      </c>
      <c r="CI82" s="3715" t="s">
        <v>10</v>
      </c>
      <c r="CJ82" s="3715" t="s">
        <v>111</v>
      </c>
      <c r="CK82" s="3715" t="s">
        <v>112</v>
      </c>
      <c r="CL82" s="3715" t="s">
        <v>113</v>
      </c>
      <c r="CM82" s="3715" t="s">
        <v>11</v>
      </c>
      <c r="CN82" s="3715" t="s">
        <v>114</v>
      </c>
    </row>
    <row r="83" spans="1:93" s="7" customFormat="1" ht="30" customHeight="1" x14ac:dyDescent="0.2">
      <c r="A83" s="3834"/>
      <c r="B83" s="153" t="s">
        <v>90</v>
      </c>
      <c r="C83" s="154" t="s">
        <v>29</v>
      </c>
      <c r="D83" s="155" t="s">
        <v>30</v>
      </c>
      <c r="E83" s="156" t="s">
        <v>115</v>
      </c>
      <c r="F83" s="157" t="s">
        <v>116</v>
      </c>
      <c r="G83" s="157" t="s">
        <v>117</v>
      </c>
      <c r="H83" s="157" t="s">
        <v>118</v>
      </c>
      <c r="I83" s="157" t="s">
        <v>119</v>
      </c>
      <c r="J83" s="157" t="s">
        <v>120</v>
      </c>
      <c r="K83" s="157" t="s">
        <v>121</v>
      </c>
      <c r="L83" s="157" t="s">
        <v>122</v>
      </c>
      <c r="M83" s="157" t="s">
        <v>123</v>
      </c>
      <c r="N83" s="157" t="s">
        <v>124</v>
      </c>
      <c r="O83" s="157" t="s">
        <v>125</v>
      </c>
      <c r="P83" s="158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CA83" s="3715"/>
      <c r="CB83" s="3715"/>
      <c r="CC83" s="3715"/>
      <c r="CD83" s="3715"/>
      <c r="CE83" s="3715"/>
      <c r="CF83" s="3715"/>
      <c r="CI83" s="3715"/>
      <c r="CJ83" s="3715"/>
      <c r="CK83" s="3715"/>
      <c r="CL83" s="3715"/>
      <c r="CM83" s="3715"/>
      <c r="CN83" s="3715"/>
    </row>
    <row r="84" spans="1:93" s="7" customFormat="1" ht="23.25" customHeight="1" x14ac:dyDescent="0.2">
      <c r="A84" s="159" t="s">
        <v>127</v>
      </c>
      <c r="B84" s="28">
        <f>SUM(E84:P84)</f>
        <v>0</v>
      </c>
      <c r="C84" s="29">
        <f>SUM(ENERO:DICIEMBRE!C84)</f>
        <v>0</v>
      </c>
      <c r="D84" s="29">
        <f>SUM(ENERO:DICIEMBRE!D84)</f>
        <v>0</v>
      </c>
      <c r="E84" s="29">
        <f>SUM(ENERO:DICIEMBRE!E84)</f>
        <v>0</v>
      </c>
      <c r="F84" s="29">
        <f>SUM(ENERO:DICIEMBRE!F84)</f>
        <v>0</v>
      </c>
      <c r="G84" s="29">
        <f>SUM(ENERO:DICIEMBRE!G84)</f>
        <v>0</v>
      </c>
      <c r="H84" s="29">
        <f>SUM(ENERO:DICIEMBRE!H84)</f>
        <v>0</v>
      </c>
      <c r="I84" s="29">
        <f>SUM(ENERO:DICIEMBRE!I84)</f>
        <v>0</v>
      </c>
      <c r="J84" s="29">
        <f>SUM(ENERO:DICIEMBRE!J84)</f>
        <v>0</v>
      </c>
      <c r="K84" s="29">
        <f>SUM(ENERO:DICIEMBRE!K84)</f>
        <v>0</v>
      </c>
      <c r="L84" s="29">
        <f>SUM(ENERO:DICIEMBRE!L84)</f>
        <v>0</v>
      </c>
      <c r="M84" s="29">
        <f>SUM(ENERO:DICIEMBRE!M84)</f>
        <v>0</v>
      </c>
      <c r="N84" s="29">
        <f>SUM(ENERO:DICIEMBRE!N84)</f>
        <v>0</v>
      </c>
      <c r="O84" s="29">
        <f>SUM(ENERO:DICIEMBRE!O84)</f>
        <v>0</v>
      </c>
      <c r="P84" s="29">
        <f>SUM(ENERO:DICIEMBRE!P84)</f>
        <v>0</v>
      </c>
      <c r="Q84" s="29">
        <f>SUM(ENERO:DICIEMBRE!Q84)</f>
        <v>0</v>
      </c>
      <c r="R84" s="29">
        <f>SUM(ENERO:DICIEMBRE!R84)</f>
        <v>0</v>
      </c>
      <c r="S84" s="29">
        <f>SUM(ENERO:DICIEMBRE!S84)</f>
        <v>0</v>
      </c>
      <c r="T84" s="29">
        <f>SUM(ENERO:DICIEMBRE!T84)</f>
        <v>0</v>
      </c>
      <c r="U84" s="29">
        <f>SUM(ENERO:DICIEMBRE!U84)</f>
        <v>0</v>
      </c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CA84" s="7" t="str">
        <f>IF(CI84=1," *Los controles según sexo deben ser iguales  al total de Controles. ","")</f>
        <v/>
      </c>
      <c r="CB84" s="7" t="str">
        <f>IF(CJ84=1," *Las Atenciones de Embarazadas no pueden superar el total de Atenciones de Mujeres. ","")</f>
        <v/>
      </c>
      <c r="CC84" s="7" t="str">
        <f>IF(CK84=1," *Las Atenciones de Personas de 60 Años no pueden superar el total de Atenciones del grupo de edad 20-64 Años. ","")</f>
        <v/>
      </c>
      <c r="CD84" s="7" t="str">
        <f>IF(CL84=1," *Las Atenciones de Discapacitados no pueden superar el total de Atenciones.","")</f>
        <v/>
      </c>
      <c r="CE84" s="7" t="str">
        <f>IF(CM84=1," *Las Atenciones de NNA SENAME no pueden superar el total de Atenciones, ni considerar el grupo etario 65 y mas años.","")</f>
        <v/>
      </c>
      <c r="CF84" s="7" t="str">
        <f>IF(CN84=1," *Las Atenciones de Migrantes no pueden superar el total de Atenciones.","")</f>
        <v/>
      </c>
      <c r="CI84" s="7">
        <f t="shared" ref="CI84:CI90" si="42">IF(C84+D84&lt;&gt;B84,1,0)</f>
        <v>0</v>
      </c>
      <c r="CJ84" s="7">
        <f t="shared" ref="CJ84:CJ90" si="43">IF(Q84&gt;D84,1,0)</f>
        <v>0</v>
      </c>
      <c r="CK84" s="7">
        <f t="shared" ref="CK84:CK90" si="44">IF(R84&gt;O84,1,0)</f>
        <v>0</v>
      </c>
      <c r="CL84" s="7">
        <f t="shared" ref="CL84:CL90" si="45">IF(S84&gt;B84,1,0)</f>
        <v>0</v>
      </c>
      <c r="CM84" s="7">
        <f t="shared" ref="CM84:CM90" si="46">IF(T84&gt;SUM(C84:O84),1,0)</f>
        <v>0</v>
      </c>
      <c r="CN84" s="7">
        <f t="shared" ref="CN84:CN90" si="47">IF(U84&gt;B84,1,0)</f>
        <v>0</v>
      </c>
    </row>
    <row r="85" spans="1:93" s="7" customFormat="1" ht="23.25" customHeight="1" x14ac:dyDescent="0.2">
      <c r="A85" s="76" t="s">
        <v>128</v>
      </c>
      <c r="B85" s="28">
        <f t="shared" ref="B85:B89" si="48">SUM(E85:P85)</f>
        <v>0</v>
      </c>
      <c r="C85" s="29">
        <f>SUM(ENERO:DICIEMBRE!C85)</f>
        <v>0</v>
      </c>
      <c r="D85" s="29">
        <f>SUM(ENERO:DICIEMBRE!D85)</f>
        <v>0</v>
      </c>
      <c r="E85" s="29">
        <f>SUM(ENERO:DICIEMBRE!E85)</f>
        <v>0</v>
      </c>
      <c r="F85" s="29">
        <f>SUM(ENERO:DICIEMBRE!F85)</f>
        <v>0</v>
      </c>
      <c r="G85" s="29">
        <f>SUM(ENERO:DICIEMBRE!G85)</f>
        <v>0</v>
      </c>
      <c r="H85" s="29">
        <f>SUM(ENERO:DICIEMBRE!H85)</f>
        <v>0</v>
      </c>
      <c r="I85" s="29">
        <f>SUM(ENERO:DICIEMBRE!I85)</f>
        <v>0</v>
      </c>
      <c r="J85" s="29">
        <f>SUM(ENERO:DICIEMBRE!J85)</f>
        <v>0</v>
      </c>
      <c r="K85" s="29">
        <f>SUM(ENERO:DICIEMBRE!K85)</f>
        <v>0</v>
      </c>
      <c r="L85" s="29">
        <f>SUM(ENERO:DICIEMBRE!L85)</f>
        <v>0</v>
      </c>
      <c r="M85" s="29">
        <f>SUM(ENERO:DICIEMBRE!M85)</f>
        <v>0</v>
      </c>
      <c r="N85" s="29">
        <f>SUM(ENERO:DICIEMBRE!N85)</f>
        <v>0</v>
      </c>
      <c r="O85" s="29">
        <f>SUM(ENERO:DICIEMBRE!O85)</f>
        <v>0</v>
      </c>
      <c r="P85" s="29">
        <f>SUM(ENERO:DICIEMBRE!P85)</f>
        <v>0</v>
      </c>
      <c r="Q85" s="29">
        <f>SUM(ENERO:DICIEMBRE!Q85)</f>
        <v>0</v>
      </c>
      <c r="R85" s="29">
        <f>SUM(ENERO:DICIEMBRE!R85)</f>
        <v>0</v>
      </c>
      <c r="S85" s="29">
        <f>SUM(ENERO:DICIEMBRE!S85)</f>
        <v>0</v>
      </c>
      <c r="T85" s="29">
        <f>SUM(ENERO:DICIEMBRE!T85)</f>
        <v>0</v>
      </c>
      <c r="U85" s="29">
        <f>SUM(ENERO:DICIEMBRE!U85)</f>
        <v>0</v>
      </c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CA85" s="7" t="str">
        <f t="shared" ref="CA85:CA86" si="49">IF(CI85=1," *Los controles según sexo deben ser iguales  al total de Controles. ","")</f>
        <v/>
      </c>
      <c r="CB85" s="7" t="str">
        <f t="shared" ref="CB85:CB86" si="50">IF(CJ85=1," *Las Atenciones de Embarazadas no pueden superar el total de Atenciones de Mujeres. ","")</f>
        <v/>
      </c>
      <c r="CC85" s="7" t="str">
        <f t="shared" ref="CC85:CC86" si="51">IF(CK85=1," *Las Atenciones de Personas de 60 Años no pueden superar el total de Atenciones del grupo de edad 20-64 Años. ","")</f>
        <v/>
      </c>
      <c r="CD85" s="7" t="str">
        <f t="shared" ref="CD85:CD86" si="52">IF(CL85=1," *Las Atenciones de Discapacitados no pueden superar el total de Atenciones.","")</f>
        <v/>
      </c>
      <c r="CE85" s="7" t="str">
        <f t="shared" ref="CE85:CE86" si="53">IF(CM85=1," *Las Atenciones de NNA SENAME no pueden superar el total de Atenciones, ni considerar el grupo etario 65 y mas años.","")</f>
        <v/>
      </c>
      <c r="CF85" s="7" t="str">
        <f t="shared" ref="CF85:CF86" si="54">IF(CN85=1," *Las Atenciones de Migrantes no pueden superar el total de Atenciones.","")</f>
        <v/>
      </c>
      <c r="CI85" s="7">
        <f t="shared" si="42"/>
        <v>0</v>
      </c>
      <c r="CJ85" s="7">
        <f t="shared" si="43"/>
        <v>0</v>
      </c>
      <c r="CK85" s="7">
        <f t="shared" si="44"/>
        <v>0</v>
      </c>
      <c r="CL85" s="7">
        <f t="shared" si="45"/>
        <v>0</v>
      </c>
      <c r="CM85" s="7">
        <f t="shared" si="46"/>
        <v>0</v>
      </c>
      <c r="CN85" s="7">
        <f t="shared" si="47"/>
        <v>0</v>
      </c>
    </row>
    <row r="86" spans="1:93" s="7" customFormat="1" ht="23.25" customHeight="1" x14ac:dyDescent="0.2">
      <c r="A86" s="76" t="s">
        <v>129</v>
      </c>
      <c r="B86" s="28">
        <f t="shared" si="48"/>
        <v>0</v>
      </c>
      <c r="C86" s="29">
        <f>SUM(ENERO:DICIEMBRE!C86)</f>
        <v>0</v>
      </c>
      <c r="D86" s="29">
        <f>SUM(ENERO:DICIEMBRE!D86)</f>
        <v>0</v>
      </c>
      <c r="E86" s="29">
        <f>SUM(ENERO:DICIEMBRE!E86)</f>
        <v>0</v>
      </c>
      <c r="F86" s="29">
        <f>SUM(ENERO:DICIEMBRE!F86)</f>
        <v>0</v>
      </c>
      <c r="G86" s="29">
        <f>SUM(ENERO:DICIEMBRE!G86)</f>
        <v>0</v>
      </c>
      <c r="H86" s="29">
        <f>SUM(ENERO:DICIEMBRE!H86)</f>
        <v>0</v>
      </c>
      <c r="I86" s="29">
        <f>SUM(ENERO:DICIEMBRE!I86)</f>
        <v>0</v>
      </c>
      <c r="J86" s="29">
        <f>SUM(ENERO:DICIEMBRE!J86)</f>
        <v>0</v>
      </c>
      <c r="K86" s="29">
        <f>SUM(ENERO:DICIEMBRE!K86)</f>
        <v>0</v>
      </c>
      <c r="L86" s="29">
        <f>SUM(ENERO:DICIEMBRE!L86)</f>
        <v>0</v>
      </c>
      <c r="M86" s="29">
        <f>SUM(ENERO:DICIEMBRE!M86)</f>
        <v>0</v>
      </c>
      <c r="N86" s="29">
        <f>SUM(ENERO:DICIEMBRE!N86)</f>
        <v>0</v>
      </c>
      <c r="O86" s="29">
        <f>SUM(ENERO:DICIEMBRE!O86)</f>
        <v>0</v>
      </c>
      <c r="P86" s="29">
        <f>SUM(ENERO:DICIEMBRE!P86)</f>
        <v>0</v>
      </c>
      <c r="Q86" s="29">
        <f>SUM(ENERO:DICIEMBRE!Q86)</f>
        <v>0</v>
      </c>
      <c r="R86" s="29">
        <f>SUM(ENERO:DICIEMBRE!R86)</f>
        <v>0</v>
      </c>
      <c r="S86" s="29">
        <f>SUM(ENERO:DICIEMBRE!S86)</f>
        <v>0</v>
      </c>
      <c r="T86" s="29">
        <f>SUM(ENERO:DICIEMBRE!T86)</f>
        <v>0</v>
      </c>
      <c r="U86" s="29">
        <f>SUM(ENERO:DICIEMBRE!U86)</f>
        <v>0</v>
      </c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CA86" s="7" t="str">
        <f t="shared" si="49"/>
        <v/>
      </c>
      <c r="CB86" s="7" t="str">
        <f t="shared" si="50"/>
        <v/>
      </c>
      <c r="CC86" s="7" t="str">
        <f t="shared" si="51"/>
        <v/>
      </c>
      <c r="CD86" s="7" t="str">
        <f t="shared" si="52"/>
        <v/>
      </c>
      <c r="CE86" s="7" t="str">
        <f t="shared" si="53"/>
        <v/>
      </c>
      <c r="CF86" s="7" t="str">
        <f t="shared" si="54"/>
        <v/>
      </c>
      <c r="CI86" s="7">
        <f t="shared" si="42"/>
        <v>0</v>
      </c>
      <c r="CJ86" s="7">
        <f t="shared" si="43"/>
        <v>0</v>
      </c>
      <c r="CK86" s="7">
        <f t="shared" si="44"/>
        <v>0</v>
      </c>
      <c r="CL86" s="7">
        <f t="shared" si="45"/>
        <v>0</v>
      </c>
      <c r="CM86" s="7">
        <f t="shared" si="46"/>
        <v>0</v>
      </c>
      <c r="CN86" s="7">
        <f t="shared" si="47"/>
        <v>0</v>
      </c>
    </row>
    <row r="87" spans="1:93" s="7" customFormat="1" ht="19.5" customHeight="1" x14ac:dyDescent="0.2">
      <c r="A87" s="76" t="s">
        <v>130</v>
      </c>
      <c r="B87" s="28">
        <f t="shared" si="48"/>
        <v>0</v>
      </c>
      <c r="C87" s="29">
        <f>SUM(ENERO:DICIEMBRE!C87)</f>
        <v>0</v>
      </c>
      <c r="D87" s="29">
        <f>SUM(ENERO:DICIEMBRE!D87)</f>
        <v>0</v>
      </c>
      <c r="E87" s="29">
        <f>SUM(ENERO:DICIEMBRE!E87)</f>
        <v>0</v>
      </c>
      <c r="F87" s="29">
        <f>SUM(ENERO:DICIEMBRE!F87)</f>
        <v>0</v>
      </c>
      <c r="G87" s="29">
        <f>SUM(ENERO:DICIEMBRE!G87)</f>
        <v>0</v>
      </c>
      <c r="H87" s="29">
        <f>SUM(ENERO:DICIEMBRE!H87)</f>
        <v>0</v>
      </c>
      <c r="I87" s="29">
        <f>SUM(ENERO:DICIEMBRE!I87)</f>
        <v>0</v>
      </c>
      <c r="J87" s="29">
        <f>SUM(ENERO:DICIEMBRE!J87)</f>
        <v>0</v>
      </c>
      <c r="K87" s="29">
        <f>SUM(ENERO:DICIEMBRE!K87)</f>
        <v>0</v>
      </c>
      <c r="L87" s="29">
        <f>SUM(ENERO:DICIEMBRE!L87)</f>
        <v>0</v>
      </c>
      <c r="M87" s="29">
        <f>SUM(ENERO:DICIEMBRE!M87)</f>
        <v>0</v>
      </c>
      <c r="N87" s="29">
        <f>SUM(ENERO:DICIEMBRE!N87)</f>
        <v>0</v>
      </c>
      <c r="O87" s="29">
        <f>SUM(ENERO:DICIEMBRE!O87)</f>
        <v>0</v>
      </c>
      <c r="P87" s="29">
        <f>SUM(ENERO:DICIEMBRE!P87)</f>
        <v>0</v>
      </c>
      <c r="Q87" s="29">
        <f>SUM(ENERO:DICIEMBRE!Q87)</f>
        <v>0</v>
      </c>
      <c r="R87" s="29">
        <f>SUM(ENERO:DICIEMBRE!R87)</f>
        <v>0</v>
      </c>
      <c r="S87" s="29">
        <f>SUM(ENERO:DICIEMBRE!S87)</f>
        <v>0</v>
      </c>
      <c r="T87" s="29">
        <f>SUM(ENERO:DICIEMBRE!T87)</f>
        <v>0</v>
      </c>
      <c r="U87" s="29">
        <f>SUM(ENERO:DICIEMBRE!U87)</f>
        <v>0</v>
      </c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CA87" s="7" t="str">
        <f>IF(CI87=1," *Los controles según sexo deben ser iguales  al total de Controles. ","")</f>
        <v/>
      </c>
      <c r="CB87" s="7" t="str">
        <f>IF(CJ87=1," *Las Atenciones de Embarazadas no pueden superar el total de Atenciones de Mujeres. ","")</f>
        <v/>
      </c>
      <c r="CC87" s="7" t="str">
        <f>IF(CK87=1," *Las Atenciones de Personas de 60 Años no pueden superar el total de Atenciones del grupo de edad 20-64 Años. ","")</f>
        <v/>
      </c>
      <c r="CD87" s="7" t="str">
        <f>IF(CL87=1," *Las Atenciones de Discapacitados no pueden superar el total de Atenciones.","")</f>
        <v/>
      </c>
      <c r="CE87" s="7" t="str">
        <f>IF(CM87=1," *Las Atenciones de NNA SENAME no pueden superar el total de Atenciones, ni considerar el grupo etario 65 y mas años.","")</f>
        <v/>
      </c>
      <c r="CF87" s="7" t="str">
        <f>IF(CN87=1," *Las Atenciones de Migrantes no pueden superar el total de Atenciones.","")</f>
        <v/>
      </c>
      <c r="CI87" s="7">
        <f t="shared" si="42"/>
        <v>0</v>
      </c>
      <c r="CJ87" s="7">
        <f t="shared" si="43"/>
        <v>0</v>
      </c>
      <c r="CK87" s="7">
        <f t="shared" si="44"/>
        <v>0</v>
      </c>
      <c r="CL87" s="7">
        <f t="shared" si="45"/>
        <v>0</v>
      </c>
      <c r="CM87" s="7">
        <f t="shared" si="46"/>
        <v>0</v>
      </c>
      <c r="CN87" s="7">
        <f t="shared" si="47"/>
        <v>0</v>
      </c>
    </row>
    <row r="88" spans="1:93" s="7" customFormat="1" ht="25.5" customHeight="1" x14ac:dyDescent="0.2">
      <c r="A88" s="76" t="s">
        <v>131</v>
      </c>
      <c r="B88" s="28">
        <f t="shared" si="48"/>
        <v>0</v>
      </c>
      <c r="C88" s="29">
        <f>SUM(ENERO:DICIEMBRE!C88)</f>
        <v>0</v>
      </c>
      <c r="D88" s="29">
        <f>SUM(ENERO:DICIEMBRE!D88)</f>
        <v>0</v>
      </c>
      <c r="E88" s="29">
        <f>SUM(ENERO:DICIEMBRE!E88)</f>
        <v>0</v>
      </c>
      <c r="F88" s="29">
        <f>SUM(ENERO:DICIEMBRE!F88)</f>
        <v>0</v>
      </c>
      <c r="G88" s="29">
        <f>SUM(ENERO:DICIEMBRE!G88)</f>
        <v>0</v>
      </c>
      <c r="H88" s="29">
        <f>SUM(ENERO:DICIEMBRE!H88)</f>
        <v>0</v>
      </c>
      <c r="I88" s="29">
        <f>SUM(ENERO:DICIEMBRE!I88)</f>
        <v>0</v>
      </c>
      <c r="J88" s="29">
        <f>SUM(ENERO:DICIEMBRE!J88)</f>
        <v>0</v>
      </c>
      <c r="K88" s="29">
        <f>SUM(ENERO:DICIEMBRE!K88)</f>
        <v>0</v>
      </c>
      <c r="L88" s="29">
        <f>SUM(ENERO:DICIEMBRE!L88)</f>
        <v>0</v>
      </c>
      <c r="M88" s="29">
        <f>SUM(ENERO:DICIEMBRE!M88)</f>
        <v>0</v>
      </c>
      <c r="N88" s="29">
        <f>SUM(ENERO:DICIEMBRE!N88)</f>
        <v>0</v>
      </c>
      <c r="O88" s="29">
        <f>SUM(ENERO:DICIEMBRE!O88)</f>
        <v>0</v>
      </c>
      <c r="P88" s="29">
        <f>SUM(ENERO:DICIEMBRE!P88)</f>
        <v>0</v>
      </c>
      <c r="Q88" s="29">
        <f>SUM(ENERO:DICIEMBRE!Q88)</f>
        <v>0</v>
      </c>
      <c r="R88" s="29">
        <f>SUM(ENERO:DICIEMBRE!R88)</f>
        <v>0</v>
      </c>
      <c r="S88" s="29">
        <f>SUM(ENERO:DICIEMBRE!S88)</f>
        <v>0</v>
      </c>
      <c r="T88" s="29">
        <f>SUM(ENERO:DICIEMBRE!T88)</f>
        <v>0</v>
      </c>
      <c r="U88" s="29">
        <f>SUM(ENERO:DICIEMBRE!U88)</f>
        <v>0</v>
      </c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CA88" s="7" t="str">
        <f>IF(CI88=1," *Los controles según sexo deben ser iguales  al total de Controles. ","")</f>
        <v/>
      </c>
      <c r="CB88" s="7" t="str">
        <f>IF(CJ88=1," *Las Atenciones de Embarazadas no pueden superar el total de Atenciones de Mujeres. ","")</f>
        <v/>
      </c>
      <c r="CC88" s="7" t="str">
        <f>IF(CK88=1," *Las Atenciones de Personas de 60 Años no pueden superar el total de Atenciones del grupo de edad 20-64 Años. ","")</f>
        <v/>
      </c>
      <c r="CD88" s="7" t="str">
        <f>IF(CL88=1," *Las Atenciones de Discapacitados no pueden superar el total de Atenciones.","")</f>
        <v/>
      </c>
      <c r="CE88" s="7" t="str">
        <f>IF(CM88=1," *Las Atenciones de NNA SENAME no pueden superar el total de Atenciones, ni considerar el grupo etario 65 y mas años.","")</f>
        <v/>
      </c>
      <c r="CF88" s="7" t="str">
        <f>IF(CN88=1," *Las Atenciones de Migrantes no pueden superar el total de Atenciones.","")</f>
        <v/>
      </c>
      <c r="CI88" s="7">
        <f t="shared" si="42"/>
        <v>0</v>
      </c>
      <c r="CJ88" s="7">
        <f t="shared" si="43"/>
        <v>0</v>
      </c>
      <c r="CK88" s="7">
        <f t="shared" si="44"/>
        <v>0</v>
      </c>
      <c r="CL88" s="7">
        <f t="shared" si="45"/>
        <v>0</v>
      </c>
      <c r="CM88" s="7">
        <f t="shared" si="46"/>
        <v>0</v>
      </c>
      <c r="CN88" s="7">
        <f t="shared" si="47"/>
        <v>0</v>
      </c>
    </row>
    <row r="89" spans="1:93" s="7" customFormat="1" ht="25.5" customHeight="1" x14ac:dyDescent="0.2">
      <c r="A89" s="76" t="s">
        <v>132</v>
      </c>
      <c r="B89" s="28">
        <f t="shared" si="48"/>
        <v>0</v>
      </c>
      <c r="C89" s="29">
        <f>SUM(ENERO:DICIEMBRE!C89)</f>
        <v>0</v>
      </c>
      <c r="D89" s="29">
        <f>SUM(ENERO:DICIEMBRE!D89)</f>
        <v>0</v>
      </c>
      <c r="E89" s="29">
        <f>SUM(ENERO:DICIEMBRE!E89)</f>
        <v>0</v>
      </c>
      <c r="F89" s="29">
        <f>SUM(ENERO:DICIEMBRE!F89)</f>
        <v>0</v>
      </c>
      <c r="G89" s="29">
        <f>SUM(ENERO:DICIEMBRE!G89)</f>
        <v>0</v>
      </c>
      <c r="H89" s="29">
        <f>SUM(ENERO:DICIEMBRE!H89)</f>
        <v>0</v>
      </c>
      <c r="I89" s="29">
        <f>SUM(ENERO:DICIEMBRE!I89)</f>
        <v>0</v>
      </c>
      <c r="J89" s="29">
        <f>SUM(ENERO:DICIEMBRE!J89)</f>
        <v>0</v>
      </c>
      <c r="K89" s="29">
        <f>SUM(ENERO:DICIEMBRE!K89)</f>
        <v>0</v>
      </c>
      <c r="L89" s="29">
        <f>SUM(ENERO:DICIEMBRE!L89)</f>
        <v>0</v>
      </c>
      <c r="M89" s="29">
        <f>SUM(ENERO:DICIEMBRE!M89)</f>
        <v>0</v>
      </c>
      <c r="N89" s="29">
        <f>SUM(ENERO:DICIEMBRE!N89)</f>
        <v>0</v>
      </c>
      <c r="O89" s="29">
        <f>SUM(ENERO:DICIEMBRE!O89)</f>
        <v>0</v>
      </c>
      <c r="P89" s="29">
        <f>SUM(ENERO:DICIEMBRE!P89)</f>
        <v>0</v>
      </c>
      <c r="Q89" s="29">
        <f>SUM(ENERO:DICIEMBRE!Q89)</f>
        <v>0</v>
      </c>
      <c r="R89" s="29">
        <f>SUM(ENERO:DICIEMBRE!R89)</f>
        <v>0</v>
      </c>
      <c r="S89" s="29">
        <f>SUM(ENERO:DICIEMBRE!S89)</f>
        <v>0</v>
      </c>
      <c r="T89" s="29">
        <f>SUM(ENERO:DICIEMBRE!T89)</f>
        <v>0</v>
      </c>
      <c r="U89" s="29">
        <f>SUM(ENERO:DICIEMBRE!U89)</f>
        <v>0</v>
      </c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CA89" s="7" t="str">
        <f>IF(CI89=1," *Los controles según sexo deben ser iguales  al total de Controles. ","")</f>
        <v/>
      </c>
      <c r="CB89" s="7" t="str">
        <f>IF(CJ89=1," *Las Atenciones de Embarazadas no pueden superar el total de Atenciones de Mujeres. ","")</f>
        <v/>
      </c>
      <c r="CC89" s="7" t="str">
        <f>IF(CK89=1," *Las Atenciones de Personas de 60 Años no pueden superar el total de Atenciones del grupo de edad 20-64 Años. ","")</f>
        <v/>
      </c>
      <c r="CD89" s="7" t="str">
        <f>IF(CL89=1," *Las Atenciones de Discapacitados no pueden superar el total de Atenciones.","")</f>
        <v/>
      </c>
      <c r="CE89" s="7" t="str">
        <f>IF(CM89=1," *Las Atenciones de NNA SENAME no pueden superar el total de Atenciones, ni considerar el grupo etario 65 y mas años.","")</f>
        <v/>
      </c>
      <c r="CF89" s="7" t="str">
        <f>IF(CN89=1," *Las Atenciones de Migrantes no pueden superar el total de Atenciones.","")</f>
        <v/>
      </c>
      <c r="CI89" s="7">
        <f t="shared" si="42"/>
        <v>0</v>
      </c>
      <c r="CJ89" s="7">
        <f t="shared" si="43"/>
        <v>0</v>
      </c>
      <c r="CK89" s="7">
        <f t="shared" si="44"/>
        <v>0</v>
      </c>
      <c r="CL89" s="7">
        <f t="shared" si="45"/>
        <v>0</v>
      </c>
      <c r="CM89" s="7">
        <f t="shared" si="46"/>
        <v>0</v>
      </c>
      <c r="CN89" s="7">
        <f t="shared" si="47"/>
        <v>0</v>
      </c>
    </row>
    <row r="90" spans="1:93" s="7" customFormat="1" ht="16.5" customHeight="1" x14ac:dyDescent="0.2">
      <c r="A90" s="163" t="s">
        <v>6</v>
      </c>
      <c r="B90" s="164">
        <f t="shared" ref="B90:U90" si="55">SUM(B84:B89)</f>
        <v>0</v>
      </c>
      <c r="C90" s="165">
        <f t="shared" si="55"/>
        <v>0</v>
      </c>
      <c r="D90" s="166">
        <f t="shared" si="55"/>
        <v>0</v>
      </c>
      <c r="E90" s="101">
        <f t="shared" si="55"/>
        <v>0</v>
      </c>
      <c r="F90" s="167">
        <f t="shared" si="55"/>
        <v>0</v>
      </c>
      <c r="G90" s="167">
        <f t="shared" si="55"/>
        <v>0</v>
      </c>
      <c r="H90" s="167">
        <f t="shared" si="55"/>
        <v>0</v>
      </c>
      <c r="I90" s="167">
        <f t="shared" si="55"/>
        <v>0</v>
      </c>
      <c r="J90" s="167">
        <f t="shared" si="55"/>
        <v>0</v>
      </c>
      <c r="K90" s="167">
        <f t="shared" si="55"/>
        <v>0</v>
      </c>
      <c r="L90" s="167">
        <f t="shared" si="55"/>
        <v>0</v>
      </c>
      <c r="M90" s="167">
        <f t="shared" si="55"/>
        <v>0</v>
      </c>
      <c r="N90" s="167">
        <f t="shared" si="55"/>
        <v>0</v>
      </c>
      <c r="O90" s="167">
        <f t="shared" si="55"/>
        <v>0</v>
      </c>
      <c r="P90" s="168">
        <f t="shared" si="55"/>
        <v>0</v>
      </c>
      <c r="Q90" s="169">
        <f t="shared" si="55"/>
        <v>0</v>
      </c>
      <c r="R90" s="170">
        <f t="shared" si="55"/>
        <v>0</v>
      </c>
      <c r="S90" s="170">
        <f t="shared" si="55"/>
        <v>0</v>
      </c>
      <c r="T90" s="170">
        <f t="shared" si="55"/>
        <v>0</v>
      </c>
      <c r="U90" s="171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CA90" s="7" t="str">
        <f>IF(CI90=1," *Los controles según sexo deben ser iguales  al total de Controles. ","")</f>
        <v/>
      </c>
      <c r="CB90" s="7" t="str">
        <f>IF(CJ90=1," *Las Atenciones de Embarazadas no pueden superar el total de Atenciones de Mujeres. ","")</f>
        <v/>
      </c>
      <c r="CC90" s="7" t="str">
        <f>IF(CK90=1," *Las Atenciones de Personas de 60 Años no pueden superar el total de Atenciones del grupo de edad 20-64 Años. ","")</f>
        <v/>
      </c>
      <c r="CD90" s="7" t="str">
        <f>IF(CL90=1," *Las Atenciones de Discapacitados no pueden superar el total de Atenciones.","")</f>
        <v/>
      </c>
      <c r="CE90" s="7" t="str">
        <f>IF(CM90=1," *Las Atenciones de NNA SENAME no pueden superar el total de Atenciones, ni considerar el grupo etario 65 y mas años.","")</f>
        <v/>
      </c>
      <c r="CF90" s="7" t="str">
        <f>IF(CN90=1," *Las Atenciones de Migrantes no pueden superar el total de Atenciones.","")</f>
        <v/>
      </c>
      <c r="CI90" s="7">
        <f t="shared" si="42"/>
        <v>0</v>
      </c>
      <c r="CJ90" s="7">
        <f t="shared" si="43"/>
        <v>0</v>
      </c>
      <c r="CK90" s="7">
        <f t="shared" si="44"/>
        <v>0</v>
      </c>
      <c r="CL90" s="7">
        <f t="shared" si="45"/>
        <v>0</v>
      </c>
      <c r="CM90" s="7">
        <f t="shared" si="46"/>
        <v>0</v>
      </c>
      <c r="CN90" s="7">
        <f t="shared" si="47"/>
        <v>0</v>
      </c>
    </row>
    <row r="91" spans="1:93" s="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93" s="7" customFormat="1" ht="21.95" customHeight="1" x14ac:dyDescent="0.2">
      <c r="A92" s="3820" t="s">
        <v>105</v>
      </c>
      <c r="B92" s="3803" t="s">
        <v>6</v>
      </c>
      <c r="C92" s="3661"/>
      <c r="D92" s="3788"/>
      <c r="E92" s="3803" t="s">
        <v>106</v>
      </c>
      <c r="F92" s="3661"/>
      <c r="G92" s="3661"/>
      <c r="H92" s="3661"/>
      <c r="I92" s="3661"/>
      <c r="J92" s="3661"/>
      <c r="K92" s="3661"/>
      <c r="L92" s="3823"/>
      <c r="M92" s="3824" t="s">
        <v>343</v>
      </c>
      <c r="N92" s="3816" t="s">
        <v>134</v>
      </c>
      <c r="O92" s="3816" t="s">
        <v>85</v>
      </c>
      <c r="P92" s="3816" t="s">
        <v>344</v>
      </c>
      <c r="Q92" s="3816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6"/>
      <c r="AU92" s="6"/>
      <c r="AV92" s="6"/>
      <c r="AW92" s="6"/>
      <c r="AX92" s="6"/>
      <c r="AY92" s="6"/>
      <c r="AZ92" s="6"/>
    </row>
    <row r="93" spans="1:93" s="7" customFormat="1" ht="21.95" customHeight="1" x14ac:dyDescent="0.2">
      <c r="A93" s="3821"/>
      <c r="B93" s="3820" t="s">
        <v>90</v>
      </c>
      <c r="C93" s="3828" t="s">
        <v>29</v>
      </c>
      <c r="D93" s="3819" t="s">
        <v>30</v>
      </c>
      <c r="E93" s="3829" t="s">
        <v>136</v>
      </c>
      <c r="F93" s="3816" t="s">
        <v>121</v>
      </c>
      <c r="G93" s="3812" t="s">
        <v>339</v>
      </c>
      <c r="H93" s="3812" t="s">
        <v>340</v>
      </c>
      <c r="I93" s="3812" t="s">
        <v>124</v>
      </c>
      <c r="J93" s="3812" t="s">
        <v>341</v>
      </c>
      <c r="K93" s="3812" t="s">
        <v>342</v>
      </c>
      <c r="L93" s="3814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CA93" s="3715" t="s">
        <v>10</v>
      </c>
      <c r="CB93" s="3715" t="s">
        <v>111</v>
      </c>
      <c r="CC93" s="3715" t="s">
        <v>137</v>
      </c>
      <c r="CD93" s="3715" t="s">
        <v>112</v>
      </c>
      <c r="CE93" s="3715" t="s">
        <v>113</v>
      </c>
      <c r="CF93" s="3715" t="s">
        <v>11</v>
      </c>
      <c r="CG93" s="3715" t="s">
        <v>114</v>
      </c>
      <c r="CI93" s="3715" t="s">
        <v>10</v>
      </c>
      <c r="CJ93" s="3715" t="s">
        <v>111</v>
      </c>
      <c r="CK93" s="3715" t="s">
        <v>137</v>
      </c>
      <c r="CL93" s="3715" t="s">
        <v>112</v>
      </c>
      <c r="CM93" s="3715" t="s">
        <v>113</v>
      </c>
      <c r="CN93" s="3715" t="s">
        <v>11</v>
      </c>
      <c r="CO93" s="3715" t="s">
        <v>114</v>
      </c>
    </row>
    <row r="94" spans="1:93" s="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3813" t="s">
        <v>339</v>
      </c>
      <c r="H94" s="3813" t="s">
        <v>340</v>
      </c>
      <c r="I94" s="3813" t="s">
        <v>124</v>
      </c>
      <c r="J94" s="3813" t="s">
        <v>341</v>
      </c>
      <c r="K94" s="3813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CA94" s="3715"/>
      <c r="CB94" s="3715"/>
      <c r="CC94" s="3715"/>
      <c r="CD94" s="3715"/>
      <c r="CE94" s="3715"/>
      <c r="CF94" s="3715"/>
      <c r="CG94" s="3715"/>
      <c r="CI94" s="3715"/>
      <c r="CJ94" s="3715"/>
      <c r="CK94" s="3715"/>
      <c r="CL94" s="3715"/>
      <c r="CM94" s="3715"/>
      <c r="CN94" s="3715"/>
      <c r="CO94" s="3715"/>
    </row>
    <row r="95" spans="1:93" s="7" customFormat="1" ht="21.95" customHeight="1" x14ac:dyDescent="0.2">
      <c r="A95" s="413" t="s">
        <v>127</v>
      </c>
      <c r="B95" s="28">
        <f t="shared" ref="B95:B99" si="56">SUM(E95:L95)</f>
        <v>0</v>
      </c>
      <c r="C95" s="29">
        <f>SUM(ENERO:DICIEMBRE!C95)</f>
        <v>0</v>
      </c>
      <c r="D95" s="29">
        <f>SUM(ENERO:DICIEMBRE!D95)</f>
        <v>0</v>
      </c>
      <c r="E95" s="29">
        <f>SUM(ENERO:DICIEMBRE!E95)</f>
        <v>0</v>
      </c>
      <c r="F95" s="29">
        <f>SUM(ENERO:DICIEMBRE!F95)</f>
        <v>0</v>
      </c>
      <c r="G95" s="29">
        <f>SUM(ENERO:DICIEMBRE!G95)</f>
        <v>0</v>
      </c>
      <c r="H95" s="29">
        <f>SUM(ENERO:DICIEMBRE!H95)</f>
        <v>0</v>
      </c>
      <c r="I95" s="29">
        <f>SUM(ENERO:DICIEMBRE!I95)</f>
        <v>0</v>
      </c>
      <c r="J95" s="29">
        <f>SUM(ENERO:DICIEMBRE!J95)</f>
        <v>0</v>
      </c>
      <c r="K95" s="29">
        <f>SUM(ENERO:DICIEMBRE!K95)</f>
        <v>0</v>
      </c>
      <c r="L95" s="29">
        <f>SUM(ENERO:DICIEMBRE!L95)</f>
        <v>0</v>
      </c>
      <c r="M95" s="29">
        <f>SUM(ENERO:DICIEMBRE!M95)</f>
        <v>0</v>
      </c>
      <c r="N95" s="29">
        <f>SUM(ENERO:DICIEMBRE!N95)</f>
        <v>0</v>
      </c>
      <c r="O95" s="29">
        <f>SUM(ENERO:DICIEMBRE!O95)</f>
        <v>0</v>
      </c>
      <c r="P95" s="29">
        <f>SUM(ENERO:DICIEMBRE!P95)</f>
        <v>0</v>
      </c>
      <c r="Q95" s="29">
        <f>SUM(ENERO:DICIEMBRE!Q95)</f>
        <v>0</v>
      </c>
      <c r="R95" s="29">
        <f>SUM(ENERO:DICIEMBRE!R95)</f>
        <v>0</v>
      </c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CA95" s="7" t="str">
        <f>IF(CI95=1," *Los controles según sexo deben ser iguales  al total de Controles. ","")</f>
        <v/>
      </c>
      <c r="CB95" s="7" t="str">
        <f t="shared" ref="CB95:CB100" si="57">IF(CJ95=1," *Las Atenciones de Embarazadas no pueden superar el total de Atenciones de Mujeres. ","")</f>
        <v/>
      </c>
      <c r="CC95" s="7" t="str">
        <f t="shared" ref="CC95:CC100" si="58">IF(CK95=1," *Las Atenciones de Beneficiarios no pueden superar el total de Atenciones ","")</f>
        <v/>
      </c>
      <c r="CD95" s="7" t="str">
        <f t="shared" ref="CD95:CD100" si="59">IF(CL95=1," *Las Atenciones de Personas de 60 Años no pueden superar el total de Atenciones del grupo de edad 20-64 Años. ","")</f>
        <v/>
      </c>
      <c r="CE95" s="7" t="str">
        <f t="shared" ref="CE95:CE100" si="60">IF(CM95=1," *Las Atenciones de Discapacitados no pueden superar el total de Atenciones.","")</f>
        <v/>
      </c>
      <c r="CF95" s="7" t="str">
        <f>IF(CN95=1," *Las Atenciones de NNA SENAME no pueden superar el total de Atenciones, ni considerar el grupo etario 65 y mas años.","")</f>
        <v/>
      </c>
      <c r="CG95" s="7" t="str">
        <f t="shared" ref="CG95:CG100" si="61">IF(CO95=1," *Las Atenciones de Migrantes no pueden superar el total de Atenciones.","")</f>
        <v/>
      </c>
      <c r="CI95" s="7">
        <f t="shared" ref="CI95:CI100" si="62">IF(C95+D95&lt;&gt;B95,1,0)</f>
        <v>0</v>
      </c>
      <c r="CJ95" s="7">
        <f t="shared" ref="CJ95:CJ100" si="63">IF(M95&gt;D95,1,0)</f>
        <v>0</v>
      </c>
      <c r="CK95" s="7">
        <f t="shared" ref="CK95:CK100" si="64">IF(N95&gt;B95,1,0)</f>
        <v>0</v>
      </c>
      <c r="CL95" s="7">
        <f t="shared" ref="CL95:CL100" si="65">IF(O95&gt;K95,1,0)</f>
        <v>0</v>
      </c>
      <c r="CM95" s="7">
        <f t="shared" ref="CM95:CM100" si="66">IF(P95&gt;B95,1,0)</f>
        <v>0</v>
      </c>
      <c r="CN95" s="7">
        <f t="shared" ref="CN95:CN100" si="67">IF(Q95&gt;SUM(E95:K95),1,0)</f>
        <v>0</v>
      </c>
      <c r="CO95" s="7">
        <f t="shared" ref="CO95:CO100" si="68">IF(R95&gt;B95,1,0)</f>
        <v>0</v>
      </c>
    </row>
    <row r="96" spans="1:93" s="7" customFormat="1" ht="24" customHeight="1" x14ac:dyDescent="0.2">
      <c r="A96" s="414" t="s">
        <v>335</v>
      </c>
      <c r="B96" s="28">
        <f t="shared" si="56"/>
        <v>0</v>
      </c>
      <c r="C96" s="29">
        <f>SUM(ENERO:DICIEMBRE!C96)</f>
        <v>0</v>
      </c>
      <c r="D96" s="29">
        <f>SUM(ENERO:DICIEMBRE!D96)</f>
        <v>0</v>
      </c>
      <c r="E96" s="29">
        <f>SUM(ENERO:DICIEMBRE!E96)</f>
        <v>0</v>
      </c>
      <c r="F96" s="29">
        <f>SUM(ENERO:DICIEMBRE!F96)</f>
        <v>0</v>
      </c>
      <c r="G96" s="29">
        <f>SUM(ENERO:DICIEMBRE!G96)</f>
        <v>0</v>
      </c>
      <c r="H96" s="29">
        <f>SUM(ENERO:DICIEMBRE!H96)</f>
        <v>0</v>
      </c>
      <c r="I96" s="29">
        <f>SUM(ENERO:DICIEMBRE!I96)</f>
        <v>0</v>
      </c>
      <c r="J96" s="29">
        <f>SUM(ENERO:DICIEMBRE!J96)</f>
        <v>0</v>
      </c>
      <c r="K96" s="29">
        <f>SUM(ENERO:DICIEMBRE!K96)</f>
        <v>0</v>
      </c>
      <c r="L96" s="29">
        <f>SUM(ENERO:DICIEMBRE!L96)</f>
        <v>0</v>
      </c>
      <c r="M96" s="29">
        <f>SUM(ENERO:DICIEMBRE!M96)</f>
        <v>0</v>
      </c>
      <c r="N96" s="29">
        <f>SUM(ENERO:DICIEMBRE!N96)</f>
        <v>0</v>
      </c>
      <c r="O96" s="29">
        <f>SUM(ENERO:DICIEMBRE!O96)</f>
        <v>0</v>
      </c>
      <c r="P96" s="29">
        <f>SUM(ENERO:DICIEMBRE!P96)</f>
        <v>0</v>
      </c>
      <c r="Q96" s="29">
        <f>SUM(ENERO:DICIEMBRE!Q96)</f>
        <v>0</v>
      </c>
      <c r="R96" s="29">
        <f>SUM(ENERO:DICIEMBRE!R96)</f>
        <v>0</v>
      </c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CA96" s="7" t="str">
        <f t="shared" ref="CA96:CA100" si="69">IF(CI96=1," *Los controles según sexo deben ser iguales  al total de Controles. ","")</f>
        <v/>
      </c>
      <c r="CB96" s="7" t="str">
        <f t="shared" si="57"/>
        <v/>
      </c>
      <c r="CC96" s="7" t="str">
        <f t="shared" si="58"/>
        <v/>
      </c>
      <c r="CD96" s="7" t="str">
        <f t="shared" si="59"/>
        <v/>
      </c>
      <c r="CE96" s="7" t="str">
        <f t="shared" si="60"/>
        <v/>
      </c>
      <c r="CF96" s="7" t="str">
        <f t="shared" ref="CF96:CF100" si="70">IF(CN96=1," *Las Atenciones de NNA SENAME no pueden superar el total de Atenciones, ni considerar el grupo etario 65 y mas años.","")</f>
        <v/>
      </c>
      <c r="CG96" s="7" t="str">
        <f t="shared" si="61"/>
        <v/>
      </c>
      <c r="CI96" s="7">
        <f t="shared" si="62"/>
        <v>0</v>
      </c>
      <c r="CJ96" s="7">
        <f t="shared" si="63"/>
        <v>0</v>
      </c>
      <c r="CK96" s="7">
        <f t="shared" si="64"/>
        <v>0</v>
      </c>
      <c r="CL96" s="7">
        <f t="shared" si="65"/>
        <v>0</v>
      </c>
      <c r="CM96" s="7">
        <f t="shared" si="66"/>
        <v>0</v>
      </c>
      <c r="CN96" s="7">
        <f t="shared" si="67"/>
        <v>0</v>
      </c>
      <c r="CO96" s="7">
        <f t="shared" si="68"/>
        <v>0</v>
      </c>
    </row>
    <row r="97" spans="1:93" s="7" customFormat="1" ht="21.95" customHeight="1" x14ac:dyDescent="0.2">
      <c r="A97" s="414" t="s">
        <v>336</v>
      </c>
      <c r="B97" s="28">
        <f t="shared" si="56"/>
        <v>0</v>
      </c>
      <c r="C97" s="29">
        <f>SUM(ENERO:DICIEMBRE!C97)</f>
        <v>0</v>
      </c>
      <c r="D97" s="29">
        <f>SUM(ENERO:DICIEMBRE!D97)</f>
        <v>0</v>
      </c>
      <c r="E97" s="29">
        <f>SUM(ENERO:DICIEMBRE!E97)</f>
        <v>0</v>
      </c>
      <c r="F97" s="29">
        <f>SUM(ENERO:DICIEMBRE!F97)</f>
        <v>0</v>
      </c>
      <c r="G97" s="29">
        <f>SUM(ENERO:DICIEMBRE!G97)</f>
        <v>0</v>
      </c>
      <c r="H97" s="29">
        <f>SUM(ENERO:DICIEMBRE!H97)</f>
        <v>0</v>
      </c>
      <c r="I97" s="29">
        <f>SUM(ENERO:DICIEMBRE!I97)</f>
        <v>0</v>
      </c>
      <c r="J97" s="29">
        <f>SUM(ENERO:DICIEMBRE!J97)</f>
        <v>0</v>
      </c>
      <c r="K97" s="29">
        <f>SUM(ENERO:DICIEMBRE!K97)</f>
        <v>0</v>
      </c>
      <c r="L97" s="29">
        <f>SUM(ENERO:DICIEMBRE!L97)</f>
        <v>0</v>
      </c>
      <c r="M97" s="29">
        <f>SUM(ENERO:DICIEMBRE!M97)</f>
        <v>0</v>
      </c>
      <c r="N97" s="29">
        <f>SUM(ENERO:DICIEMBRE!N97)</f>
        <v>0</v>
      </c>
      <c r="O97" s="29">
        <f>SUM(ENERO:DICIEMBRE!O97)</f>
        <v>0</v>
      </c>
      <c r="P97" s="29">
        <f>SUM(ENERO:DICIEMBRE!P97)</f>
        <v>0</v>
      </c>
      <c r="Q97" s="29">
        <f>SUM(ENERO:DICIEMBRE!Q97)</f>
        <v>0</v>
      </c>
      <c r="R97" s="29">
        <f>SUM(ENERO:DICIEMBRE!R97)</f>
        <v>0</v>
      </c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CA97" s="7" t="str">
        <f t="shared" si="69"/>
        <v/>
      </c>
      <c r="CB97" s="7" t="str">
        <f t="shared" si="57"/>
        <v/>
      </c>
      <c r="CC97" s="7" t="str">
        <f t="shared" si="58"/>
        <v/>
      </c>
      <c r="CD97" s="7" t="str">
        <f t="shared" si="59"/>
        <v/>
      </c>
      <c r="CE97" s="7" t="str">
        <f t="shared" si="60"/>
        <v/>
      </c>
      <c r="CF97" s="7" t="str">
        <f t="shared" si="70"/>
        <v/>
      </c>
      <c r="CG97" s="7" t="str">
        <f t="shared" si="61"/>
        <v/>
      </c>
      <c r="CI97" s="7">
        <f t="shared" si="62"/>
        <v>0</v>
      </c>
      <c r="CJ97" s="7">
        <f t="shared" si="63"/>
        <v>0</v>
      </c>
      <c r="CK97" s="7">
        <f t="shared" si="64"/>
        <v>0</v>
      </c>
      <c r="CL97" s="7">
        <f t="shared" si="65"/>
        <v>0</v>
      </c>
      <c r="CM97" s="7">
        <f t="shared" si="66"/>
        <v>0</v>
      </c>
      <c r="CN97" s="7">
        <f t="shared" si="67"/>
        <v>0</v>
      </c>
      <c r="CO97" s="7">
        <f t="shared" si="68"/>
        <v>0</v>
      </c>
    </row>
    <row r="98" spans="1:93" s="7" customFormat="1" ht="21.95" customHeight="1" x14ac:dyDescent="0.2">
      <c r="A98" s="414" t="s">
        <v>337</v>
      </c>
      <c r="B98" s="28">
        <f t="shared" si="56"/>
        <v>0</v>
      </c>
      <c r="C98" s="29">
        <f>SUM(ENERO:DICIEMBRE!C98)</f>
        <v>0</v>
      </c>
      <c r="D98" s="29">
        <f>SUM(ENERO:DICIEMBRE!D98)</f>
        <v>0</v>
      </c>
      <c r="E98" s="29">
        <f>SUM(ENERO:DICIEMBRE!E98)</f>
        <v>0</v>
      </c>
      <c r="F98" s="29">
        <f>SUM(ENERO:DICIEMBRE!F98)</f>
        <v>0</v>
      </c>
      <c r="G98" s="29">
        <f>SUM(ENERO:DICIEMBRE!G98)</f>
        <v>0</v>
      </c>
      <c r="H98" s="29">
        <f>SUM(ENERO:DICIEMBRE!H98)</f>
        <v>0</v>
      </c>
      <c r="I98" s="29">
        <f>SUM(ENERO:DICIEMBRE!I98)</f>
        <v>0</v>
      </c>
      <c r="J98" s="29">
        <f>SUM(ENERO:DICIEMBRE!J98)</f>
        <v>0</v>
      </c>
      <c r="K98" s="29">
        <f>SUM(ENERO:DICIEMBRE!K98)</f>
        <v>0</v>
      </c>
      <c r="L98" s="29">
        <f>SUM(ENERO:DICIEMBRE!L98)</f>
        <v>0</v>
      </c>
      <c r="M98" s="29">
        <f>SUM(ENERO:DICIEMBRE!M98)</f>
        <v>0</v>
      </c>
      <c r="N98" s="29">
        <f>SUM(ENERO:DICIEMBRE!N98)</f>
        <v>0</v>
      </c>
      <c r="O98" s="29">
        <f>SUM(ENERO:DICIEMBRE!O98)</f>
        <v>0</v>
      </c>
      <c r="P98" s="29">
        <f>SUM(ENERO:DICIEMBRE!P98)</f>
        <v>0</v>
      </c>
      <c r="Q98" s="29">
        <f>SUM(ENERO:DICIEMBRE!Q98)</f>
        <v>0</v>
      </c>
      <c r="R98" s="29">
        <f>SUM(ENERO:DICIEMBRE!R98)</f>
        <v>0</v>
      </c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B98" s="172"/>
      <c r="BC98" s="172"/>
      <c r="BD98" s="172"/>
      <c r="BE98" s="172"/>
      <c r="BN98" s="172"/>
      <c r="BO98" s="172"/>
      <c r="BP98" s="172"/>
      <c r="BQ98" s="172"/>
      <c r="CA98" s="7" t="str">
        <f>IF(CI98=1," *Los controles según sexo deben ser iguales  al total de Controles. ","")</f>
        <v/>
      </c>
      <c r="CB98" s="7" t="str">
        <f>IF(CJ98=1," *Las Atenciones de Embarazadas no pueden superar el total de Atenciones de Mujeres. ","")</f>
        <v/>
      </c>
      <c r="CC98" s="7" t="str">
        <f>IF(CK98=1," *Las Atenciones de Beneficiarios no pueden superar el total de Atenciones ","")</f>
        <v/>
      </c>
      <c r="CD98" s="7" t="str">
        <f>IF(CL98=1," *Las Atenciones de Personas de 60 Años no pueden superar el total de Atenciones del grupo de edad 20-64 Años. ","")</f>
        <v/>
      </c>
      <c r="CE98" s="7" t="str">
        <f>IF(CM98=1," *Las Atenciones de Discapacitados no pueden superar el total de Atenciones.","")</f>
        <v/>
      </c>
      <c r="CF98" s="7" t="str">
        <f>IF(CN98=1," *Las Atenciones de NNA SENAME no pueden superar el total de Atenciones, ni considerar el grupo etario 65 y mas años.","")</f>
        <v/>
      </c>
      <c r="CG98" s="7" t="str">
        <f>IF(CO98=1," *Las Atenciones de Migrantes no pueden superar el total de Atenciones.","")</f>
        <v/>
      </c>
      <c r="CI98" s="7">
        <f t="shared" si="62"/>
        <v>0</v>
      </c>
      <c r="CJ98" s="7">
        <f t="shared" si="63"/>
        <v>0</v>
      </c>
      <c r="CK98" s="7">
        <f t="shared" si="64"/>
        <v>0</v>
      </c>
      <c r="CL98" s="7">
        <f t="shared" si="65"/>
        <v>0</v>
      </c>
      <c r="CM98" s="7">
        <f t="shared" si="66"/>
        <v>0</v>
      </c>
      <c r="CN98" s="7">
        <f t="shared" si="67"/>
        <v>0</v>
      </c>
      <c r="CO98" s="7">
        <f t="shared" si="68"/>
        <v>0</v>
      </c>
    </row>
    <row r="99" spans="1:93" s="7" customFormat="1" ht="21" customHeight="1" x14ac:dyDescent="0.2">
      <c r="A99" s="414" t="s">
        <v>338</v>
      </c>
      <c r="B99" s="28">
        <f t="shared" si="56"/>
        <v>0</v>
      </c>
      <c r="C99" s="29">
        <f>SUM(ENERO:DICIEMBRE!C99)</f>
        <v>0</v>
      </c>
      <c r="D99" s="29">
        <f>SUM(ENERO:DICIEMBRE!D99)</f>
        <v>0</v>
      </c>
      <c r="E99" s="29">
        <f>SUM(ENERO:DICIEMBRE!E99)</f>
        <v>0</v>
      </c>
      <c r="F99" s="29">
        <f>SUM(ENERO:DICIEMBRE!F99)</f>
        <v>0</v>
      </c>
      <c r="G99" s="29">
        <f>SUM(ENERO:DICIEMBRE!G99)</f>
        <v>0</v>
      </c>
      <c r="H99" s="29">
        <f>SUM(ENERO:DICIEMBRE!H99)</f>
        <v>0</v>
      </c>
      <c r="I99" s="29">
        <f>SUM(ENERO:DICIEMBRE!I99)</f>
        <v>0</v>
      </c>
      <c r="J99" s="29">
        <f>SUM(ENERO:DICIEMBRE!J99)</f>
        <v>0</v>
      </c>
      <c r="K99" s="29">
        <f>SUM(ENERO:DICIEMBRE!K99)</f>
        <v>0</v>
      </c>
      <c r="L99" s="29">
        <f>SUM(ENERO:DICIEMBRE!L99)</f>
        <v>0</v>
      </c>
      <c r="M99" s="29">
        <f>SUM(ENERO:DICIEMBRE!M99)</f>
        <v>0</v>
      </c>
      <c r="N99" s="29">
        <f>SUM(ENERO:DICIEMBRE!N99)</f>
        <v>0</v>
      </c>
      <c r="O99" s="29">
        <f>SUM(ENERO:DICIEMBRE!O99)</f>
        <v>0</v>
      </c>
      <c r="P99" s="29">
        <f>SUM(ENERO:DICIEMBRE!P99)</f>
        <v>0</v>
      </c>
      <c r="Q99" s="29">
        <f>SUM(ENERO:DICIEMBRE!Q99)</f>
        <v>0</v>
      </c>
      <c r="R99" s="29">
        <f>SUM(ENERO:DICIEMBRE!R99)</f>
        <v>0</v>
      </c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CA99" s="7" t="str">
        <f>IF(CI99=1," *Los controles según sexo deben ser iguales  al total de Controles. ","")</f>
        <v/>
      </c>
      <c r="CB99" s="7" t="str">
        <f>IF(CJ99=1," *Las Atenciones de Embarazadas no pueden superar el total de Atenciones de Mujeres. ","")</f>
        <v/>
      </c>
      <c r="CC99" s="7" t="str">
        <f>IF(CK99=1," *Las Atenciones de Beneficiarios no pueden superar el total de Atenciones ","")</f>
        <v/>
      </c>
      <c r="CD99" s="7" t="str">
        <f>IF(CL99=1," *Las Atenciones de Personas de 60 Años no pueden superar el total de Atenciones del grupo de edad 20-64 Años. ","")</f>
        <v/>
      </c>
      <c r="CE99" s="7" t="str">
        <f>IF(CM99=1," *Las Atenciones de Discapacitados no pueden superar el total de Atenciones.","")</f>
        <v/>
      </c>
      <c r="CF99" s="7" t="str">
        <f>IF(CN99=1," *Las Atenciones de NNA SENAME no pueden superar el total de Atenciones, ni considerar el grupo etario 65 y mas años.","")</f>
        <v/>
      </c>
      <c r="CG99" s="7" t="str">
        <f>IF(CO99=1," *Las Atenciones de Migrantes no pueden superar el total de Atenciones.","")</f>
        <v/>
      </c>
      <c r="CI99" s="7">
        <f t="shared" si="62"/>
        <v>0</v>
      </c>
      <c r="CJ99" s="7">
        <f t="shared" si="63"/>
        <v>0</v>
      </c>
      <c r="CK99" s="7">
        <f t="shared" si="64"/>
        <v>0</v>
      </c>
      <c r="CL99" s="7">
        <f t="shared" si="65"/>
        <v>0</v>
      </c>
      <c r="CM99" s="7">
        <f t="shared" si="66"/>
        <v>0</v>
      </c>
      <c r="CN99" s="7">
        <f t="shared" si="67"/>
        <v>0</v>
      </c>
      <c r="CO99" s="7">
        <f t="shared" si="68"/>
        <v>0</v>
      </c>
    </row>
    <row r="100" spans="1:93" s="7" customFormat="1" ht="21" customHeight="1" x14ac:dyDescent="0.2">
      <c r="A100" s="163" t="s">
        <v>6</v>
      </c>
      <c r="B100" s="164">
        <f t="shared" ref="B100:R100" si="71">SUM(B95:B99)</f>
        <v>0</v>
      </c>
      <c r="C100" s="173">
        <f t="shared" si="71"/>
        <v>0</v>
      </c>
      <c r="D100" s="174">
        <f t="shared" si="71"/>
        <v>0</v>
      </c>
      <c r="E100" s="101">
        <f t="shared" si="71"/>
        <v>0</v>
      </c>
      <c r="F100" s="167">
        <f t="shared" si="71"/>
        <v>0</v>
      </c>
      <c r="G100" s="167">
        <f t="shared" si="71"/>
        <v>0</v>
      </c>
      <c r="H100" s="167">
        <f t="shared" si="71"/>
        <v>0</v>
      </c>
      <c r="I100" s="167">
        <f t="shared" si="71"/>
        <v>0</v>
      </c>
      <c r="J100" s="167">
        <f t="shared" si="71"/>
        <v>0</v>
      </c>
      <c r="K100" s="167">
        <f t="shared" si="71"/>
        <v>0</v>
      </c>
      <c r="L100" s="168">
        <f t="shared" si="71"/>
        <v>0</v>
      </c>
      <c r="M100" s="169">
        <f t="shared" si="71"/>
        <v>0</v>
      </c>
      <c r="N100" s="167">
        <f t="shared" si="71"/>
        <v>0</v>
      </c>
      <c r="O100" s="167">
        <f t="shared" si="71"/>
        <v>0</v>
      </c>
      <c r="P100" s="170">
        <f t="shared" si="71"/>
        <v>0</v>
      </c>
      <c r="Q100" s="170">
        <f t="shared" si="71"/>
        <v>0</v>
      </c>
      <c r="R100" s="171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CA100" s="7" t="str">
        <f t="shared" si="69"/>
        <v/>
      </c>
      <c r="CB100" s="7" t="str">
        <f t="shared" si="57"/>
        <v/>
      </c>
      <c r="CC100" s="7" t="str">
        <f t="shared" si="58"/>
        <v/>
      </c>
      <c r="CD100" s="7" t="str">
        <f t="shared" si="59"/>
        <v/>
      </c>
      <c r="CE100" s="7" t="str">
        <f t="shared" si="60"/>
        <v/>
      </c>
      <c r="CF100" s="7" t="str">
        <f t="shared" si="70"/>
        <v/>
      </c>
      <c r="CG100" s="7" t="str">
        <f t="shared" si="61"/>
        <v/>
      </c>
      <c r="CI100" s="7">
        <f t="shared" si="62"/>
        <v>0</v>
      </c>
      <c r="CJ100" s="7">
        <f t="shared" si="63"/>
        <v>0</v>
      </c>
      <c r="CK100" s="7">
        <f t="shared" si="64"/>
        <v>0</v>
      </c>
      <c r="CL100" s="7">
        <f t="shared" si="65"/>
        <v>0</v>
      </c>
      <c r="CM100" s="7">
        <f t="shared" si="66"/>
        <v>0</v>
      </c>
      <c r="CN100" s="7">
        <f t="shared" si="67"/>
        <v>0</v>
      </c>
      <c r="CO100" s="7">
        <f t="shared" si="68"/>
        <v>0</v>
      </c>
    </row>
    <row r="101" spans="1:93" s="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93" s="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93" s="7" customFormat="1" ht="21" customHeight="1" x14ac:dyDescent="0.2">
      <c r="A103" s="3804" t="s">
        <v>140</v>
      </c>
      <c r="B103" s="3737" t="s">
        <v>141</v>
      </c>
      <c r="C103" s="3808" t="s">
        <v>142</v>
      </c>
      <c r="D103" s="3808"/>
      <c r="E103" s="3808"/>
      <c r="F103" s="3808"/>
      <c r="G103" s="3808"/>
      <c r="H103" s="3808"/>
      <c r="I103" s="3808"/>
      <c r="J103" s="3808"/>
      <c r="K103" s="3808"/>
      <c r="L103" s="3808"/>
      <c r="M103" s="3808"/>
      <c r="N103" s="3808"/>
      <c r="O103" s="3808"/>
      <c r="P103" s="3808"/>
      <c r="Q103" s="3808"/>
      <c r="R103" s="3808"/>
      <c r="S103" s="3808"/>
      <c r="T103" s="3809" t="s">
        <v>40</v>
      </c>
      <c r="U103" s="3810"/>
      <c r="V103" s="3811" t="s">
        <v>143</v>
      </c>
      <c r="W103" s="3793" t="s">
        <v>87</v>
      </c>
      <c r="X103" s="3793" t="s">
        <v>88</v>
      </c>
      <c r="Y103" s="3788" t="s">
        <v>144</v>
      </c>
      <c r="Z103" s="5"/>
      <c r="AA103" s="5"/>
      <c r="AB103" s="5"/>
      <c r="AC103" s="5"/>
      <c r="AD103" s="5"/>
      <c r="AE103" s="5"/>
      <c r="AF103" s="5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93" s="7" customFormat="1" ht="21" customHeight="1" x14ac:dyDescent="0.2">
      <c r="A104" s="3805"/>
      <c r="B104" s="3807"/>
      <c r="C104" s="3808"/>
      <c r="D104" s="3808"/>
      <c r="E104" s="3808"/>
      <c r="F104" s="3808"/>
      <c r="G104" s="3808"/>
      <c r="H104" s="3808"/>
      <c r="I104" s="3808"/>
      <c r="J104" s="3808"/>
      <c r="K104" s="3808"/>
      <c r="L104" s="3808"/>
      <c r="M104" s="3808"/>
      <c r="N104" s="3808"/>
      <c r="O104" s="3808"/>
      <c r="P104" s="3808"/>
      <c r="Q104" s="3808"/>
      <c r="R104" s="3808"/>
      <c r="S104" s="3808"/>
      <c r="T104" s="3794" t="s">
        <v>29</v>
      </c>
      <c r="U104" s="3796" t="s">
        <v>30</v>
      </c>
      <c r="V104" s="3811"/>
      <c r="W104" s="3793"/>
      <c r="X104" s="3793"/>
      <c r="Y104" s="3788"/>
      <c r="Z104" s="5"/>
      <c r="AA104" s="5"/>
      <c r="AB104" s="5"/>
      <c r="AC104" s="5"/>
      <c r="AD104" s="5"/>
      <c r="AE104" s="5"/>
      <c r="AF104" s="5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CA104" s="3715" t="s">
        <v>10</v>
      </c>
      <c r="CB104" s="3715" t="s">
        <v>11</v>
      </c>
      <c r="CC104" s="3715" t="s">
        <v>87</v>
      </c>
      <c r="CD104" s="3715" t="s">
        <v>88</v>
      </c>
      <c r="CE104" s="3715" t="s">
        <v>144</v>
      </c>
      <c r="CI104" s="3715" t="s">
        <v>10</v>
      </c>
      <c r="CJ104" s="3715" t="s">
        <v>11</v>
      </c>
      <c r="CK104" s="3715" t="s">
        <v>87</v>
      </c>
      <c r="CL104" s="3715" t="s">
        <v>88</v>
      </c>
      <c r="CM104" s="3715" t="s">
        <v>144</v>
      </c>
    </row>
    <row r="105" spans="1:93" s="7" customFormat="1" ht="21" customHeight="1" x14ac:dyDescent="0.2">
      <c r="A105" s="3806"/>
      <c r="B105" s="3738"/>
      <c r="C105" s="19" t="s">
        <v>12</v>
      </c>
      <c r="D105" s="20" t="s">
        <v>13</v>
      </c>
      <c r="E105" s="20" t="s">
        <v>41</v>
      </c>
      <c r="F105" s="20" t="s">
        <v>42</v>
      </c>
      <c r="G105" s="20" t="s">
        <v>16</v>
      </c>
      <c r="H105" s="20" t="s">
        <v>17</v>
      </c>
      <c r="I105" s="20" t="s">
        <v>18</v>
      </c>
      <c r="J105" s="20" t="s">
        <v>19</v>
      </c>
      <c r="K105" s="20" t="s">
        <v>20</v>
      </c>
      <c r="L105" s="20" t="s">
        <v>21</v>
      </c>
      <c r="M105" s="20" t="s">
        <v>22</v>
      </c>
      <c r="N105" s="20" t="s">
        <v>23</v>
      </c>
      <c r="O105" s="20" t="s">
        <v>24</v>
      </c>
      <c r="P105" s="20" t="s">
        <v>25</v>
      </c>
      <c r="Q105" s="20" t="s">
        <v>26</v>
      </c>
      <c r="R105" s="20" t="s">
        <v>27</v>
      </c>
      <c r="S105" s="69" t="s">
        <v>28</v>
      </c>
      <c r="T105" s="3795"/>
      <c r="U105" s="3797"/>
      <c r="V105" s="3811"/>
      <c r="W105" s="3793"/>
      <c r="X105" s="3793"/>
      <c r="Y105" s="3788"/>
      <c r="Z105" s="5"/>
      <c r="AA105" s="5"/>
      <c r="AB105" s="5"/>
      <c r="AC105" s="5"/>
      <c r="AD105" s="5"/>
      <c r="AE105" s="5"/>
      <c r="AF105" s="5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CA105" s="3715"/>
      <c r="CB105" s="3715"/>
      <c r="CC105" s="3715"/>
      <c r="CD105" s="3715"/>
      <c r="CE105" s="3715"/>
      <c r="CI105" s="3715"/>
      <c r="CJ105" s="3715"/>
      <c r="CK105" s="3715"/>
      <c r="CL105" s="3715"/>
      <c r="CM105" s="3715"/>
    </row>
    <row r="106" spans="1:93" s="7" customFormat="1" ht="21" customHeight="1" x14ac:dyDescent="0.2">
      <c r="A106" s="176" t="s">
        <v>145</v>
      </c>
      <c r="B106" s="177">
        <f>SUM(C106:S106)</f>
        <v>1131</v>
      </c>
      <c r="C106" s="29">
        <f>SUM(ENERO:DICIEMBRE!C106)</f>
        <v>17</v>
      </c>
      <c r="D106" s="29">
        <f>SUM(ENERO:DICIEMBRE!D106)</f>
        <v>131</v>
      </c>
      <c r="E106" s="29">
        <f>SUM(ENERO:DICIEMBRE!E106)</f>
        <v>294</v>
      </c>
      <c r="F106" s="29">
        <f>SUM(ENERO:DICIEMBRE!F106)</f>
        <v>407</v>
      </c>
      <c r="G106" s="29">
        <f>SUM(ENERO:DICIEMBRE!G106)</f>
        <v>16</v>
      </c>
      <c r="H106" s="29">
        <f>SUM(ENERO:DICIEMBRE!H106)</f>
        <v>35</v>
      </c>
      <c r="I106" s="29">
        <f>SUM(ENERO:DICIEMBRE!I106)</f>
        <v>25</v>
      </c>
      <c r="J106" s="29">
        <f>SUM(ENERO:DICIEMBRE!J106)</f>
        <v>19</v>
      </c>
      <c r="K106" s="29">
        <f>SUM(ENERO:DICIEMBRE!K106)</f>
        <v>20</v>
      </c>
      <c r="L106" s="29">
        <f>SUM(ENERO:DICIEMBRE!L106)</f>
        <v>26</v>
      </c>
      <c r="M106" s="29">
        <f>SUM(ENERO:DICIEMBRE!M106)</f>
        <v>28</v>
      </c>
      <c r="N106" s="29">
        <f>SUM(ENERO:DICIEMBRE!N106)</f>
        <v>63</v>
      </c>
      <c r="O106" s="29">
        <f>SUM(ENERO:DICIEMBRE!O106)</f>
        <v>30</v>
      </c>
      <c r="P106" s="29">
        <f>SUM(ENERO:DICIEMBRE!P106)</f>
        <v>14</v>
      </c>
      <c r="Q106" s="29">
        <f>SUM(ENERO:DICIEMBRE!Q106)</f>
        <v>5</v>
      </c>
      <c r="R106" s="29">
        <f>SUM(ENERO:DICIEMBRE!R106)</f>
        <v>1</v>
      </c>
      <c r="S106" s="29">
        <f>SUM(ENERO:DICIEMBRE!S106)</f>
        <v>0</v>
      </c>
      <c r="T106" s="29">
        <f>SUM(ENERO:DICIEMBRE!T106)</f>
        <v>550</v>
      </c>
      <c r="U106" s="29">
        <f>SUM(ENERO:DICIEMBRE!U106)</f>
        <v>581</v>
      </c>
      <c r="V106" s="29">
        <f>SUM(ENERO:DICIEMBRE!V106)</f>
        <v>58</v>
      </c>
      <c r="W106" s="29">
        <f>SUM(ENERO:DICIEMBRE!W106)</f>
        <v>3</v>
      </c>
      <c r="X106" s="29">
        <f>SUM(ENERO:DICIEMBRE!X106)</f>
        <v>0</v>
      </c>
      <c r="Y106" s="29">
        <f>SUM(ENERO:DICIEMBRE!Y106)</f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CA106" s="7" t="str">
        <f>IF(CI106=1," *Los controles según sexo deben ser iguales  al total de Controles. ","")</f>
        <v/>
      </c>
      <c r="CB106" s="7" t="str">
        <f>IF(CJ106=1," *Las Atenciones de NNA SENAME no pueden superar el total de Atenciones entre los 0 Y 24 años","")</f>
        <v/>
      </c>
      <c r="CC106" s="7" t="str">
        <f>IF(CK106=1," *Las Acciones de Pueblos Originarios no pueden superar el total de Acciones ","")</f>
        <v/>
      </c>
      <c r="CD106" s="7" t="str">
        <f>IF(CL106=1," *Las Acciones de Migrantes no pueden superar el total de Acciones ","")</f>
        <v/>
      </c>
      <c r="CE106" s="7" t="str">
        <f>IF(CM106=1," *Las Acciones de Personas con Demencia no pueden superar el total de Acciones ","")</f>
        <v/>
      </c>
      <c r="CI106" s="7">
        <f>IF(T106+U106&lt;&gt;B106,1,0)</f>
        <v>0</v>
      </c>
      <c r="CJ106" s="7">
        <f>IF(V106&gt;SUM(C106:G106),1,0)</f>
        <v>0</v>
      </c>
      <c r="CK106" s="7">
        <f t="shared" ref="CK106:CM108" si="72">IF(W106&gt;$B106,1,0)</f>
        <v>0</v>
      </c>
      <c r="CL106" s="7">
        <f t="shared" si="72"/>
        <v>0</v>
      </c>
      <c r="CM106" s="7">
        <f t="shared" si="72"/>
        <v>0</v>
      </c>
    </row>
    <row r="107" spans="1:93" s="7" customFormat="1" ht="21" customHeight="1" x14ac:dyDescent="0.2">
      <c r="A107" s="179" t="s">
        <v>146</v>
      </c>
      <c r="B107" s="180">
        <f>SUM(C107:S107)</f>
        <v>97</v>
      </c>
      <c r="C107" s="29">
        <f>SUM(ENERO:DICIEMBRE!C107)</f>
        <v>0</v>
      </c>
      <c r="D107" s="29">
        <f>SUM(ENERO:DICIEMBRE!D107)</f>
        <v>4</v>
      </c>
      <c r="E107" s="29">
        <f>SUM(ENERO:DICIEMBRE!E107)</f>
        <v>23</v>
      </c>
      <c r="F107" s="29">
        <f>SUM(ENERO:DICIEMBRE!F107)</f>
        <v>70</v>
      </c>
      <c r="G107" s="29">
        <f>SUM(ENERO:DICIEMBRE!G107)</f>
        <v>0</v>
      </c>
      <c r="H107" s="29">
        <f>SUM(ENERO:DICIEMBRE!H107)</f>
        <v>0</v>
      </c>
      <c r="I107" s="29">
        <f>SUM(ENERO:DICIEMBRE!I107)</f>
        <v>0</v>
      </c>
      <c r="J107" s="29">
        <f>SUM(ENERO:DICIEMBRE!J107)</f>
        <v>0</v>
      </c>
      <c r="K107" s="29">
        <f>SUM(ENERO:DICIEMBRE!K107)</f>
        <v>0</v>
      </c>
      <c r="L107" s="29">
        <f>SUM(ENERO:DICIEMBRE!L107)</f>
        <v>0</v>
      </c>
      <c r="M107" s="29">
        <f>SUM(ENERO:DICIEMBRE!M107)</f>
        <v>0</v>
      </c>
      <c r="N107" s="29">
        <f>SUM(ENERO:DICIEMBRE!N107)</f>
        <v>0</v>
      </c>
      <c r="O107" s="29">
        <f>SUM(ENERO:DICIEMBRE!O107)</f>
        <v>0</v>
      </c>
      <c r="P107" s="29">
        <f>SUM(ENERO:DICIEMBRE!P107)</f>
        <v>0</v>
      </c>
      <c r="Q107" s="29">
        <f>SUM(ENERO:DICIEMBRE!Q107)</f>
        <v>0</v>
      </c>
      <c r="R107" s="29">
        <f>SUM(ENERO:DICIEMBRE!R107)</f>
        <v>0</v>
      </c>
      <c r="S107" s="29">
        <f>SUM(ENERO:DICIEMBRE!S107)</f>
        <v>0</v>
      </c>
      <c r="T107" s="29">
        <f>SUM(ENERO:DICIEMBRE!T107)</f>
        <v>30</v>
      </c>
      <c r="U107" s="29">
        <f>SUM(ENERO:DICIEMBRE!U107)</f>
        <v>67</v>
      </c>
      <c r="V107" s="29">
        <f>SUM(ENERO:DICIEMBRE!V107)</f>
        <v>15</v>
      </c>
      <c r="W107" s="29">
        <f>SUM(ENERO:DICIEMBRE!W107)</f>
        <v>1</v>
      </c>
      <c r="X107" s="29">
        <f>SUM(ENERO:DICIEMBRE!X107)</f>
        <v>0</v>
      </c>
      <c r="Y107" s="29">
        <f>SUM(ENERO:DICIEMBRE!Y107)</f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CA107" s="7" t="str">
        <f t="shared" ref="CA107:CA108" si="73">IF(CI107=1," *Los controles según sexo deben ser iguales  al total de Controles. ","")</f>
        <v/>
      </c>
      <c r="CB107" s="7" t="str">
        <f>IF(CJ107=1," *Las Atenciones de NNA SENAME no pueden superar el total de Atenciones entre los 0 Y 24 años","")</f>
        <v/>
      </c>
      <c r="CC107" s="7" t="str">
        <f>IF(CK107=1," *Las Acciones de Pueblos Originarios no pueden superar el total de Acciones ","")</f>
        <v/>
      </c>
      <c r="CD107" s="7" t="str">
        <f>IF(CL107=1," *Las Acciones de Migrantes no pueden superar el total de Acciones ","")</f>
        <v/>
      </c>
      <c r="CE107" s="7" t="str">
        <f>IF(CM107=1," *Las Acciones de Personas con Demencia no pueden superar el total de Acciones ","")</f>
        <v/>
      </c>
      <c r="CI107" s="7">
        <f>IF(T107+U107&lt;&gt;B107,1,0)</f>
        <v>0</v>
      </c>
      <c r="CJ107" s="7">
        <f>IF(V107&gt;SUM(C107:G107),1,0)</f>
        <v>0</v>
      </c>
      <c r="CK107" s="7">
        <f t="shared" si="72"/>
        <v>0</v>
      </c>
      <c r="CL107" s="7">
        <f t="shared" si="72"/>
        <v>0</v>
      </c>
      <c r="CM107" s="7">
        <f t="shared" si="72"/>
        <v>0</v>
      </c>
    </row>
    <row r="108" spans="1:93" s="7" customFormat="1" ht="24.75" customHeight="1" x14ac:dyDescent="0.2">
      <c r="A108" s="181" t="s">
        <v>147</v>
      </c>
      <c r="B108" s="182">
        <f>SUM(C108:S108)</f>
        <v>9</v>
      </c>
      <c r="C108" s="29">
        <f>SUM(ENERO:DICIEMBRE!C108)</f>
        <v>0</v>
      </c>
      <c r="D108" s="29">
        <f>SUM(ENERO:DICIEMBRE!D108)</f>
        <v>0</v>
      </c>
      <c r="E108" s="29">
        <f>SUM(ENERO:DICIEMBRE!E108)</f>
        <v>7</v>
      </c>
      <c r="F108" s="29">
        <f>SUM(ENERO:DICIEMBRE!F108)</f>
        <v>2</v>
      </c>
      <c r="G108" s="29">
        <f>SUM(ENERO:DICIEMBRE!G108)</f>
        <v>0</v>
      </c>
      <c r="H108" s="29">
        <f>SUM(ENERO:DICIEMBRE!H108)</f>
        <v>0</v>
      </c>
      <c r="I108" s="29">
        <f>SUM(ENERO:DICIEMBRE!I108)</f>
        <v>0</v>
      </c>
      <c r="J108" s="29">
        <f>SUM(ENERO:DICIEMBRE!J108)</f>
        <v>0</v>
      </c>
      <c r="K108" s="29">
        <f>SUM(ENERO:DICIEMBRE!K108)</f>
        <v>0</v>
      </c>
      <c r="L108" s="29">
        <f>SUM(ENERO:DICIEMBRE!L108)</f>
        <v>0</v>
      </c>
      <c r="M108" s="29">
        <f>SUM(ENERO:DICIEMBRE!M108)</f>
        <v>0</v>
      </c>
      <c r="N108" s="29">
        <f>SUM(ENERO:DICIEMBRE!N108)</f>
        <v>0</v>
      </c>
      <c r="O108" s="29">
        <f>SUM(ENERO:DICIEMBRE!O108)</f>
        <v>0</v>
      </c>
      <c r="P108" s="29">
        <f>SUM(ENERO:DICIEMBRE!P108)</f>
        <v>0</v>
      </c>
      <c r="Q108" s="29">
        <f>SUM(ENERO:DICIEMBRE!Q108)</f>
        <v>0</v>
      </c>
      <c r="R108" s="29">
        <f>SUM(ENERO:DICIEMBRE!R108)</f>
        <v>0</v>
      </c>
      <c r="S108" s="29">
        <f>SUM(ENERO:DICIEMBRE!S108)</f>
        <v>0</v>
      </c>
      <c r="T108" s="29">
        <f>SUM(ENERO:DICIEMBRE!T108)</f>
        <v>6</v>
      </c>
      <c r="U108" s="29">
        <f>SUM(ENERO:DICIEMBRE!U108)</f>
        <v>3</v>
      </c>
      <c r="V108" s="29">
        <f>SUM(ENERO:DICIEMBRE!V108)</f>
        <v>2</v>
      </c>
      <c r="W108" s="29">
        <f>SUM(ENERO:DICIEMBRE!W108)</f>
        <v>0</v>
      </c>
      <c r="X108" s="29">
        <f>SUM(ENERO:DICIEMBRE!X108)</f>
        <v>0</v>
      </c>
      <c r="Y108" s="29">
        <f>SUM(ENERO:DICIEMBRE!Y108)</f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CA108" s="7" t="str">
        <f t="shared" si="73"/>
        <v/>
      </c>
      <c r="CB108" s="7" t="str">
        <f>IF(CJ108=1," *Las Atenciones de NNA SENAME no pueden superar el total de Atenciones entre los 0 Y 24 años","")</f>
        <v/>
      </c>
      <c r="CC108" s="7" t="str">
        <f>IF(CK108=1," *Las Acciones de Pueblos Originarios no pueden superar el total de Acciones ","")</f>
        <v/>
      </c>
      <c r="CD108" s="7" t="str">
        <f>IF(CL108=1," *Las Acciones de Migrantes no pueden superar el total de Acciones ","")</f>
        <v/>
      </c>
      <c r="CE108" s="7" t="str">
        <f>IF(CM108=1," *Las Acciones de Personas con Demencia no pueden superar el total de Acciones ","")</f>
        <v/>
      </c>
      <c r="CI108" s="7">
        <f>IF(T108+U108&lt;&gt;B108,1,0)</f>
        <v>0</v>
      </c>
      <c r="CJ108" s="7">
        <f>IF(V108&gt;SUM(C108:G108),1,0)</f>
        <v>0</v>
      </c>
      <c r="CK108" s="7">
        <f t="shared" si="72"/>
        <v>0</v>
      </c>
      <c r="CL108" s="7">
        <f t="shared" si="72"/>
        <v>0</v>
      </c>
      <c r="CM108" s="7">
        <f t="shared" si="72"/>
        <v>0</v>
      </c>
    </row>
    <row r="109" spans="1:93" s="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93" s="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3792" t="s">
        <v>149</v>
      </c>
      <c r="G110" s="3740"/>
      <c r="H110" s="3740"/>
      <c r="I110" s="3740"/>
      <c r="J110" s="3740"/>
      <c r="K110" s="3740"/>
      <c r="L110" s="3740"/>
      <c r="M110" s="3740"/>
      <c r="N110" s="3740"/>
      <c r="O110" s="3740"/>
      <c r="P110" s="3740"/>
      <c r="Q110" s="3740"/>
      <c r="R110" s="3740"/>
      <c r="S110" s="3740"/>
      <c r="T110" s="3740"/>
      <c r="U110" s="3740"/>
      <c r="V110" s="3740"/>
      <c r="W110" s="3740"/>
      <c r="X110" s="3740"/>
      <c r="Y110" s="3740"/>
      <c r="Z110" s="3740"/>
      <c r="AA110" s="3740"/>
      <c r="AB110" s="3740"/>
      <c r="AC110" s="3740"/>
      <c r="AD110" s="3740"/>
      <c r="AE110" s="3740"/>
      <c r="AF110" s="3740"/>
      <c r="AG110" s="3740"/>
      <c r="AH110" s="3740"/>
      <c r="AI110" s="3740"/>
      <c r="AJ110" s="3740"/>
      <c r="AK110" s="3740"/>
      <c r="AL110" s="3740"/>
      <c r="AM110" s="3741"/>
      <c r="AN110" s="3798" t="s">
        <v>143</v>
      </c>
      <c r="AO110" s="3798" t="s">
        <v>87</v>
      </c>
      <c r="AP110" s="3798" t="s">
        <v>88</v>
      </c>
      <c r="AQ110" s="3798" t="s">
        <v>144</v>
      </c>
      <c r="AR110" s="188"/>
      <c r="AS110" s="6"/>
      <c r="AT110" s="6"/>
      <c r="AU110" s="6"/>
      <c r="AV110" s="6"/>
      <c r="AW110" s="6"/>
      <c r="AX110" s="6"/>
      <c r="AY110" s="6"/>
      <c r="AZ110" s="6"/>
    </row>
    <row r="111" spans="1:93" s="7" customFormat="1" ht="21.95" customHeight="1" x14ac:dyDescent="0.25">
      <c r="A111" s="3774"/>
      <c r="B111" s="3774"/>
      <c r="C111" s="3778"/>
      <c r="D111" s="3779"/>
      <c r="E111" s="3780"/>
      <c r="F111" s="3801" t="s">
        <v>12</v>
      </c>
      <c r="G111" s="3801"/>
      <c r="H111" s="3788" t="s">
        <v>13</v>
      </c>
      <c r="I111" s="3801"/>
      <c r="J111" s="3788" t="s">
        <v>41</v>
      </c>
      <c r="K111" s="3801"/>
      <c r="L111" s="3661" t="s">
        <v>42</v>
      </c>
      <c r="M111" s="3789"/>
      <c r="N111" s="3802" t="s">
        <v>16</v>
      </c>
      <c r="O111" s="3788"/>
      <c r="P111" s="3803" t="s">
        <v>17</v>
      </c>
      <c r="Q111" s="3788"/>
      <c r="R111" s="3776" t="s">
        <v>18</v>
      </c>
      <c r="S111" s="3777"/>
      <c r="T111" s="3661" t="s">
        <v>19</v>
      </c>
      <c r="U111" s="3788"/>
      <c r="V111" s="3803" t="s">
        <v>20</v>
      </c>
      <c r="W111" s="3788"/>
      <c r="X111" s="3661" t="s">
        <v>21</v>
      </c>
      <c r="Y111" s="3788"/>
      <c r="Z111" s="3661" t="s">
        <v>22</v>
      </c>
      <c r="AA111" s="3788"/>
      <c r="AB111" s="3789" t="s">
        <v>23</v>
      </c>
      <c r="AC111" s="3790"/>
      <c r="AD111" s="3661" t="s">
        <v>24</v>
      </c>
      <c r="AE111" s="3788"/>
      <c r="AF111" s="3661" t="s">
        <v>25</v>
      </c>
      <c r="AG111" s="3788"/>
      <c r="AH111" s="3661" t="s">
        <v>26</v>
      </c>
      <c r="AI111" s="3788"/>
      <c r="AJ111" s="3661" t="s">
        <v>27</v>
      </c>
      <c r="AK111" s="3788"/>
      <c r="AL111" s="3661" t="s">
        <v>28</v>
      </c>
      <c r="AM111" s="3788"/>
      <c r="AN111" s="3799"/>
      <c r="AO111" s="3799"/>
      <c r="AP111" s="3799"/>
      <c r="AQ111" s="3799"/>
      <c r="AR111" s="188"/>
      <c r="AS111" s="6"/>
      <c r="AT111" s="6"/>
      <c r="AU111" s="6"/>
      <c r="AV111" s="6"/>
      <c r="AW111" s="6"/>
      <c r="AX111" s="6"/>
      <c r="AY111" s="6"/>
      <c r="AZ111" s="6"/>
    </row>
    <row r="112" spans="1:93" s="7" customFormat="1" ht="21.95" customHeight="1" x14ac:dyDescent="0.25">
      <c r="A112" s="3755"/>
      <c r="B112" s="3755"/>
      <c r="C112" s="68" t="s">
        <v>90</v>
      </c>
      <c r="D112" s="21" t="s">
        <v>29</v>
      </c>
      <c r="E112" s="69" t="s">
        <v>30</v>
      </c>
      <c r="F112" s="19" t="s">
        <v>29</v>
      </c>
      <c r="G112" s="69" t="s">
        <v>30</v>
      </c>
      <c r="H112" s="19" t="s">
        <v>29</v>
      </c>
      <c r="I112" s="69" t="s">
        <v>30</v>
      </c>
      <c r="J112" s="19" t="s">
        <v>29</v>
      </c>
      <c r="K112" s="69" t="s">
        <v>30</v>
      </c>
      <c r="L112" s="21" t="s">
        <v>29</v>
      </c>
      <c r="M112" s="20" t="s">
        <v>30</v>
      </c>
      <c r="N112" s="20" t="s">
        <v>29</v>
      </c>
      <c r="O112" s="54" t="s">
        <v>30</v>
      </c>
      <c r="P112" s="19" t="s">
        <v>29</v>
      </c>
      <c r="Q112" s="54" t="s">
        <v>30</v>
      </c>
      <c r="R112" s="21" t="s">
        <v>29</v>
      </c>
      <c r="S112" s="54" t="s">
        <v>30</v>
      </c>
      <c r="T112" s="21" t="s">
        <v>29</v>
      </c>
      <c r="U112" s="54" t="s">
        <v>30</v>
      </c>
      <c r="V112" s="19" t="s">
        <v>29</v>
      </c>
      <c r="W112" s="54" t="s">
        <v>30</v>
      </c>
      <c r="X112" s="21" t="s">
        <v>29</v>
      </c>
      <c r="Y112" s="54" t="s">
        <v>30</v>
      </c>
      <c r="Z112" s="21" t="s">
        <v>29</v>
      </c>
      <c r="AA112" s="54" t="s">
        <v>30</v>
      </c>
      <c r="AB112" s="21" t="s">
        <v>29</v>
      </c>
      <c r="AC112" s="54" t="s">
        <v>30</v>
      </c>
      <c r="AD112" s="21" t="s">
        <v>29</v>
      </c>
      <c r="AE112" s="54" t="s">
        <v>30</v>
      </c>
      <c r="AF112" s="21" t="s">
        <v>29</v>
      </c>
      <c r="AG112" s="54" t="s">
        <v>30</v>
      </c>
      <c r="AH112" s="21" t="s">
        <v>29</v>
      </c>
      <c r="AI112" s="54" t="s">
        <v>30</v>
      </c>
      <c r="AJ112" s="21" t="s">
        <v>29</v>
      </c>
      <c r="AK112" s="54" t="s">
        <v>30</v>
      </c>
      <c r="AL112" s="21" t="s">
        <v>29</v>
      </c>
      <c r="AM112" s="54" t="s">
        <v>30</v>
      </c>
      <c r="AN112" s="3800"/>
      <c r="AO112" s="3800"/>
      <c r="AP112" s="3800"/>
      <c r="AQ112" s="3800"/>
      <c r="AR112" s="188"/>
      <c r="AS112" s="6"/>
      <c r="AT112" s="6"/>
      <c r="AU112" s="6"/>
      <c r="AV112" s="6"/>
      <c r="AW112" s="6"/>
      <c r="AX112" s="6"/>
      <c r="AY112" s="6"/>
      <c r="AZ112" s="6"/>
    </row>
    <row r="113" spans="1:91" s="7" customFormat="1" ht="21.95" customHeight="1" x14ac:dyDescent="0.25">
      <c r="A113" s="3656" t="s">
        <v>150</v>
      </c>
      <c r="B113" s="189" t="s">
        <v>31</v>
      </c>
      <c r="C113" s="190">
        <f>SUM(D113:E113)</f>
        <v>0</v>
      </c>
      <c r="D113" s="191">
        <f>SUM(F113+H113+J113+L113+N113+P113+R113+T113+V113+X113+Z113+AB113+AD113+AF113+AH113+AJ113+AL113)</f>
        <v>0</v>
      </c>
      <c r="E113" s="192">
        <f>SUM(G113+I113+K113+M113+O113+Q113+S113+U113+W113+Y113+AA113+AC113+AE113+AG113+AI113+AK113+AM113)</f>
        <v>0</v>
      </c>
      <c r="F113" s="29">
        <f>SUM(ENERO:DICIEMBRE!F113)</f>
        <v>0</v>
      </c>
      <c r="G113" s="29">
        <f>SUM(ENERO:DICIEMBRE!G113)</f>
        <v>0</v>
      </c>
      <c r="H113" s="29">
        <f>SUM(ENERO:DICIEMBRE!H113)</f>
        <v>0</v>
      </c>
      <c r="I113" s="29">
        <f>SUM(ENERO:DICIEMBRE!I113)</f>
        <v>0</v>
      </c>
      <c r="J113" s="29">
        <f>SUM(ENERO:DICIEMBRE!J113)</f>
        <v>0</v>
      </c>
      <c r="K113" s="29">
        <f>SUM(ENERO:DICIEMBRE!K113)</f>
        <v>0</v>
      </c>
      <c r="L113" s="29">
        <f>SUM(ENERO:DICIEMBRE!L113)</f>
        <v>0</v>
      </c>
      <c r="M113" s="29">
        <f>SUM(ENERO:DICIEMBRE!M113)</f>
        <v>0</v>
      </c>
      <c r="N113" s="29">
        <f>SUM(ENERO:DICIEMBRE!N113)</f>
        <v>0</v>
      </c>
      <c r="O113" s="29">
        <f>SUM(ENERO:DICIEMBRE!O113)</f>
        <v>0</v>
      </c>
      <c r="P113" s="29">
        <f>SUM(ENERO:DICIEMBRE!P113)</f>
        <v>0</v>
      </c>
      <c r="Q113" s="29">
        <f>SUM(ENERO:DICIEMBRE!Q113)</f>
        <v>0</v>
      </c>
      <c r="R113" s="29">
        <f>SUM(ENERO:DICIEMBRE!R113)</f>
        <v>0</v>
      </c>
      <c r="S113" s="29">
        <f>SUM(ENERO:DICIEMBRE!S113)</f>
        <v>0</v>
      </c>
      <c r="T113" s="29">
        <f>SUM(ENERO:DICIEMBRE!T113)</f>
        <v>0</v>
      </c>
      <c r="U113" s="29">
        <f>SUM(ENERO:DICIEMBRE!U113)</f>
        <v>0</v>
      </c>
      <c r="V113" s="29">
        <f>SUM(ENERO:DICIEMBRE!V113)</f>
        <v>0</v>
      </c>
      <c r="W113" s="29">
        <f>SUM(ENERO:DICIEMBRE!W113)</f>
        <v>0</v>
      </c>
      <c r="X113" s="29">
        <f>SUM(ENERO:DICIEMBRE!X113)</f>
        <v>0</v>
      </c>
      <c r="Y113" s="29">
        <f>SUM(ENERO:DICIEMBRE!Y113)</f>
        <v>0</v>
      </c>
      <c r="Z113" s="29">
        <f>SUM(ENERO:DICIEMBRE!Z113)</f>
        <v>0</v>
      </c>
      <c r="AA113" s="29">
        <f>SUM(ENERO:DICIEMBRE!AA113)</f>
        <v>0</v>
      </c>
      <c r="AB113" s="29">
        <f>SUM(ENERO:DICIEMBRE!AB113)</f>
        <v>0</v>
      </c>
      <c r="AC113" s="29">
        <f>SUM(ENERO:DICIEMBRE!AC113)</f>
        <v>0</v>
      </c>
      <c r="AD113" s="29">
        <f>SUM(ENERO:DICIEMBRE!AD113)</f>
        <v>0</v>
      </c>
      <c r="AE113" s="29">
        <f>SUM(ENERO:DICIEMBRE!AE113)</f>
        <v>0</v>
      </c>
      <c r="AF113" s="29">
        <f>SUM(ENERO:DICIEMBRE!AF113)</f>
        <v>0</v>
      </c>
      <c r="AG113" s="29">
        <f>SUM(ENERO:DICIEMBRE!AG113)</f>
        <v>0</v>
      </c>
      <c r="AH113" s="29">
        <f>SUM(ENERO:DICIEMBRE!AH113)</f>
        <v>0</v>
      </c>
      <c r="AI113" s="29">
        <f>SUM(ENERO:DICIEMBRE!AI113)</f>
        <v>0</v>
      </c>
      <c r="AJ113" s="29">
        <f>SUM(ENERO:DICIEMBRE!AJ113)</f>
        <v>0</v>
      </c>
      <c r="AK113" s="29">
        <f>SUM(ENERO:DICIEMBRE!AK113)</f>
        <v>0</v>
      </c>
      <c r="AL113" s="29">
        <f>SUM(ENERO:DICIEMBRE!AL113)</f>
        <v>0</v>
      </c>
      <c r="AM113" s="29">
        <f>SUM(ENERO:DICIEMBRE!AM113)</f>
        <v>0</v>
      </c>
      <c r="AN113" s="29">
        <f>SUM(ENERO:DICIEMBRE!AN113)</f>
        <v>0</v>
      </c>
      <c r="AO113" s="29">
        <f>SUM(ENERO:DICIEMBRE!AO113)</f>
        <v>0</v>
      </c>
      <c r="AP113" s="29">
        <f>SUM(ENERO:DICIEMBRE!AP113)</f>
        <v>0</v>
      </c>
      <c r="AQ113" s="29">
        <f>SUM(ENERO:DICIEMBRE!AQ113)</f>
        <v>0</v>
      </c>
      <c r="AR113" s="188" t="str">
        <f t="shared" ref="AR113:AR123" si="74">+CA113&amp;CB113&amp;CC113&amp;CD113</f>
        <v/>
      </c>
      <c r="AS113" s="6"/>
      <c r="AT113" s="6"/>
      <c r="AU113" s="6"/>
      <c r="AV113" s="6"/>
      <c r="AW113" s="6"/>
      <c r="AX113" s="6"/>
      <c r="AY113" s="6"/>
      <c r="AZ113" s="6"/>
      <c r="CA113" s="7" t="str">
        <f t="shared" ref="CA113:CA136" si="75">IF(CJ113=1," *Las Acciones de NNA SENAME deben estar en el grupo etareo (hasta los 24 años)","")</f>
        <v/>
      </c>
      <c r="CB113" s="7" t="str">
        <f t="shared" ref="CB113:CB136" si="76">IF(CK113=1," *.Las Acciones de Pueblos Originarios no pueden superar el total de Acciones ","")</f>
        <v/>
      </c>
      <c r="CC113" s="7" t="str">
        <f t="shared" ref="CC113:CC136" si="77">IF(CL113=1," *.Las Acciones de Migrantes no pueden superar el total de Acciones ","")</f>
        <v/>
      </c>
      <c r="CD113" s="7" t="str">
        <f t="shared" ref="CD113:CD136" si="78">IF(CM113=1," *.Las Acciones de Demencia no pueden superar el total de Acciones ","")</f>
        <v/>
      </c>
      <c r="CJ113" s="7">
        <f t="shared" ref="CJ113:CJ136" si="79">IF(SUM(F113:O113)&lt;AN113,1,0)</f>
        <v>0</v>
      </c>
      <c r="CK113" s="7">
        <f t="shared" ref="CK113:CM136" si="80">IF(AO113&gt;$C113,1,0)</f>
        <v>0</v>
      </c>
      <c r="CL113" s="7">
        <f t="shared" si="80"/>
        <v>0</v>
      </c>
      <c r="CM113" s="7">
        <f t="shared" si="80"/>
        <v>0</v>
      </c>
    </row>
    <row r="114" spans="1:91" s="7" customFormat="1" ht="21.95" customHeight="1" x14ac:dyDescent="0.25">
      <c r="A114" s="3663"/>
      <c r="B114" s="193" t="s">
        <v>151</v>
      </c>
      <c r="C114" s="194">
        <f t="shared" ref="C114:C123" si="81">SUM(D114:E114)</f>
        <v>650</v>
      </c>
      <c r="D114" s="195">
        <f t="shared" ref="D114:D122" si="82">SUM(F114+H114+J114+L114+N114+P114+R114+T114+V114+X114+Z114+AB114+AD114+AF114+AH114+AJ114+AL114)</f>
        <v>232</v>
      </c>
      <c r="E114" s="196">
        <f t="shared" ref="E114:E123" si="83">SUM(G114+I114+K114+M114+O114+Q114+S114+U114+W114+Y114+AA114+AC114+AE114+AG114+AI114+AK114+AM114)</f>
        <v>418</v>
      </c>
      <c r="F114" s="29">
        <f>SUM(ENERO:DICIEMBRE!F114)</f>
        <v>0</v>
      </c>
      <c r="G114" s="29">
        <f>SUM(ENERO:DICIEMBRE!G114)</f>
        <v>0</v>
      </c>
      <c r="H114" s="29">
        <f>SUM(ENERO:DICIEMBRE!H114)</f>
        <v>4</v>
      </c>
      <c r="I114" s="29">
        <f>SUM(ENERO:DICIEMBRE!I114)</f>
        <v>4</v>
      </c>
      <c r="J114" s="29">
        <f>SUM(ENERO:DICIEMBRE!J114)</f>
        <v>28</v>
      </c>
      <c r="K114" s="29">
        <f>SUM(ENERO:DICIEMBRE!K114)</f>
        <v>34</v>
      </c>
      <c r="L114" s="29">
        <f>SUM(ENERO:DICIEMBRE!L114)</f>
        <v>56</v>
      </c>
      <c r="M114" s="29">
        <f>SUM(ENERO:DICIEMBRE!M114)</f>
        <v>112</v>
      </c>
      <c r="N114" s="29">
        <f>SUM(ENERO:DICIEMBRE!N114)</f>
        <v>20</v>
      </c>
      <c r="O114" s="29">
        <f>SUM(ENERO:DICIEMBRE!O114)</f>
        <v>9</v>
      </c>
      <c r="P114" s="29">
        <f>SUM(ENERO:DICIEMBRE!P114)</f>
        <v>28</v>
      </c>
      <c r="Q114" s="29">
        <f>SUM(ENERO:DICIEMBRE!Q114)</f>
        <v>29</v>
      </c>
      <c r="R114" s="29">
        <f>SUM(ENERO:DICIEMBRE!R114)</f>
        <v>22</v>
      </c>
      <c r="S114" s="29">
        <f>SUM(ENERO:DICIEMBRE!S114)</f>
        <v>17</v>
      </c>
      <c r="T114" s="29">
        <f>SUM(ENERO:DICIEMBRE!T114)</f>
        <v>11</v>
      </c>
      <c r="U114" s="29">
        <f>SUM(ENERO:DICIEMBRE!U114)</f>
        <v>29</v>
      </c>
      <c r="V114" s="29">
        <f>SUM(ENERO:DICIEMBRE!V114)</f>
        <v>5</v>
      </c>
      <c r="W114" s="29">
        <f>SUM(ENERO:DICIEMBRE!W114)</f>
        <v>33</v>
      </c>
      <c r="X114" s="29">
        <f>SUM(ENERO:DICIEMBRE!X114)</f>
        <v>13</v>
      </c>
      <c r="Y114" s="29">
        <f>SUM(ENERO:DICIEMBRE!Y114)</f>
        <v>42</v>
      </c>
      <c r="Z114" s="29">
        <f>SUM(ENERO:DICIEMBRE!Z114)</f>
        <v>21</v>
      </c>
      <c r="AA114" s="29">
        <f>SUM(ENERO:DICIEMBRE!AA114)</f>
        <v>25</v>
      </c>
      <c r="AB114" s="29">
        <f>SUM(ENERO:DICIEMBRE!AB114)</f>
        <v>17</v>
      </c>
      <c r="AC114" s="29">
        <f>SUM(ENERO:DICIEMBRE!AC114)</f>
        <v>37</v>
      </c>
      <c r="AD114" s="29">
        <f>SUM(ENERO:DICIEMBRE!AD114)</f>
        <v>6</v>
      </c>
      <c r="AE114" s="29">
        <f>SUM(ENERO:DICIEMBRE!AE114)</f>
        <v>28</v>
      </c>
      <c r="AF114" s="29">
        <f>SUM(ENERO:DICIEMBRE!AF114)</f>
        <v>0</v>
      </c>
      <c r="AG114" s="29">
        <f>SUM(ENERO:DICIEMBRE!AG114)</f>
        <v>13</v>
      </c>
      <c r="AH114" s="29">
        <f>SUM(ENERO:DICIEMBRE!AH114)</f>
        <v>0</v>
      </c>
      <c r="AI114" s="29">
        <f>SUM(ENERO:DICIEMBRE!AI114)</f>
        <v>4</v>
      </c>
      <c r="AJ114" s="29">
        <f>SUM(ENERO:DICIEMBRE!AJ114)</f>
        <v>0</v>
      </c>
      <c r="AK114" s="29">
        <f>SUM(ENERO:DICIEMBRE!AK114)</f>
        <v>2</v>
      </c>
      <c r="AL114" s="29">
        <f>SUM(ENERO:DICIEMBRE!AL114)</f>
        <v>1</v>
      </c>
      <c r="AM114" s="29">
        <f>SUM(ENERO:DICIEMBRE!AM114)</f>
        <v>0</v>
      </c>
      <c r="AN114" s="29">
        <f>SUM(ENERO:DICIEMBRE!AN114)</f>
        <v>18</v>
      </c>
      <c r="AO114" s="29">
        <f>SUM(ENERO:DICIEMBRE!AO114)</f>
        <v>3</v>
      </c>
      <c r="AP114" s="29">
        <f>SUM(ENERO:DICIEMBRE!AP114)</f>
        <v>0</v>
      </c>
      <c r="AQ114" s="29">
        <f>SUM(ENERO:DICIEMBRE!AQ114)</f>
        <v>0</v>
      </c>
      <c r="AR114" s="188" t="str">
        <f t="shared" si="74"/>
        <v/>
      </c>
      <c r="AS114" s="6"/>
      <c r="AT114" s="6"/>
      <c r="AU114" s="6"/>
      <c r="AV114" s="6"/>
      <c r="AW114" s="6"/>
      <c r="AX114" s="6"/>
      <c r="AY114" s="6"/>
      <c r="AZ114" s="6"/>
      <c r="CA114" s="7" t="str">
        <f t="shared" si="75"/>
        <v/>
      </c>
      <c r="CB114" s="7" t="str">
        <f t="shared" si="76"/>
        <v/>
      </c>
      <c r="CC114" s="7" t="str">
        <f t="shared" si="77"/>
        <v/>
      </c>
      <c r="CD114" s="7" t="str">
        <f t="shared" si="78"/>
        <v/>
      </c>
      <c r="CJ114" s="7">
        <f t="shared" si="79"/>
        <v>0</v>
      </c>
      <c r="CK114" s="7">
        <f t="shared" si="80"/>
        <v>0</v>
      </c>
      <c r="CL114" s="7">
        <f t="shared" si="80"/>
        <v>0</v>
      </c>
      <c r="CM114" s="7">
        <f t="shared" si="80"/>
        <v>0</v>
      </c>
    </row>
    <row r="115" spans="1:91" s="7" customFormat="1" ht="21.95" customHeight="1" x14ac:dyDescent="0.25">
      <c r="A115" s="3663"/>
      <c r="B115" s="193" t="s">
        <v>152</v>
      </c>
      <c r="C115" s="194">
        <f t="shared" si="81"/>
        <v>0</v>
      </c>
      <c r="D115" s="195">
        <f t="shared" si="82"/>
        <v>0</v>
      </c>
      <c r="E115" s="196">
        <f t="shared" si="83"/>
        <v>0</v>
      </c>
      <c r="F115" s="29">
        <f>SUM(ENERO:DICIEMBRE!F115)</f>
        <v>0</v>
      </c>
      <c r="G115" s="29">
        <f>SUM(ENERO:DICIEMBRE!G115)</f>
        <v>0</v>
      </c>
      <c r="H115" s="29">
        <f>SUM(ENERO:DICIEMBRE!H115)</f>
        <v>0</v>
      </c>
      <c r="I115" s="29">
        <f>SUM(ENERO:DICIEMBRE!I115)</f>
        <v>0</v>
      </c>
      <c r="J115" s="29">
        <f>SUM(ENERO:DICIEMBRE!J115)</f>
        <v>0</v>
      </c>
      <c r="K115" s="29">
        <f>SUM(ENERO:DICIEMBRE!K115)</f>
        <v>0</v>
      </c>
      <c r="L115" s="29">
        <f>SUM(ENERO:DICIEMBRE!L115)</f>
        <v>0</v>
      </c>
      <c r="M115" s="29">
        <f>SUM(ENERO:DICIEMBRE!M115)</f>
        <v>0</v>
      </c>
      <c r="N115" s="29">
        <f>SUM(ENERO:DICIEMBRE!N115)</f>
        <v>0</v>
      </c>
      <c r="O115" s="29">
        <f>SUM(ENERO:DICIEMBRE!O115)</f>
        <v>0</v>
      </c>
      <c r="P115" s="29">
        <f>SUM(ENERO:DICIEMBRE!P115)</f>
        <v>0</v>
      </c>
      <c r="Q115" s="29">
        <f>SUM(ENERO:DICIEMBRE!Q115)</f>
        <v>0</v>
      </c>
      <c r="R115" s="29">
        <f>SUM(ENERO:DICIEMBRE!R115)</f>
        <v>0</v>
      </c>
      <c r="S115" s="29">
        <f>SUM(ENERO:DICIEMBRE!S115)</f>
        <v>0</v>
      </c>
      <c r="T115" s="29">
        <f>SUM(ENERO:DICIEMBRE!T115)</f>
        <v>0</v>
      </c>
      <c r="U115" s="29">
        <f>SUM(ENERO:DICIEMBRE!U115)</f>
        <v>0</v>
      </c>
      <c r="V115" s="29">
        <f>SUM(ENERO:DICIEMBRE!V115)</f>
        <v>0</v>
      </c>
      <c r="W115" s="29">
        <f>SUM(ENERO:DICIEMBRE!W115)</f>
        <v>0</v>
      </c>
      <c r="X115" s="29">
        <f>SUM(ENERO:DICIEMBRE!X115)</f>
        <v>0</v>
      </c>
      <c r="Y115" s="29">
        <f>SUM(ENERO:DICIEMBRE!Y115)</f>
        <v>0</v>
      </c>
      <c r="Z115" s="29">
        <f>SUM(ENERO:DICIEMBRE!Z115)</f>
        <v>0</v>
      </c>
      <c r="AA115" s="29">
        <f>SUM(ENERO:DICIEMBRE!AA115)</f>
        <v>0</v>
      </c>
      <c r="AB115" s="29">
        <f>SUM(ENERO:DICIEMBRE!AB115)</f>
        <v>0</v>
      </c>
      <c r="AC115" s="29">
        <f>SUM(ENERO:DICIEMBRE!AC115)</f>
        <v>0</v>
      </c>
      <c r="AD115" s="29">
        <f>SUM(ENERO:DICIEMBRE!AD115)</f>
        <v>0</v>
      </c>
      <c r="AE115" s="29">
        <f>SUM(ENERO:DICIEMBRE!AE115)</f>
        <v>0</v>
      </c>
      <c r="AF115" s="29">
        <f>SUM(ENERO:DICIEMBRE!AF115)</f>
        <v>0</v>
      </c>
      <c r="AG115" s="29">
        <f>SUM(ENERO:DICIEMBRE!AG115)</f>
        <v>0</v>
      </c>
      <c r="AH115" s="29">
        <f>SUM(ENERO:DICIEMBRE!AH115)</f>
        <v>0</v>
      </c>
      <c r="AI115" s="29">
        <f>SUM(ENERO:DICIEMBRE!AI115)</f>
        <v>0</v>
      </c>
      <c r="AJ115" s="29">
        <f>SUM(ENERO:DICIEMBRE!AJ115)</f>
        <v>0</v>
      </c>
      <c r="AK115" s="29">
        <f>SUM(ENERO:DICIEMBRE!AK115)</f>
        <v>0</v>
      </c>
      <c r="AL115" s="29">
        <f>SUM(ENERO:DICIEMBRE!AL115)</f>
        <v>0</v>
      </c>
      <c r="AM115" s="29">
        <f>SUM(ENERO:DICIEMBRE!AM115)</f>
        <v>0</v>
      </c>
      <c r="AN115" s="29">
        <f>SUM(ENERO:DICIEMBRE!AN115)</f>
        <v>0</v>
      </c>
      <c r="AO115" s="29">
        <f>SUM(ENERO:DICIEMBRE!AO115)</f>
        <v>0</v>
      </c>
      <c r="AP115" s="29">
        <f>SUM(ENERO:DICIEMBRE!AP115)</f>
        <v>0</v>
      </c>
      <c r="AQ115" s="29">
        <f>SUM(ENERO:DICIEMBRE!AQ115)</f>
        <v>0</v>
      </c>
      <c r="AR115" s="188" t="str">
        <f t="shared" si="74"/>
        <v/>
      </c>
      <c r="AS115" s="6"/>
      <c r="AT115" s="6"/>
      <c r="AU115" s="6"/>
      <c r="AV115" s="6"/>
      <c r="AW115" s="6"/>
      <c r="AX115" s="6"/>
      <c r="AY115" s="6"/>
      <c r="AZ115" s="6"/>
      <c r="CA115" s="7" t="str">
        <f t="shared" si="75"/>
        <v/>
      </c>
      <c r="CB115" s="7" t="str">
        <f t="shared" si="76"/>
        <v/>
      </c>
      <c r="CC115" s="7" t="str">
        <f t="shared" si="77"/>
        <v/>
      </c>
      <c r="CD115" s="7" t="str">
        <f t="shared" si="78"/>
        <v/>
      </c>
      <c r="CJ115" s="7">
        <f t="shared" si="79"/>
        <v>0</v>
      </c>
      <c r="CK115" s="7">
        <f t="shared" si="80"/>
        <v>0</v>
      </c>
      <c r="CL115" s="7">
        <f t="shared" si="80"/>
        <v>0</v>
      </c>
      <c r="CM115" s="7">
        <f t="shared" si="80"/>
        <v>0</v>
      </c>
    </row>
    <row r="116" spans="1:91" s="7" customFormat="1" ht="21.95" customHeight="1" x14ac:dyDescent="0.25">
      <c r="A116" s="3663"/>
      <c r="B116" s="193" t="s">
        <v>153</v>
      </c>
      <c r="C116" s="194">
        <f t="shared" si="81"/>
        <v>0</v>
      </c>
      <c r="D116" s="195">
        <f t="shared" si="82"/>
        <v>0</v>
      </c>
      <c r="E116" s="196">
        <f t="shared" si="83"/>
        <v>0</v>
      </c>
      <c r="F116" s="29">
        <f>SUM(ENERO:DICIEMBRE!F116)</f>
        <v>0</v>
      </c>
      <c r="G116" s="29">
        <f>SUM(ENERO:DICIEMBRE!G116)</f>
        <v>0</v>
      </c>
      <c r="H116" s="29">
        <f>SUM(ENERO:DICIEMBRE!H116)</f>
        <v>0</v>
      </c>
      <c r="I116" s="29">
        <f>SUM(ENERO:DICIEMBRE!I116)</f>
        <v>0</v>
      </c>
      <c r="J116" s="29">
        <f>SUM(ENERO:DICIEMBRE!J116)</f>
        <v>0</v>
      </c>
      <c r="K116" s="29">
        <f>SUM(ENERO:DICIEMBRE!K116)</f>
        <v>0</v>
      </c>
      <c r="L116" s="29">
        <f>SUM(ENERO:DICIEMBRE!L116)</f>
        <v>0</v>
      </c>
      <c r="M116" s="29">
        <f>SUM(ENERO:DICIEMBRE!M116)</f>
        <v>0</v>
      </c>
      <c r="N116" s="29">
        <f>SUM(ENERO:DICIEMBRE!N116)</f>
        <v>0</v>
      </c>
      <c r="O116" s="29">
        <f>SUM(ENERO:DICIEMBRE!O116)</f>
        <v>0</v>
      </c>
      <c r="P116" s="29">
        <f>SUM(ENERO:DICIEMBRE!P116)</f>
        <v>0</v>
      </c>
      <c r="Q116" s="29">
        <f>SUM(ENERO:DICIEMBRE!Q116)</f>
        <v>0</v>
      </c>
      <c r="R116" s="29">
        <f>SUM(ENERO:DICIEMBRE!R116)</f>
        <v>0</v>
      </c>
      <c r="S116" s="29">
        <f>SUM(ENERO:DICIEMBRE!S116)</f>
        <v>0</v>
      </c>
      <c r="T116" s="29">
        <f>SUM(ENERO:DICIEMBRE!T116)</f>
        <v>0</v>
      </c>
      <c r="U116" s="29">
        <f>SUM(ENERO:DICIEMBRE!U116)</f>
        <v>0</v>
      </c>
      <c r="V116" s="29">
        <f>SUM(ENERO:DICIEMBRE!V116)</f>
        <v>0</v>
      </c>
      <c r="W116" s="29">
        <f>SUM(ENERO:DICIEMBRE!W116)</f>
        <v>0</v>
      </c>
      <c r="X116" s="29">
        <f>SUM(ENERO:DICIEMBRE!X116)</f>
        <v>0</v>
      </c>
      <c r="Y116" s="29">
        <f>SUM(ENERO:DICIEMBRE!Y116)</f>
        <v>0</v>
      </c>
      <c r="Z116" s="29">
        <f>SUM(ENERO:DICIEMBRE!Z116)</f>
        <v>0</v>
      </c>
      <c r="AA116" s="29">
        <f>SUM(ENERO:DICIEMBRE!AA116)</f>
        <v>0</v>
      </c>
      <c r="AB116" s="29">
        <f>SUM(ENERO:DICIEMBRE!AB116)</f>
        <v>0</v>
      </c>
      <c r="AC116" s="29">
        <f>SUM(ENERO:DICIEMBRE!AC116)</f>
        <v>0</v>
      </c>
      <c r="AD116" s="29">
        <f>SUM(ENERO:DICIEMBRE!AD116)</f>
        <v>0</v>
      </c>
      <c r="AE116" s="29">
        <f>SUM(ENERO:DICIEMBRE!AE116)</f>
        <v>0</v>
      </c>
      <c r="AF116" s="29">
        <f>SUM(ENERO:DICIEMBRE!AF116)</f>
        <v>0</v>
      </c>
      <c r="AG116" s="29">
        <f>SUM(ENERO:DICIEMBRE!AG116)</f>
        <v>0</v>
      </c>
      <c r="AH116" s="29">
        <f>SUM(ENERO:DICIEMBRE!AH116)</f>
        <v>0</v>
      </c>
      <c r="AI116" s="29">
        <f>SUM(ENERO:DICIEMBRE!AI116)</f>
        <v>0</v>
      </c>
      <c r="AJ116" s="29">
        <f>SUM(ENERO:DICIEMBRE!AJ116)</f>
        <v>0</v>
      </c>
      <c r="AK116" s="29">
        <f>SUM(ENERO:DICIEMBRE!AK116)</f>
        <v>0</v>
      </c>
      <c r="AL116" s="29">
        <f>SUM(ENERO:DICIEMBRE!AL116)</f>
        <v>0</v>
      </c>
      <c r="AM116" s="29">
        <f>SUM(ENERO:DICIEMBRE!AM116)</f>
        <v>0</v>
      </c>
      <c r="AN116" s="29">
        <f>SUM(ENERO:DICIEMBRE!AN116)</f>
        <v>0</v>
      </c>
      <c r="AO116" s="29">
        <f>SUM(ENERO:DICIEMBRE!AO116)</f>
        <v>0</v>
      </c>
      <c r="AP116" s="29">
        <f>SUM(ENERO:DICIEMBRE!AP116)</f>
        <v>0</v>
      </c>
      <c r="AQ116" s="29">
        <f>SUM(ENERO:DICIEMBRE!AQ116)</f>
        <v>0</v>
      </c>
      <c r="AR116" s="188" t="str">
        <f t="shared" si="74"/>
        <v/>
      </c>
      <c r="AS116" s="6"/>
      <c r="AT116" s="6"/>
      <c r="AU116" s="6"/>
      <c r="AV116" s="6"/>
      <c r="AW116" s="6"/>
      <c r="AX116" s="6"/>
      <c r="AY116" s="6"/>
      <c r="AZ116" s="6"/>
      <c r="CA116" s="7" t="str">
        <f t="shared" si="75"/>
        <v/>
      </c>
      <c r="CB116" s="7" t="str">
        <f t="shared" si="76"/>
        <v/>
      </c>
      <c r="CC116" s="7" t="str">
        <f t="shared" si="77"/>
        <v/>
      </c>
      <c r="CD116" s="7" t="str">
        <f t="shared" si="78"/>
        <v/>
      </c>
      <c r="CJ116" s="7">
        <f t="shared" si="79"/>
        <v>0</v>
      </c>
      <c r="CK116" s="7">
        <f t="shared" si="80"/>
        <v>0</v>
      </c>
      <c r="CL116" s="7">
        <f t="shared" si="80"/>
        <v>0</v>
      </c>
      <c r="CM116" s="7">
        <f t="shared" si="80"/>
        <v>0</v>
      </c>
    </row>
    <row r="117" spans="1:91" s="7" customFormat="1" ht="21.95" customHeight="1" x14ac:dyDescent="0.25">
      <c r="A117" s="3663"/>
      <c r="B117" s="193" t="s">
        <v>154</v>
      </c>
      <c r="C117" s="194">
        <f t="shared" si="81"/>
        <v>403</v>
      </c>
      <c r="D117" s="195">
        <f t="shared" si="82"/>
        <v>244</v>
      </c>
      <c r="E117" s="196">
        <f t="shared" si="83"/>
        <v>159</v>
      </c>
      <c r="F117" s="29">
        <f>SUM(ENERO:DICIEMBRE!F117)</f>
        <v>1</v>
      </c>
      <c r="G117" s="29">
        <f>SUM(ENERO:DICIEMBRE!G117)</f>
        <v>0</v>
      </c>
      <c r="H117" s="29">
        <f>SUM(ENERO:DICIEMBRE!H117)</f>
        <v>35</v>
      </c>
      <c r="I117" s="29">
        <f>SUM(ENERO:DICIEMBRE!I117)</f>
        <v>10</v>
      </c>
      <c r="J117" s="29">
        <f>SUM(ENERO:DICIEMBRE!J117)</f>
        <v>80</v>
      </c>
      <c r="K117" s="29">
        <f>SUM(ENERO:DICIEMBRE!K117)</f>
        <v>27</v>
      </c>
      <c r="L117" s="29">
        <f>SUM(ENERO:DICIEMBRE!L117)</f>
        <v>65</v>
      </c>
      <c r="M117" s="29">
        <f>SUM(ENERO:DICIEMBRE!M117)</f>
        <v>53</v>
      </c>
      <c r="N117" s="29">
        <f>SUM(ENERO:DICIEMBRE!N117)</f>
        <v>21</v>
      </c>
      <c r="O117" s="29">
        <f>SUM(ENERO:DICIEMBRE!O117)</f>
        <v>2</v>
      </c>
      <c r="P117" s="29">
        <f>SUM(ENERO:DICIEMBRE!P117)</f>
        <v>10</v>
      </c>
      <c r="Q117" s="29">
        <f>SUM(ENERO:DICIEMBRE!Q117)</f>
        <v>6</v>
      </c>
      <c r="R117" s="29">
        <f>SUM(ENERO:DICIEMBRE!R117)</f>
        <v>10</v>
      </c>
      <c r="S117" s="29">
        <f>SUM(ENERO:DICIEMBRE!S117)</f>
        <v>5</v>
      </c>
      <c r="T117" s="29">
        <f>SUM(ENERO:DICIEMBRE!T117)</f>
        <v>4</v>
      </c>
      <c r="U117" s="29">
        <f>SUM(ENERO:DICIEMBRE!U117)</f>
        <v>7</v>
      </c>
      <c r="V117" s="29">
        <f>SUM(ENERO:DICIEMBRE!V117)</f>
        <v>0</v>
      </c>
      <c r="W117" s="29">
        <f>SUM(ENERO:DICIEMBRE!W117)</f>
        <v>17</v>
      </c>
      <c r="X117" s="29">
        <f>SUM(ENERO:DICIEMBRE!X117)</f>
        <v>5</v>
      </c>
      <c r="Y117" s="29">
        <f>SUM(ENERO:DICIEMBRE!Y117)</f>
        <v>5</v>
      </c>
      <c r="Z117" s="29">
        <f>SUM(ENERO:DICIEMBRE!Z117)</f>
        <v>3</v>
      </c>
      <c r="AA117" s="29">
        <f>SUM(ENERO:DICIEMBRE!AA117)</f>
        <v>5</v>
      </c>
      <c r="AB117" s="29">
        <f>SUM(ENERO:DICIEMBRE!AB117)</f>
        <v>3</v>
      </c>
      <c r="AC117" s="29">
        <f>SUM(ENERO:DICIEMBRE!AC117)</f>
        <v>13</v>
      </c>
      <c r="AD117" s="29">
        <f>SUM(ENERO:DICIEMBRE!AD117)</f>
        <v>3</v>
      </c>
      <c r="AE117" s="29">
        <f>SUM(ENERO:DICIEMBRE!AE117)</f>
        <v>8</v>
      </c>
      <c r="AF117" s="29">
        <f>SUM(ENERO:DICIEMBRE!AF117)</f>
        <v>1</v>
      </c>
      <c r="AG117" s="29">
        <f>SUM(ENERO:DICIEMBRE!AG117)</f>
        <v>1</v>
      </c>
      <c r="AH117" s="29">
        <f>SUM(ENERO:DICIEMBRE!AH117)</f>
        <v>1</v>
      </c>
      <c r="AI117" s="29">
        <f>SUM(ENERO:DICIEMBRE!AI117)</f>
        <v>0</v>
      </c>
      <c r="AJ117" s="29">
        <f>SUM(ENERO:DICIEMBRE!AJ117)</f>
        <v>0</v>
      </c>
      <c r="AK117" s="29">
        <f>SUM(ENERO:DICIEMBRE!AK117)</f>
        <v>0</v>
      </c>
      <c r="AL117" s="29">
        <f>SUM(ENERO:DICIEMBRE!AL117)</f>
        <v>2</v>
      </c>
      <c r="AM117" s="29">
        <f>SUM(ENERO:DICIEMBRE!AM117)</f>
        <v>0</v>
      </c>
      <c r="AN117" s="29">
        <f>SUM(ENERO:DICIEMBRE!AN117)</f>
        <v>31</v>
      </c>
      <c r="AO117" s="29">
        <f>SUM(ENERO:DICIEMBRE!AO117)</f>
        <v>3</v>
      </c>
      <c r="AP117" s="29">
        <f>SUM(ENERO:DICIEMBRE!AP117)</f>
        <v>4</v>
      </c>
      <c r="AQ117" s="29">
        <f>SUM(ENERO:DICIEMBRE!AQ117)</f>
        <v>0</v>
      </c>
      <c r="AR117" s="188" t="str">
        <f t="shared" si="74"/>
        <v/>
      </c>
      <c r="AS117" s="6"/>
      <c r="AT117" s="6"/>
      <c r="AU117" s="6"/>
      <c r="AV117" s="6"/>
      <c r="AW117" s="6"/>
      <c r="AX117" s="6"/>
      <c r="AY117" s="6"/>
      <c r="AZ117" s="6"/>
      <c r="CA117" s="7" t="str">
        <f t="shared" si="75"/>
        <v/>
      </c>
      <c r="CB117" s="7" t="str">
        <f t="shared" si="76"/>
        <v/>
      </c>
      <c r="CC117" s="7" t="str">
        <f t="shared" si="77"/>
        <v/>
      </c>
      <c r="CD117" s="7" t="str">
        <f t="shared" si="78"/>
        <v/>
      </c>
      <c r="CJ117" s="7">
        <f t="shared" si="79"/>
        <v>0</v>
      </c>
      <c r="CK117" s="7">
        <f t="shared" si="80"/>
        <v>0</v>
      </c>
      <c r="CL117" s="7">
        <f t="shared" si="80"/>
        <v>0</v>
      </c>
      <c r="CM117" s="7">
        <f t="shared" si="80"/>
        <v>0</v>
      </c>
    </row>
    <row r="118" spans="1:91" s="7" customFormat="1" ht="21.95" customHeight="1" x14ac:dyDescent="0.25">
      <c r="A118" s="3663"/>
      <c r="B118" s="193" t="s">
        <v>37</v>
      </c>
      <c r="C118" s="194">
        <f t="shared" si="81"/>
        <v>0</v>
      </c>
      <c r="D118" s="195">
        <f t="shared" si="82"/>
        <v>0</v>
      </c>
      <c r="E118" s="196">
        <f t="shared" si="83"/>
        <v>0</v>
      </c>
      <c r="F118" s="29">
        <f>SUM(ENERO:DICIEMBRE!F118)</f>
        <v>0</v>
      </c>
      <c r="G118" s="29">
        <f>SUM(ENERO:DICIEMBRE!G118)</f>
        <v>0</v>
      </c>
      <c r="H118" s="29">
        <f>SUM(ENERO:DICIEMBRE!H118)</f>
        <v>0</v>
      </c>
      <c r="I118" s="29">
        <f>SUM(ENERO:DICIEMBRE!I118)</f>
        <v>0</v>
      </c>
      <c r="J118" s="29">
        <f>SUM(ENERO:DICIEMBRE!J118)</f>
        <v>0</v>
      </c>
      <c r="K118" s="29">
        <f>SUM(ENERO:DICIEMBRE!K118)</f>
        <v>0</v>
      </c>
      <c r="L118" s="29">
        <f>SUM(ENERO:DICIEMBRE!L118)</f>
        <v>0</v>
      </c>
      <c r="M118" s="29">
        <f>SUM(ENERO:DICIEMBRE!M118)</f>
        <v>0</v>
      </c>
      <c r="N118" s="29">
        <f>SUM(ENERO:DICIEMBRE!N118)</f>
        <v>0</v>
      </c>
      <c r="O118" s="29">
        <f>SUM(ENERO:DICIEMBRE!O118)</f>
        <v>0</v>
      </c>
      <c r="P118" s="29">
        <f>SUM(ENERO:DICIEMBRE!P118)</f>
        <v>0</v>
      </c>
      <c r="Q118" s="29">
        <f>SUM(ENERO:DICIEMBRE!Q118)</f>
        <v>0</v>
      </c>
      <c r="R118" s="29">
        <f>SUM(ENERO:DICIEMBRE!R118)</f>
        <v>0</v>
      </c>
      <c r="S118" s="29">
        <f>SUM(ENERO:DICIEMBRE!S118)</f>
        <v>0</v>
      </c>
      <c r="T118" s="29">
        <f>SUM(ENERO:DICIEMBRE!T118)</f>
        <v>0</v>
      </c>
      <c r="U118" s="29">
        <f>SUM(ENERO:DICIEMBRE!U118)</f>
        <v>0</v>
      </c>
      <c r="V118" s="29">
        <f>SUM(ENERO:DICIEMBRE!V118)</f>
        <v>0</v>
      </c>
      <c r="W118" s="29">
        <f>SUM(ENERO:DICIEMBRE!W118)</f>
        <v>0</v>
      </c>
      <c r="X118" s="29">
        <f>SUM(ENERO:DICIEMBRE!X118)</f>
        <v>0</v>
      </c>
      <c r="Y118" s="29">
        <f>SUM(ENERO:DICIEMBRE!Y118)</f>
        <v>0</v>
      </c>
      <c r="Z118" s="29">
        <f>SUM(ENERO:DICIEMBRE!Z118)</f>
        <v>0</v>
      </c>
      <c r="AA118" s="29">
        <f>SUM(ENERO:DICIEMBRE!AA118)</f>
        <v>0</v>
      </c>
      <c r="AB118" s="29">
        <f>SUM(ENERO:DICIEMBRE!AB118)</f>
        <v>0</v>
      </c>
      <c r="AC118" s="29">
        <f>SUM(ENERO:DICIEMBRE!AC118)</f>
        <v>0</v>
      </c>
      <c r="AD118" s="29">
        <f>SUM(ENERO:DICIEMBRE!AD118)</f>
        <v>0</v>
      </c>
      <c r="AE118" s="29">
        <f>SUM(ENERO:DICIEMBRE!AE118)</f>
        <v>0</v>
      </c>
      <c r="AF118" s="29">
        <f>SUM(ENERO:DICIEMBRE!AF118)</f>
        <v>0</v>
      </c>
      <c r="AG118" s="29">
        <f>SUM(ENERO:DICIEMBRE!AG118)</f>
        <v>0</v>
      </c>
      <c r="AH118" s="29">
        <f>SUM(ENERO:DICIEMBRE!AH118)</f>
        <v>0</v>
      </c>
      <c r="AI118" s="29">
        <f>SUM(ENERO:DICIEMBRE!AI118)</f>
        <v>0</v>
      </c>
      <c r="AJ118" s="29">
        <f>SUM(ENERO:DICIEMBRE!AJ118)</f>
        <v>0</v>
      </c>
      <c r="AK118" s="29">
        <f>SUM(ENERO:DICIEMBRE!AK118)</f>
        <v>0</v>
      </c>
      <c r="AL118" s="29">
        <f>SUM(ENERO:DICIEMBRE!AL118)</f>
        <v>0</v>
      </c>
      <c r="AM118" s="29">
        <f>SUM(ENERO:DICIEMBRE!AM118)</f>
        <v>0</v>
      </c>
      <c r="AN118" s="29">
        <f>SUM(ENERO:DICIEMBRE!AN118)</f>
        <v>0</v>
      </c>
      <c r="AO118" s="29">
        <f>SUM(ENERO:DICIEMBRE!AO118)</f>
        <v>0</v>
      </c>
      <c r="AP118" s="29">
        <f>SUM(ENERO:DICIEMBRE!AP118)</f>
        <v>0</v>
      </c>
      <c r="AQ118" s="29">
        <f>SUM(ENERO:DICIEMBRE!AQ118)</f>
        <v>0</v>
      </c>
      <c r="AR118" s="188" t="str">
        <f t="shared" si="74"/>
        <v/>
      </c>
      <c r="AS118" s="6"/>
      <c r="AT118" s="6"/>
      <c r="AU118" s="6"/>
      <c r="AV118" s="6"/>
      <c r="AW118" s="6"/>
      <c r="AX118" s="6"/>
      <c r="AY118" s="6"/>
      <c r="AZ118" s="6"/>
      <c r="CA118" s="7" t="str">
        <f t="shared" si="75"/>
        <v/>
      </c>
      <c r="CB118" s="7" t="str">
        <f t="shared" si="76"/>
        <v/>
      </c>
      <c r="CC118" s="7" t="str">
        <f t="shared" si="77"/>
        <v/>
      </c>
      <c r="CD118" s="7" t="str">
        <f t="shared" si="78"/>
        <v/>
      </c>
      <c r="CJ118" s="7">
        <f t="shared" si="79"/>
        <v>0</v>
      </c>
      <c r="CK118" s="7">
        <f t="shared" si="80"/>
        <v>0</v>
      </c>
      <c r="CL118" s="7">
        <f t="shared" si="80"/>
        <v>0</v>
      </c>
      <c r="CM118" s="7">
        <f t="shared" si="80"/>
        <v>0</v>
      </c>
    </row>
    <row r="119" spans="1:91" s="7" customFormat="1" ht="21.95" customHeight="1" x14ac:dyDescent="0.25">
      <c r="A119" s="3663"/>
      <c r="B119" s="193" t="s">
        <v>155</v>
      </c>
      <c r="C119" s="194">
        <f t="shared" si="81"/>
        <v>311</v>
      </c>
      <c r="D119" s="195">
        <f t="shared" si="82"/>
        <v>215</v>
      </c>
      <c r="E119" s="196">
        <f t="shared" si="83"/>
        <v>96</v>
      </c>
      <c r="F119" s="29">
        <f>SUM(ENERO:DICIEMBRE!F119)</f>
        <v>49</v>
      </c>
      <c r="G119" s="29">
        <f>SUM(ENERO:DICIEMBRE!G119)</f>
        <v>13</v>
      </c>
      <c r="H119" s="29">
        <f>SUM(ENERO:DICIEMBRE!H119)</f>
        <v>60</v>
      </c>
      <c r="I119" s="29">
        <f>SUM(ENERO:DICIEMBRE!I119)</f>
        <v>22</v>
      </c>
      <c r="J119" s="29">
        <f>SUM(ENERO:DICIEMBRE!J119)</f>
        <v>61</v>
      </c>
      <c r="K119" s="29">
        <f>SUM(ENERO:DICIEMBRE!K119)</f>
        <v>26</v>
      </c>
      <c r="L119" s="29">
        <f>SUM(ENERO:DICIEMBRE!L119)</f>
        <v>29</v>
      </c>
      <c r="M119" s="29">
        <f>SUM(ENERO:DICIEMBRE!M119)</f>
        <v>13</v>
      </c>
      <c r="N119" s="29">
        <f>SUM(ENERO:DICIEMBRE!N119)</f>
        <v>5</v>
      </c>
      <c r="O119" s="29">
        <f>SUM(ENERO:DICIEMBRE!O119)</f>
        <v>6</v>
      </c>
      <c r="P119" s="29">
        <f>SUM(ENERO:DICIEMBRE!P119)</f>
        <v>2</v>
      </c>
      <c r="Q119" s="29">
        <f>SUM(ENERO:DICIEMBRE!Q119)</f>
        <v>1</v>
      </c>
      <c r="R119" s="29">
        <f>SUM(ENERO:DICIEMBRE!R119)</f>
        <v>2</v>
      </c>
      <c r="S119" s="29">
        <f>SUM(ENERO:DICIEMBRE!S119)</f>
        <v>4</v>
      </c>
      <c r="T119" s="29">
        <f>SUM(ENERO:DICIEMBRE!T119)</f>
        <v>3</v>
      </c>
      <c r="U119" s="29">
        <f>SUM(ENERO:DICIEMBRE!U119)</f>
        <v>1</v>
      </c>
      <c r="V119" s="29">
        <f>SUM(ENERO:DICIEMBRE!V119)</f>
        <v>0</v>
      </c>
      <c r="W119" s="29">
        <f>SUM(ENERO:DICIEMBRE!W119)</f>
        <v>0</v>
      </c>
      <c r="X119" s="29">
        <f>SUM(ENERO:DICIEMBRE!X119)</f>
        <v>0</v>
      </c>
      <c r="Y119" s="29">
        <f>SUM(ENERO:DICIEMBRE!Y119)</f>
        <v>7</v>
      </c>
      <c r="Z119" s="29">
        <f>SUM(ENERO:DICIEMBRE!Z119)</f>
        <v>4</v>
      </c>
      <c r="AA119" s="29">
        <f>SUM(ENERO:DICIEMBRE!AA119)</f>
        <v>1</v>
      </c>
      <c r="AB119" s="29">
        <f>SUM(ENERO:DICIEMBRE!AB119)</f>
        <v>0</v>
      </c>
      <c r="AC119" s="29">
        <f>SUM(ENERO:DICIEMBRE!AC119)</f>
        <v>2</v>
      </c>
      <c r="AD119" s="29">
        <f>SUM(ENERO:DICIEMBRE!AD119)</f>
        <v>0</v>
      </c>
      <c r="AE119" s="29">
        <f>SUM(ENERO:DICIEMBRE!AE119)</f>
        <v>0</v>
      </c>
      <c r="AF119" s="29">
        <f>SUM(ENERO:DICIEMBRE!AF119)</f>
        <v>0</v>
      </c>
      <c r="AG119" s="29">
        <f>SUM(ENERO:DICIEMBRE!AG119)</f>
        <v>0</v>
      </c>
      <c r="AH119" s="29">
        <f>SUM(ENERO:DICIEMBRE!AH119)</f>
        <v>0</v>
      </c>
      <c r="AI119" s="29">
        <f>SUM(ENERO:DICIEMBRE!AI119)</f>
        <v>0</v>
      </c>
      <c r="AJ119" s="29">
        <f>SUM(ENERO:DICIEMBRE!AJ119)</f>
        <v>0</v>
      </c>
      <c r="AK119" s="29">
        <f>SUM(ENERO:DICIEMBRE!AK119)</f>
        <v>0</v>
      </c>
      <c r="AL119" s="29">
        <f>SUM(ENERO:DICIEMBRE!AL119)</f>
        <v>0</v>
      </c>
      <c r="AM119" s="29">
        <f>SUM(ENERO:DICIEMBRE!AM119)</f>
        <v>0</v>
      </c>
      <c r="AN119" s="29">
        <f>SUM(ENERO:DICIEMBRE!AN119)</f>
        <v>0</v>
      </c>
      <c r="AO119" s="29">
        <f>SUM(ENERO:DICIEMBRE!AO119)</f>
        <v>0</v>
      </c>
      <c r="AP119" s="29">
        <f>SUM(ENERO:DICIEMBRE!AP119)</f>
        <v>0</v>
      </c>
      <c r="AQ119" s="29">
        <f>SUM(ENERO:DICIEMBRE!AQ119)</f>
        <v>0</v>
      </c>
      <c r="AR119" s="188" t="str">
        <f t="shared" si="74"/>
        <v/>
      </c>
      <c r="AS119" s="6"/>
      <c r="AT119" s="6"/>
      <c r="AU119" s="6"/>
      <c r="AV119" s="6"/>
      <c r="AW119" s="6"/>
      <c r="AX119" s="6"/>
      <c r="AY119" s="6"/>
      <c r="AZ119" s="6"/>
      <c r="CA119" s="7" t="str">
        <f t="shared" si="75"/>
        <v/>
      </c>
      <c r="CB119" s="7" t="str">
        <f t="shared" si="76"/>
        <v/>
      </c>
      <c r="CC119" s="7" t="str">
        <f t="shared" si="77"/>
        <v/>
      </c>
      <c r="CD119" s="7" t="str">
        <f t="shared" si="78"/>
        <v/>
      </c>
      <c r="CJ119" s="7">
        <f t="shared" si="79"/>
        <v>0</v>
      </c>
      <c r="CK119" s="7">
        <f t="shared" si="80"/>
        <v>0</v>
      </c>
      <c r="CL119" s="7">
        <f t="shared" si="80"/>
        <v>0</v>
      </c>
      <c r="CM119" s="7">
        <f t="shared" si="80"/>
        <v>0</v>
      </c>
    </row>
    <row r="120" spans="1:91" s="7" customFormat="1" ht="26.25" customHeight="1" x14ac:dyDescent="0.25">
      <c r="A120" s="3663"/>
      <c r="B120" s="193" t="s">
        <v>156</v>
      </c>
      <c r="C120" s="194">
        <f t="shared" si="81"/>
        <v>0</v>
      </c>
      <c r="D120" s="195">
        <f t="shared" si="82"/>
        <v>0</v>
      </c>
      <c r="E120" s="196">
        <f t="shared" si="83"/>
        <v>0</v>
      </c>
      <c r="F120" s="29">
        <f>SUM(ENERO:DICIEMBRE!F120)</f>
        <v>0</v>
      </c>
      <c r="G120" s="29">
        <f>SUM(ENERO:DICIEMBRE!G120)</f>
        <v>0</v>
      </c>
      <c r="H120" s="29">
        <f>SUM(ENERO:DICIEMBRE!H120)</f>
        <v>0</v>
      </c>
      <c r="I120" s="29">
        <f>SUM(ENERO:DICIEMBRE!I120)</f>
        <v>0</v>
      </c>
      <c r="J120" s="29">
        <f>SUM(ENERO:DICIEMBRE!J120)</f>
        <v>0</v>
      </c>
      <c r="K120" s="29">
        <f>SUM(ENERO:DICIEMBRE!K120)</f>
        <v>0</v>
      </c>
      <c r="L120" s="29">
        <f>SUM(ENERO:DICIEMBRE!L120)</f>
        <v>0</v>
      </c>
      <c r="M120" s="29">
        <f>SUM(ENERO:DICIEMBRE!M120)</f>
        <v>0</v>
      </c>
      <c r="N120" s="29">
        <f>SUM(ENERO:DICIEMBRE!N120)</f>
        <v>0</v>
      </c>
      <c r="O120" s="29">
        <f>SUM(ENERO:DICIEMBRE!O120)</f>
        <v>0</v>
      </c>
      <c r="P120" s="29">
        <f>SUM(ENERO:DICIEMBRE!P120)</f>
        <v>0</v>
      </c>
      <c r="Q120" s="29">
        <f>SUM(ENERO:DICIEMBRE!Q120)</f>
        <v>0</v>
      </c>
      <c r="R120" s="29">
        <f>SUM(ENERO:DICIEMBRE!R120)</f>
        <v>0</v>
      </c>
      <c r="S120" s="29">
        <f>SUM(ENERO:DICIEMBRE!S120)</f>
        <v>0</v>
      </c>
      <c r="T120" s="29">
        <f>SUM(ENERO:DICIEMBRE!T120)</f>
        <v>0</v>
      </c>
      <c r="U120" s="29">
        <f>SUM(ENERO:DICIEMBRE!U120)</f>
        <v>0</v>
      </c>
      <c r="V120" s="29">
        <f>SUM(ENERO:DICIEMBRE!V120)</f>
        <v>0</v>
      </c>
      <c r="W120" s="29">
        <f>SUM(ENERO:DICIEMBRE!W120)</f>
        <v>0</v>
      </c>
      <c r="X120" s="29">
        <f>SUM(ENERO:DICIEMBRE!X120)</f>
        <v>0</v>
      </c>
      <c r="Y120" s="29">
        <f>SUM(ENERO:DICIEMBRE!Y120)</f>
        <v>0</v>
      </c>
      <c r="Z120" s="29">
        <f>SUM(ENERO:DICIEMBRE!Z120)</f>
        <v>0</v>
      </c>
      <c r="AA120" s="29">
        <f>SUM(ENERO:DICIEMBRE!AA120)</f>
        <v>0</v>
      </c>
      <c r="AB120" s="29">
        <f>SUM(ENERO:DICIEMBRE!AB120)</f>
        <v>0</v>
      </c>
      <c r="AC120" s="29">
        <f>SUM(ENERO:DICIEMBRE!AC120)</f>
        <v>0</v>
      </c>
      <c r="AD120" s="29">
        <f>SUM(ENERO:DICIEMBRE!AD120)</f>
        <v>0</v>
      </c>
      <c r="AE120" s="29">
        <f>SUM(ENERO:DICIEMBRE!AE120)</f>
        <v>0</v>
      </c>
      <c r="AF120" s="29">
        <f>SUM(ENERO:DICIEMBRE!AF120)</f>
        <v>0</v>
      </c>
      <c r="AG120" s="29">
        <f>SUM(ENERO:DICIEMBRE!AG120)</f>
        <v>0</v>
      </c>
      <c r="AH120" s="29">
        <f>SUM(ENERO:DICIEMBRE!AH120)</f>
        <v>0</v>
      </c>
      <c r="AI120" s="29">
        <f>SUM(ENERO:DICIEMBRE!AI120)</f>
        <v>0</v>
      </c>
      <c r="AJ120" s="29">
        <f>SUM(ENERO:DICIEMBRE!AJ120)</f>
        <v>0</v>
      </c>
      <c r="AK120" s="29">
        <f>SUM(ENERO:DICIEMBRE!AK120)</f>
        <v>0</v>
      </c>
      <c r="AL120" s="29">
        <f>SUM(ENERO:DICIEMBRE!AL120)</f>
        <v>0</v>
      </c>
      <c r="AM120" s="29">
        <f>SUM(ENERO:DICIEMBRE!AM120)</f>
        <v>0</v>
      </c>
      <c r="AN120" s="29">
        <f>SUM(ENERO:DICIEMBRE!AN120)</f>
        <v>0</v>
      </c>
      <c r="AO120" s="29">
        <f>SUM(ENERO:DICIEMBRE!AO120)</f>
        <v>0</v>
      </c>
      <c r="AP120" s="29">
        <f>SUM(ENERO:DICIEMBRE!AP120)</f>
        <v>0</v>
      </c>
      <c r="AQ120" s="29">
        <f>SUM(ENERO:DICIEMBRE!AQ120)</f>
        <v>0</v>
      </c>
      <c r="AR120" s="188" t="str">
        <f t="shared" si="74"/>
        <v/>
      </c>
      <c r="AS120" s="6"/>
      <c r="AT120" s="6"/>
      <c r="AU120" s="6"/>
      <c r="AV120" s="6"/>
      <c r="AW120" s="6"/>
      <c r="AX120" s="6"/>
      <c r="AY120" s="6"/>
      <c r="AZ120" s="6"/>
      <c r="CA120" s="7" t="str">
        <f t="shared" si="75"/>
        <v/>
      </c>
      <c r="CB120" s="7" t="str">
        <f t="shared" si="76"/>
        <v/>
      </c>
      <c r="CC120" s="7" t="str">
        <f t="shared" si="77"/>
        <v/>
      </c>
      <c r="CD120" s="7" t="str">
        <f t="shared" si="78"/>
        <v/>
      </c>
      <c r="CJ120" s="7">
        <f t="shared" si="79"/>
        <v>0</v>
      </c>
      <c r="CK120" s="7">
        <f t="shared" si="80"/>
        <v>0</v>
      </c>
      <c r="CL120" s="7">
        <f t="shared" si="80"/>
        <v>0</v>
      </c>
      <c r="CM120" s="7">
        <f t="shared" si="80"/>
        <v>0</v>
      </c>
    </row>
    <row r="121" spans="1:91" s="7" customFormat="1" ht="26.25" customHeight="1" x14ac:dyDescent="0.25">
      <c r="A121" s="3663"/>
      <c r="B121" s="193" t="s">
        <v>157</v>
      </c>
      <c r="C121" s="194">
        <f t="shared" si="81"/>
        <v>0</v>
      </c>
      <c r="D121" s="195">
        <f t="shared" si="82"/>
        <v>0</v>
      </c>
      <c r="E121" s="196">
        <f t="shared" si="83"/>
        <v>0</v>
      </c>
      <c r="F121" s="29">
        <f>SUM(ENERO:DICIEMBRE!F121)</f>
        <v>0</v>
      </c>
      <c r="G121" s="29">
        <f>SUM(ENERO:DICIEMBRE!G121)</f>
        <v>0</v>
      </c>
      <c r="H121" s="29">
        <f>SUM(ENERO:DICIEMBRE!H121)</f>
        <v>0</v>
      </c>
      <c r="I121" s="29">
        <f>SUM(ENERO:DICIEMBRE!I121)</f>
        <v>0</v>
      </c>
      <c r="J121" s="29">
        <f>SUM(ENERO:DICIEMBRE!J121)</f>
        <v>0</v>
      </c>
      <c r="K121" s="29">
        <f>SUM(ENERO:DICIEMBRE!K121)</f>
        <v>0</v>
      </c>
      <c r="L121" s="29">
        <f>SUM(ENERO:DICIEMBRE!L121)</f>
        <v>0</v>
      </c>
      <c r="M121" s="29">
        <f>SUM(ENERO:DICIEMBRE!M121)</f>
        <v>0</v>
      </c>
      <c r="N121" s="29">
        <f>SUM(ENERO:DICIEMBRE!N121)</f>
        <v>0</v>
      </c>
      <c r="O121" s="29">
        <f>SUM(ENERO:DICIEMBRE!O121)</f>
        <v>0</v>
      </c>
      <c r="P121" s="29">
        <f>SUM(ENERO:DICIEMBRE!P121)</f>
        <v>0</v>
      </c>
      <c r="Q121" s="29">
        <f>SUM(ENERO:DICIEMBRE!Q121)</f>
        <v>0</v>
      </c>
      <c r="R121" s="29">
        <f>SUM(ENERO:DICIEMBRE!R121)</f>
        <v>0</v>
      </c>
      <c r="S121" s="29">
        <f>SUM(ENERO:DICIEMBRE!S121)</f>
        <v>0</v>
      </c>
      <c r="T121" s="29">
        <f>SUM(ENERO:DICIEMBRE!T121)</f>
        <v>0</v>
      </c>
      <c r="U121" s="29">
        <f>SUM(ENERO:DICIEMBRE!U121)</f>
        <v>0</v>
      </c>
      <c r="V121" s="29">
        <f>SUM(ENERO:DICIEMBRE!V121)</f>
        <v>0</v>
      </c>
      <c r="W121" s="29">
        <f>SUM(ENERO:DICIEMBRE!W121)</f>
        <v>0</v>
      </c>
      <c r="X121" s="29">
        <f>SUM(ENERO:DICIEMBRE!X121)</f>
        <v>0</v>
      </c>
      <c r="Y121" s="29">
        <f>SUM(ENERO:DICIEMBRE!Y121)</f>
        <v>0</v>
      </c>
      <c r="Z121" s="29">
        <f>SUM(ENERO:DICIEMBRE!Z121)</f>
        <v>0</v>
      </c>
      <c r="AA121" s="29">
        <f>SUM(ENERO:DICIEMBRE!AA121)</f>
        <v>0</v>
      </c>
      <c r="AB121" s="29">
        <f>SUM(ENERO:DICIEMBRE!AB121)</f>
        <v>0</v>
      </c>
      <c r="AC121" s="29">
        <f>SUM(ENERO:DICIEMBRE!AC121)</f>
        <v>0</v>
      </c>
      <c r="AD121" s="29">
        <f>SUM(ENERO:DICIEMBRE!AD121)</f>
        <v>0</v>
      </c>
      <c r="AE121" s="29">
        <f>SUM(ENERO:DICIEMBRE!AE121)</f>
        <v>0</v>
      </c>
      <c r="AF121" s="29">
        <f>SUM(ENERO:DICIEMBRE!AF121)</f>
        <v>0</v>
      </c>
      <c r="AG121" s="29">
        <f>SUM(ENERO:DICIEMBRE!AG121)</f>
        <v>0</v>
      </c>
      <c r="AH121" s="29">
        <f>SUM(ENERO:DICIEMBRE!AH121)</f>
        <v>0</v>
      </c>
      <c r="AI121" s="29">
        <f>SUM(ENERO:DICIEMBRE!AI121)</f>
        <v>0</v>
      </c>
      <c r="AJ121" s="29">
        <f>SUM(ENERO:DICIEMBRE!AJ121)</f>
        <v>0</v>
      </c>
      <c r="AK121" s="29">
        <f>SUM(ENERO:DICIEMBRE!AK121)</f>
        <v>0</v>
      </c>
      <c r="AL121" s="29">
        <f>SUM(ENERO:DICIEMBRE!AL121)</f>
        <v>0</v>
      </c>
      <c r="AM121" s="29">
        <f>SUM(ENERO:DICIEMBRE!AM121)</f>
        <v>0</v>
      </c>
      <c r="AN121" s="29">
        <f>SUM(ENERO:DICIEMBRE!AN121)</f>
        <v>0</v>
      </c>
      <c r="AO121" s="29">
        <f>SUM(ENERO:DICIEMBRE!AO121)</f>
        <v>0</v>
      </c>
      <c r="AP121" s="29">
        <f>SUM(ENERO:DICIEMBRE!AP121)</f>
        <v>0</v>
      </c>
      <c r="AQ121" s="29">
        <f>SUM(ENERO:DICIEMBRE!AQ121)</f>
        <v>0</v>
      </c>
      <c r="AR121" s="188" t="str">
        <f t="shared" si="74"/>
        <v/>
      </c>
      <c r="AS121" s="6"/>
      <c r="AT121" s="6"/>
      <c r="AU121" s="6"/>
      <c r="AV121" s="6"/>
      <c r="AW121" s="6"/>
      <c r="AX121" s="6"/>
      <c r="AY121" s="6"/>
      <c r="AZ121" s="6"/>
      <c r="CA121" s="7" t="str">
        <f t="shared" si="75"/>
        <v/>
      </c>
      <c r="CB121" s="7" t="str">
        <f t="shared" si="76"/>
        <v/>
      </c>
      <c r="CC121" s="7" t="str">
        <f t="shared" si="77"/>
        <v/>
      </c>
      <c r="CD121" s="7" t="str">
        <f t="shared" si="78"/>
        <v/>
      </c>
      <c r="CJ121" s="7">
        <f t="shared" si="79"/>
        <v>0</v>
      </c>
      <c r="CK121" s="7">
        <f t="shared" si="80"/>
        <v>0</v>
      </c>
      <c r="CL121" s="7">
        <f t="shared" si="80"/>
        <v>0</v>
      </c>
      <c r="CM121" s="7">
        <f t="shared" si="80"/>
        <v>0</v>
      </c>
    </row>
    <row r="122" spans="1:91" s="7" customFormat="1" ht="21.95" customHeight="1" x14ac:dyDescent="0.25">
      <c r="A122" s="3663"/>
      <c r="B122" s="197" t="s">
        <v>158</v>
      </c>
      <c r="C122" s="198">
        <f t="shared" si="81"/>
        <v>0</v>
      </c>
      <c r="D122" s="199">
        <f t="shared" si="82"/>
        <v>0</v>
      </c>
      <c r="E122" s="200">
        <f t="shared" si="83"/>
        <v>0</v>
      </c>
      <c r="F122" s="29">
        <f>SUM(ENERO:DICIEMBRE!F122)</f>
        <v>0</v>
      </c>
      <c r="G122" s="29">
        <f>SUM(ENERO:DICIEMBRE!G122)</f>
        <v>0</v>
      </c>
      <c r="H122" s="29">
        <f>SUM(ENERO:DICIEMBRE!H122)</f>
        <v>0</v>
      </c>
      <c r="I122" s="29">
        <f>SUM(ENERO:DICIEMBRE!I122)</f>
        <v>0</v>
      </c>
      <c r="J122" s="29">
        <f>SUM(ENERO:DICIEMBRE!J122)</f>
        <v>0</v>
      </c>
      <c r="K122" s="29">
        <f>SUM(ENERO:DICIEMBRE!K122)</f>
        <v>0</v>
      </c>
      <c r="L122" s="29">
        <f>SUM(ENERO:DICIEMBRE!L122)</f>
        <v>0</v>
      </c>
      <c r="M122" s="29">
        <f>SUM(ENERO:DICIEMBRE!M122)</f>
        <v>0</v>
      </c>
      <c r="N122" s="29">
        <f>SUM(ENERO:DICIEMBRE!N122)</f>
        <v>0</v>
      </c>
      <c r="O122" s="29">
        <f>SUM(ENERO:DICIEMBRE!O122)</f>
        <v>0</v>
      </c>
      <c r="P122" s="29">
        <f>SUM(ENERO:DICIEMBRE!P122)</f>
        <v>0</v>
      </c>
      <c r="Q122" s="29">
        <f>SUM(ENERO:DICIEMBRE!Q122)</f>
        <v>0</v>
      </c>
      <c r="R122" s="29">
        <f>SUM(ENERO:DICIEMBRE!R122)</f>
        <v>0</v>
      </c>
      <c r="S122" s="29">
        <f>SUM(ENERO:DICIEMBRE!S122)</f>
        <v>0</v>
      </c>
      <c r="T122" s="29">
        <f>SUM(ENERO:DICIEMBRE!T122)</f>
        <v>0</v>
      </c>
      <c r="U122" s="29">
        <f>SUM(ENERO:DICIEMBRE!U122)</f>
        <v>0</v>
      </c>
      <c r="V122" s="29">
        <f>SUM(ENERO:DICIEMBRE!V122)</f>
        <v>0</v>
      </c>
      <c r="W122" s="29">
        <f>SUM(ENERO:DICIEMBRE!W122)</f>
        <v>0</v>
      </c>
      <c r="X122" s="29">
        <f>SUM(ENERO:DICIEMBRE!X122)</f>
        <v>0</v>
      </c>
      <c r="Y122" s="29">
        <f>SUM(ENERO:DICIEMBRE!Y122)</f>
        <v>0</v>
      </c>
      <c r="Z122" s="29">
        <f>SUM(ENERO:DICIEMBRE!Z122)</f>
        <v>0</v>
      </c>
      <c r="AA122" s="29">
        <f>SUM(ENERO:DICIEMBRE!AA122)</f>
        <v>0</v>
      </c>
      <c r="AB122" s="29">
        <f>SUM(ENERO:DICIEMBRE!AB122)</f>
        <v>0</v>
      </c>
      <c r="AC122" s="29">
        <f>SUM(ENERO:DICIEMBRE!AC122)</f>
        <v>0</v>
      </c>
      <c r="AD122" s="29">
        <f>SUM(ENERO:DICIEMBRE!AD122)</f>
        <v>0</v>
      </c>
      <c r="AE122" s="29">
        <f>SUM(ENERO:DICIEMBRE!AE122)</f>
        <v>0</v>
      </c>
      <c r="AF122" s="29">
        <f>SUM(ENERO:DICIEMBRE!AF122)</f>
        <v>0</v>
      </c>
      <c r="AG122" s="29">
        <f>SUM(ENERO:DICIEMBRE!AG122)</f>
        <v>0</v>
      </c>
      <c r="AH122" s="29">
        <f>SUM(ENERO:DICIEMBRE!AH122)</f>
        <v>0</v>
      </c>
      <c r="AI122" s="29">
        <f>SUM(ENERO:DICIEMBRE!AI122)</f>
        <v>0</v>
      </c>
      <c r="AJ122" s="29">
        <f>SUM(ENERO:DICIEMBRE!AJ122)</f>
        <v>0</v>
      </c>
      <c r="AK122" s="29">
        <f>SUM(ENERO:DICIEMBRE!AK122)</f>
        <v>0</v>
      </c>
      <c r="AL122" s="29">
        <f>SUM(ENERO:DICIEMBRE!AL122)</f>
        <v>0</v>
      </c>
      <c r="AM122" s="29">
        <f>SUM(ENERO:DICIEMBRE!AM122)</f>
        <v>0</v>
      </c>
      <c r="AN122" s="29">
        <f>SUM(ENERO:DICIEMBRE!AN122)</f>
        <v>0</v>
      </c>
      <c r="AO122" s="29">
        <f>SUM(ENERO:DICIEMBRE!AO122)</f>
        <v>0</v>
      </c>
      <c r="AP122" s="29">
        <f>SUM(ENERO:DICIEMBRE!AP122)</f>
        <v>0</v>
      </c>
      <c r="AQ122" s="29">
        <f>SUM(ENERO:DICIEMBRE!AQ122)</f>
        <v>0</v>
      </c>
      <c r="AR122" s="188" t="str">
        <f t="shared" si="74"/>
        <v/>
      </c>
      <c r="AS122" s="6"/>
      <c r="AT122" s="6"/>
      <c r="AU122" s="6"/>
      <c r="AV122" s="6"/>
      <c r="AW122" s="6"/>
      <c r="AX122" s="6"/>
      <c r="AY122" s="6"/>
      <c r="AZ122" s="6"/>
      <c r="CA122" s="7" t="str">
        <f t="shared" si="75"/>
        <v/>
      </c>
      <c r="CB122" s="7" t="str">
        <f t="shared" si="76"/>
        <v/>
      </c>
      <c r="CC122" s="7" t="str">
        <f t="shared" si="77"/>
        <v/>
      </c>
      <c r="CD122" s="7" t="str">
        <f t="shared" si="78"/>
        <v/>
      </c>
      <c r="CJ122" s="7">
        <f t="shared" si="79"/>
        <v>0</v>
      </c>
      <c r="CK122" s="7">
        <f t="shared" si="80"/>
        <v>0</v>
      </c>
      <c r="CL122" s="7">
        <f t="shared" si="80"/>
        <v>0</v>
      </c>
      <c r="CM122" s="7">
        <f t="shared" si="80"/>
        <v>0</v>
      </c>
    </row>
    <row r="123" spans="1:91" s="7" customFormat="1" ht="23.25" customHeight="1" x14ac:dyDescent="0.25">
      <c r="A123" s="3663"/>
      <c r="B123" s="201" t="s">
        <v>159</v>
      </c>
      <c r="C123" s="202">
        <f t="shared" si="81"/>
        <v>0</v>
      </c>
      <c r="D123" s="203">
        <f>SUM(F123+H123+J123+L123+N123+P123+R123+T123+V123+X123+Z123+AB123+AD123+AF123+AH123+AJ123+AL123)</f>
        <v>0</v>
      </c>
      <c r="E123" s="204">
        <f t="shared" si="83"/>
        <v>0</v>
      </c>
      <c r="F123" s="29">
        <f>SUM(ENERO:DICIEMBRE!F123)</f>
        <v>0</v>
      </c>
      <c r="G123" s="29">
        <f>SUM(ENERO:DICIEMBRE!G123)</f>
        <v>0</v>
      </c>
      <c r="H123" s="29">
        <f>SUM(ENERO:DICIEMBRE!H123)</f>
        <v>0</v>
      </c>
      <c r="I123" s="29">
        <f>SUM(ENERO:DICIEMBRE!I123)</f>
        <v>0</v>
      </c>
      <c r="J123" s="29">
        <f>SUM(ENERO:DICIEMBRE!J123)</f>
        <v>0</v>
      </c>
      <c r="K123" s="29">
        <f>SUM(ENERO:DICIEMBRE!K123)</f>
        <v>0</v>
      </c>
      <c r="L123" s="29">
        <f>SUM(ENERO:DICIEMBRE!L123)</f>
        <v>0</v>
      </c>
      <c r="M123" s="29">
        <f>SUM(ENERO:DICIEMBRE!M123)</f>
        <v>0</v>
      </c>
      <c r="N123" s="29">
        <f>SUM(ENERO:DICIEMBRE!N123)</f>
        <v>0</v>
      </c>
      <c r="O123" s="29">
        <f>SUM(ENERO:DICIEMBRE!O123)</f>
        <v>0</v>
      </c>
      <c r="P123" s="29">
        <f>SUM(ENERO:DICIEMBRE!P123)</f>
        <v>0</v>
      </c>
      <c r="Q123" s="29">
        <f>SUM(ENERO:DICIEMBRE!Q123)</f>
        <v>0</v>
      </c>
      <c r="R123" s="29">
        <f>SUM(ENERO:DICIEMBRE!R123)</f>
        <v>0</v>
      </c>
      <c r="S123" s="29">
        <f>SUM(ENERO:DICIEMBRE!S123)</f>
        <v>0</v>
      </c>
      <c r="T123" s="29">
        <f>SUM(ENERO:DICIEMBRE!T123)</f>
        <v>0</v>
      </c>
      <c r="U123" s="29">
        <f>SUM(ENERO:DICIEMBRE!U123)</f>
        <v>0</v>
      </c>
      <c r="V123" s="29">
        <f>SUM(ENERO:DICIEMBRE!V123)</f>
        <v>0</v>
      </c>
      <c r="W123" s="29">
        <f>SUM(ENERO:DICIEMBRE!W123)</f>
        <v>0</v>
      </c>
      <c r="X123" s="29">
        <f>SUM(ENERO:DICIEMBRE!X123)</f>
        <v>0</v>
      </c>
      <c r="Y123" s="29">
        <f>SUM(ENERO:DICIEMBRE!Y123)</f>
        <v>0</v>
      </c>
      <c r="Z123" s="29">
        <f>SUM(ENERO:DICIEMBRE!Z123)</f>
        <v>0</v>
      </c>
      <c r="AA123" s="29">
        <f>SUM(ENERO:DICIEMBRE!AA123)</f>
        <v>0</v>
      </c>
      <c r="AB123" s="29">
        <f>SUM(ENERO:DICIEMBRE!AB123)</f>
        <v>0</v>
      </c>
      <c r="AC123" s="29">
        <f>SUM(ENERO:DICIEMBRE!AC123)</f>
        <v>0</v>
      </c>
      <c r="AD123" s="29">
        <f>SUM(ENERO:DICIEMBRE!AD123)</f>
        <v>0</v>
      </c>
      <c r="AE123" s="29">
        <f>SUM(ENERO:DICIEMBRE!AE123)</f>
        <v>0</v>
      </c>
      <c r="AF123" s="29">
        <f>SUM(ENERO:DICIEMBRE!AF123)</f>
        <v>0</v>
      </c>
      <c r="AG123" s="29">
        <f>SUM(ENERO:DICIEMBRE!AG123)</f>
        <v>0</v>
      </c>
      <c r="AH123" s="29">
        <f>SUM(ENERO:DICIEMBRE!AH123)</f>
        <v>0</v>
      </c>
      <c r="AI123" s="29">
        <f>SUM(ENERO:DICIEMBRE!AI123)</f>
        <v>0</v>
      </c>
      <c r="AJ123" s="29">
        <f>SUM(ENERO:DICIEMBRE!AJ123)</f>
        <v>0</v>
      </c>
      <c r="AK123" s="29">
        <f>SUM(ENERO:DICIEMBRE!AK123)</f>
        <v>0</v>
      </c>
      <c r="AL123" s="29">
        <f>SUM(ENERO:DICIEMBRE!AL123)</f>
        <v>0</v>
      </c>
      <c r="AM123" s="29">
        <f>SUM(ENERO:DICIEMBRE!AM123)</f>
        <v>0</v>
      </c>
      <c r="AN123" s="29">
        <f>SUM(ENERO:DICIEMBRE!AN123)</f>
        <v>0</v>
      </c>
      <c r="AO123" s="29">
        <f>SUM(ENERO:DICIEMBRE!AO123)</f>
        <v>0</v>
      </c>
      <c r="AP123" s="29">
        <f>SUM(ENERO:DICIEMBRE!AP123)</f>
        <v>0</v>
      </c>
      <c r="AQ123" s="29">
        <f>SUM(ENERO:DICIEMBRE!AQ123)</f>
        <v>0</v>
      </c>
      <c r="AR123" s="188" t="str">
        <f t="shared" si="74"/>
        <v/>
      </c>
      <c r="AS123" s="6"/>
      <c r="AT123" s="6"/>
      <c r="AU123" s="6"/>
      <c r="AV123" s="6"/>
      <c r="AW123" s="6"/>
      <c r="AX123" s="6"/>
      <c r="AY123" s="6"/>
      <c r="AZ123" s="6"/>
      <c r="CA123" s="7" t="str">
        <f t="shared" si="75"/>
        <v/>
      </c>
      <c r="CB123" s="7" t="str">
        <f t="shared" si="76"/>
        <v/>
      </c>
      <c r="CC123" s="7" t="str">
        <f t="shared" si="77"/>
        <v/>
      </c>
      <c r="CD123" s="7" t="str">
        <f t="shared" si="78"/>
        <v/>
      </c>
      <c r="CJ123" s="7">
        <f t="shared" si="79"/>
        <v>0</v>
      </c>
      <c r="CK123" s="7">
        <f t="shared" si="80"/>
        <v>0</v>
      </c>
      <c r="CL123" s="7">
        <f t="shared" si="80"/>
        <v>0</v>
      </c>
      <c r="CM123" s="7">
        <f t="shared" si="80"/>
        <v>0</v>
      </c>
    </row>
    <row r="124" spans="1:91" s="7" customFormat="1" ht="14.25" customHeight="1" thickBot="1" x14ac:dyDescent="0.3">
      <c r="A124" s="3772"/>
      <c r="B124" s="205" t="s">
        <v>6</v>
      </c>
      <c r="C124" s="206">
        <f>SUM(D124:E124)</f>
        <v>1364</v>
      </c>
      <c r="D124" s="207">
        <f>SUM(D113:D123)</f>
        <v>691</v>
      </c>
      <c r="E124" s="208">
        <f>SUM(E113:E123)</f>
        <v>673</v>
      </c>
      <c r="F124" s="209">
        <f>SUM(F113:F123)</f>
        <v>50</v>
      </c>
      <c r="G124" s="210">
        <f>SUM(G113:G123)</f>
        <v>13</v>
      </c>
      <c r="H124" s="209">
        <f>SUM(H113:H123)</f>
        <v>99</v>
      </c>
      <c r="I124" s="210">
        <f t="shared" ref="I124:AO124" si="84">SUM(I113:I123)</f>
        <v>36</v>
      </c>
      <c r="J124" s="209">
        <f t="shared" si="84"/>
        <v>169</v>
      </c>
      <c r="K124" s="210">
        <f t="shared" si="84"/>
        <v>87</v>
      </c>
      <c r="L124" s="211">
        <f t="shared" si="84"/>
        <v>150</v>
      </c>
      <c r="M124" s="212">
        <f t="shared" si="84"/>
        <v>178</v>
      </c>
      <c r="N124" s="212">
        <f t="shared" si="84"/>
        <v>46</v>
      </c>
      <c r="O124" s="213">
        <f t="shared" si="84"/>
        <v>17</v>
      </c>
      <c r="P124" s="209">
        <f t="shared" si="84"/>
        <v>40</v>
      </c>
      <c r="Q124" s="213">
        <f t="shared" si="84"/>
        <v>36</v>
      </c>
      <c r="R124" s="214">
        <f t="shared" si="84"/>
        <v>34</v>
      </c>
      <c r="S124" s="215">
        <f t="shared" si="84"/>
        <v>26</v>
      </c>
      <c r="T124" s="216">
        <f>SUM(T113:T123)</f>
        <v>18</v>
      </c>
      <c r="U124" s="217">
        <f t="shared" si="84"/>
        <v>37</v>
      </c>
      <c r="V124" s="212">
        <f t="shared" si="84"/>
        <v>5</v>
      </c>
      <c r="W124" s="215">
        <f t="shared" si="84"/>
        <v>50</v>
      </c>
      <c r="X124" s="218">
        <f t="shared" si="84"/>
        <v>18</v>
      </c>
      <c r="Y124" s="210">
        <f t="shared" si="84"/>
        <v>54</v>
      </c>
      <c r="Z124" s="219">
        <f t="shared" si="84"/>
        <v>28</v>
      </c>
      <c r="AA124" s="210">
        <f t="shared" si="84"/>
        <v>31</v>
      </c>
      <c r="AB124" s="219">
        <f t="shared" si="84"/>
        <v>20</v>
      </c>
      <c r="AC124" s="210">
        <f t="shared" si="84"/>
        <v>52</v>
      </c>
      <c r="AD124" s="219">
        <f t="shared" si="84"/>
        <v>9</v>
      </c>
      <c r="AE124" s="210">
        <f t="shared" si="84"/>
        <v>36</v>
      </c>
      <c r="AF124" s="219">
        <f t="shared" si="84"/>
        <v>1</v>
      </c>
      <c r="AG124" s="210">
        <f t="shared" si="84"/>
        <v>14</v>
      </c>
      <c r="AH124" s="219">
        <f t="shared" si="84"/>
        <v>1</v>
      </c>
      <c r="AI124" s="210">
        <f t="shared" si="84"/>
        <v>4</v>
      </c>
      <c r="AJ124" s="219">
        <f t="shared" si="84"/>
        <v>0</v>
      </c>
      <c r="AK124" s="210">
        <f t="shared" si="84"/>
        <v>2</v>
      </c>
      <c r="AL124" s="219">
        <f t="shared" si="84"/>
        <v>3</v>
      </c>
      <c r="AM124" s="210">
        <f t="shared" si="84"/>
        <v>0</v>
      </c>
      <c r="AN124" s="210">
        <f t="shared" si="84"/>
        <v>49</v>
      </c>
      <c r="AO124" s="210">
        <f t="shared" si="84"/>
        <v>6</v>
      </c>
      <c r="AP124" s="210">
        <f>SUM(AP113:AP123)</f>
        <v>4</v>
      </c>
      <c r="AQ124" s="210">
        <f>SUM(AQ113:AQ123)</f>
        <v>0</v>
      </c>
      <c r="AR124" s="188"/>
      <c r="AS124" s="6"/>
      <c r="AT124" s="6"/>
      <c r="AU124" s="6"/>
      <c r="AV124" s="6"/>
      <c r="AW124" s="6"/>
      <c r="AX124" s="6"/>
      <c r="AY124" s="6"/>
      <c r="AZ124" s="6"/>
      <c r="CA124" s="7" t="str">
        <f t="shared" si="75"/>
        <v/>
      </c>
      <c r="CB124" s="7" t="str">
        <f t="shared" si="76"/>
        <v/>
      </c>
      <c r="CC124" s="7" t="str">
        <f t="shared" si="77"/>
        <v/>
      </c>
      <c r="CD124" s="7" t="str">
        <f t="shared" si="78"/>
        <v/>
      </c>
      <c r="CJ124" s="7">
        <f t="shared" si="79"/>
        <v>0</v>
      </c>
      <c r="CK124" s="7">
        <f t="shared" si="80"/>
        <v>0</v>
      </c>
      <c r="CL124" s="7">
        <f t="shared" si="80"/>
        <v>0</v>
      </c>
      <c r="CM124" s="7">
        <f t="shared" si="80"/>
        <v>0</v>
      </c>
    </row>
    <row r="125" spans="1:91" s="7" customFormat="1" ht="30" customHeight="1" thickTop="1" x14ac:dyDescent="0.25">
      <c r="A125" s="3663" t="s">
        <v>160</v>
      </c>
      <c r="B125" s="189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9">
        <f>SUM(ENERO:DICIEMBRE!F125)</f>
        <v>0</v>
      </c>
      <c r="G125" s="29">
        <f>SUM(ENERO:DICIEMBRE!G125)</f>
        <v>0</v>
      </c>
      <c r="H125" s="29">
        <f>SUM(ENERO:DICIEMBRE!H125)</f>
        <v>0</v>
      </c>
      <c r="I125" s="29">
        <f>SUM(ENERO:DICIEMBRE!I125)</f>
        <v>0</v>
      </c>
      <c r="J125" s="29">
        <f>SUM(ENERO:DICIEMBRE!J125)</f>
        <v>0</v>
      </c>
      <c r="K125" s="29">
        <f>SUM(ENERO:DICIEMBRE!K125)</f>
        <v>0</v>
      </c>
      <c r="L125" s="29">
        <f>SUM(ENERO:DICIEMBRE!L125)</f>
        <v>0</v>
      </c>
      <c r="M125" s="29">
        <f>SUM(ENERO:DICIEMBRE!M125)</f>
        <v>0</v>
      </c>
      <c r="N125" s="29">
        <f>SUM(ENERO:DICIEMBRE!N125)</f>
        <v>0</v>
      </c>
      <c r="O125" s="29">
        <f>SUM(ENERO:DICIEMBRE!O125)</f>
        <v>0</v>
      </c>
      <c r="P125" s="29">
        <f>SUM(ENERO:DICIEMBRE!P125)</f>
        <v>0</v>
      </c>
      <c r="Q125" s="29">
        <f>SUM(ENERO:DICIEMBRE!Q125)</f>
        <v>0</v>
      </c>
      <c r="R125" s="29">
        <f>SUM(ENERO:DICIEMBRE!R125)</f>
        <v>0</v>
      </c>
      <c r="S125" s="29">
        <f>SUM(ENERO:DICIEMBRE!S125)</f>
        <v>0</v>
      </c>
      <c r="T125" s="29">
        <f>SUM(ENERO:DICIEMBRE!T125)</f>
        <v>0</v>
      </c>
      <c r="U125" s="29">
        <f>SUM(ENERO:DICIEMBRE!U125)</f>
        <v>0</v>
      </c>
      <c r="V125" s="29">
        <f>SUM(ENERO:DICIEMBRE!V125)</f>
        <v>0</v>
      </c>
      <c r="W125" s="29">
        <f>SUM(ENERO:DICIEMBRE!W125)</f>
        <v>0</v>
      </c>
      <c r="X125" s="29">
        <f>SUM(ENERO:DICIEMBRE!X125)</f>
        <v>0</v>
      </c>
      <c r="Y125" s="29">
        <f>SUM(ENERO:DICIEMBRE!Y125)</f>
        <v>0</v>
      </c>
      <c r="Z125" s="29">
        <f>SUM(ENERO:DICIEMBRE!Z125)</f>
        <v>0</v>
      </c>
      <c r="AA125" s="29">
        <f>SUM(ENERO:DICIEMBRE!AA125)</f>
        <v>0</v>
      </c>
      <c r="AB125" s="29">
        <f>SUM(ENERO:DICIEMBRE!AB125)</f>
        <v>0</v>
      </c>
      <c r="AC125" s="29">
        <f>SUM(ENERO:DICIEMBRE!AC125)</f>
        <v>0</v>
      </c>
      <c r="AD125" s="29">
        <f>SUM(ENERO:DICIEMBRE!AD125)</f>
        <v>0</v>
      </c>
      <c r="AE125" s="29">
        <f>SUM(ENERO:DICIEMBRE!AE125)</f>
        <v>0</v>
      </c>
      <c r="AF125" s="29">
        <f>SUM(ENERO:DICIEMBRE!AF125)</f>
        <v>0</v>
      </c>
      <c r="AG125" s="29">
        <f>SUM(ENERO:DICIEMBRE!AG125)</f>
        <v>0</v>
      </c>
      <c r="AH125" s="29">
        <f>SUM(ENERO:DICIEMBRE!AH125)</f>
        <v>0</v>
      </c>
      <c r="AI125" s="29">
        <f>SUM(ENERO:DICIEMBRE!AI125)</f>
        <v>0</v>
      </c>
      <c r="AJ125" s="29">
        <f>SUM(ENERO:DICIEMBRE!AJ125)</f>
        <v>0</v>
      </c>
      <c r="AK125" s="29">
        <f>SUM(ENERO:DICIEMBRE!AK125)</f>
        <v>0</v>
      </c>
      <c r="AL125" s="29">
        <f>SUM(ENERO:DICIEMBRE!AL125)</f>
        <v>0</v>
      </c>
      <c r="AM125" s="29">
        <f>SUM(ENERO:DICIEMBRE!AM125)</f>
        <v>0</v>
      </c>
      <c r="AN125" s="29">
        <f>SUM(ENERO:DICIEMBRE!AN125)</f>
        <v>0</v>
      </c>
      <c r="AO125" s="29">
        <f>SUM(ENERO:DICIEMBRE!AO125)</f>
        <v>0</v>
      </c>
      <c r="AP125" s="29">
        <f>SUM(ENERO:DICIEMBRE!AP125)</f>
        <v>0</v>
      </c>
      <c r="AQ125" s="29">
        <f>SUM(ENERO:DICIEMBRE!AQ125)</f>
        <v>0</v>
      </c>
      <c r="AR125" s="188" t="str">
        <f t="shared" ref="AR125:AR136" si="85">+CA125&amp;CB125&amp;CC125&amp;CD125</f>
        <v/>
      </c>
      <c r="AS125" s="6"/>
      <c r="AT125" s="6"/>
      <c r="AU125" s="6"/>
      <c r="AV125" s="6"/>
      <c r="AW125" s="6"/>
      <c r="AX125" s="6"/>
      <c r="AY125" s="6"/>
      <c r="AZ125" s="6"/>
      <c r="CA125" s="7" t="str">
        <f t="shared" si="75"/>
        <v/>
      </c>
      <c r="CB125" s="7" t="str">
        <f t="shared" si="76"/>
        <v/>
      </c>
      <c r="CC125" s="7" t="str">
        <f t="shared" si="77"/>
        <v/>
      </c>
      <c r="CD125" s="7" t="str">
        <f t="shared" si="78"/>
        <v/>
      </c>
      <c r="CJ125" s="7">
        <f t="shared" si="79"/>
        <v>0</v>
      </c>
      <c r="CK125" s="7">
        <f t="shared" si="80"/>
        <v>0</v>
      </c>
      <c r="CL125" s="7">
        <f t="shared" si="80"/>
        <v>0</v>
      </c>
      <c r="CM125" s="7">
        <f t="shared" si="80"/>
        <v>0</v>
      </c>
    </row>
    <row r="126" spans="1:91" s="7" customFormat="1" ht="15" x14ac:dyDescent="0.25">
      <c r="A126" s="3663"/>
      <c r="B126" s="193" t="s">
        <v>151</v>
      </c>
      <c r="C126" s="194">
        <f t="shared" ref="C126:C134" si="86">SUM(D126:E126)</f>
        <v>528</v>
      </c>
      <c r="D126" s="195">
        <f t="shared" ref="D126:E135" si="87">SUM(F126+H126+J126+L126+N126+P126+R126+T126+V126+X126+Z126+AB126+AD126+AF126+AH126+AJ126+AL126)</f>
        <v>162</v>
      </c>
      <c r="E126" s="196">
        <f>SUM(G126+I126+K126+M126+O126+Q126+S126+U126+W126+Y126+AA126+AC126+AE126+AG126+AI126+AK126+AM126)</f>
        <v>366</v>
      </c>
      <c r="F126" s="29">
        <f>SUM(ENERO:DICIEMBRE!F126)</f>
        <v>4</v>
      </c>
      <c r="G126" s="29">
        <f>SUM(ENERO:DICIEMBRE!G126)</f>
        <v>1</v>
      </c>
      <c r="H126" s="29">
        <f>SUM(ENERO:DICIEMBRE!H126)</f>
        <v>21</v>
      </c>
      <c r="I126" s="29">
        <f>SUM(ENERO:DICIEMBRE!I126)</f>
        <v>33</v>
      </c>
      <c r="J126" s="29">
        <f>SUM(ENERO:DICIEMBRE!J126)</f>
        <v>56</v>
      </c>
      <c r="K126" s="29">
        <f>SUM(ENERO:DICIEMBRE!K126)</f>
        <v>110</v>
      </c>
      <c r="L126" s="29">
        <f>SUM(ENERO:DICIEMBRE!L126)</f>
        <v>77</v>
      </c>
      <c r="M126" s="29">
        <f>SUM(ENERO:DICIEMBRE!M126)</f>
        <v>221</v>
      </c>
      <c r="N126" s="29">
        <f>SUM(ENERO:DICIEMBRE!N126)</f>
        <v>2</v>
      </c>
      <c r="O126" s="29">
        <f>SUM(ENERO:DICIEMBRE!O126)</f>
        <v>1</v>
      </c>
      <c r="P126" s="29">
        <f>SUM(ENERO:DICIEMBRE!P126)</f>
        <v>2</v>
      </c>
      <c r="Q126" s="29">
        <f>SUM(ENERO:DICIEMBRE!Q126)</f>
        <v>0</v>
      </c>
      <c r="R126" s="29">
        <f>SUM(ENERO:DICIEMBRE!R126)</f>
        <v>0</v>
      </c>
      <c r="S126" s="29">
        <f>SUM(ENERO:DICIEMBRE!S126)</f>
        <v>0</v>
      </c>
      <c r="T126" s="29">
        <f>SUM(ENERO:DICIEMBRE!T126)</f>
        <v>0</v>
      </c>
      <c r="U126" s="29">
        <f>SUM(ENERO:DICIEMBRE!U126)</f>
        <v>0</v>
      </c>
      <c r="V126" s="29">
        <f>SUM(ENERO:DICIEMBRE!V126)</f>
        <v>0</v>
      </c>
      <c r="W126" s="29">
        <f>SUM(ENERO:DICIEMBRE!W126)</f>
        <v>0</v>
      </c>
      <c r="X126" s="29">
        <f>SUM(ENERO:DICIEMBRE!X126)</f>
        <v>0</v>
      </c>
      <c r="Y126" s="29">
        <f>SUM(ENERO:DICIEMBRE!Y126)</f>
        <v>0</v>
      </c>
      <c r="Z126" s="29">
        <f>SUM(ENERO:DICIEMBRE!Z126)</f>
        <v>0</v>
      </c>
      <c r="AA126" s="29">
        <f>SUM(ENERO:DICIEMBRE!AA126)</f>
        <v>0</v>
      </c>
      <c r="AB126" s="29">
        <f>SUM(ENERO:DICIEMBRE!AB126)</f>
        <v>0</v>
      </c>
      <c r="AC126" s="29">
        <f>SUM(ENERO:DICIEMBRE!AC126)</f>
        <v>0</v>
      </c>
      <c r="AD126" s="29">
        <f>SUM(ENERO:DICIEMBRE!AD126)</f>
        <v>0</v>
      </c>
      <c r="AE126" s="29">
        <f>SUM(ENERO:DICIEMBRE!AE126)</f>
        <v>0</v>
      </c>
      <c r="AF126" s="29">
        <f>SUM(ENERO:DICIEMBRE!AF126)</f>
        <v>0</v>
      </c>
      <c r="AG126" s="29">
        <f>SUM(ENERO:DICIEMBRE!AG126)</f>
        <v>0</v>
      </c>
      <c r="AH126" s="29">
        <f>SUM(ENERO:DICIEMBRE!AH126)</f>
        <v>0</v>
      </c>
      <c r="AI126" s="29">
        <f>SUM(ENERO:DICIEMBRE!AI126)</f>
        <v>0</v>
      </c>
      <c r="AJ126" s="29">
        <f>SUM(ENERO:DICIEMBRE!AJ126)</f>
        <v>0</v>
      </c>
      <c r="AK126" s="29">
        <f>SUM(ENERO:DICIEMBRE!AK126)</f>
        <v>0</v>
      </c>
      <c r="AL126" s="29">
        <f>SUM(ENERO:DICIEMBRE!AL126)</f>
        <v>0</v>
      </c>
      <c r="AM126" s="29">
        <f>SUM(ENERO:DICIEMBRE!AM126)</f>
        <v>0</v>
      </c>
      <c r="AN126" s="29">
        <f>SUM(ENERO:DICIEMBRE!AN126)</f>
        <v>14</v>
      </c>
      <c r="AO126" s="29">
        <f>SUM(ENERO:DICIEMBRE!AO126)</f>
        <v>5</v>
      </c>
      <c r="AP126" s="29">
        <f>SUM(ENERO:DICIEMBRE!AP126)</f>
        <v>0</v>
      </c>
      <c r="AQ126" s="29">
        <f>SUM(ENERO:DICIEMBRE!AQ126)</f>
        <v>0</v>
      </c>
      <c r="AR126" s="188" t="str">
        <f t="shared" si="85"/>
        <v/>
      </c>
      <c r="AS126" s="6"/>
      <c r="AT126" s="6"/>
      <c r="AU126" s="6"/>
      <c r="AV126" s="6"/>
      <c r="AW126" s="6"/>
      <c r="AX126" s="6"/>
      <c r="AY126" s="6"/>
      <c r="AZ126" s="6"/>
      <c r="CA126" s="7" t="str">
        <f t="shared" si="75"/>
        <v/>
      </c>
      <c r="CB126" s="7" t="str">
        <f t="shared" si="76"/>
        <v/>
      </c>
      <c r="CC126" s="7" t="str">
        <f t="shared" si="77"/>
        <v/>
      </c>
      <c r="CD126" s="7" t="str">
        <f t="shared" si="78"/>
        <v/>
      </c>
      <c r="CJ126" s="7">
        <f t="shared" si="79"/>
        <v>0</v>
      </c>
      <c r="CK126" s="7">
        <f t="shared" si="80"/>
        <v>0</v>
      </c>
      <c r="CL126" s="7">
        <f t="shared" si="80"/>
        <v>0</v>
      </c>
      <c r="CM126" s="7">
        <f t="shared" si="80"/>
        <v>0</v>
      </c>
    </row>
    <row r="127" spans="1:91" s="7" customFormat="1" ht="20.25" customHeight="1" x14ac:dyDescent="0.25">
      <c r="A127" s="3663"/>
      <c r="B127" s="193" t="s">
        <v>152</v>
      </c>
      <c r="C127" s="194">
        <f t="shared" si="86"/>
        <v>0</v>
      </c>
      <c r="D127" s="195">
        <f t="shared" si="87"/>
        <v>0</v>
      </c>
      <c r="E127" s="196">
        <f t="shared" si="87"/>
        <v>0</v>
      </c>
      <c r="F127" s="29">
        <f>SUM(ENERO:DICIEMBRE!F127)</f>
        <v>0</v>
      </c>
      <c r="G127" s="29">
        <f>SUM(ENERO:DICIEMBRE!G127)</f>
        <v>0</v>
      </c>
      <c r="H127" s="29">
        <f>SUM(ENERO:DICIEMBRE!H127)</f>
        <v>0</v>
      </c>
      <c r="I127" s="29">
        <f>SUM(ENERO:DICIEMBRE!I127)</f>
        <v>0</v>
      </c>
      <c r="J127" s="29">
        <f>SUM(ENERO:DICIEMBRE!J127)</f>
        <v>0</v>
      </c>
      <c r="K127" s="29">
        <f>SUM(ENERO:DICIEMBRE!K127)</f>
        <v>0</v>
      </c>
      <c r="L127" s="29">
        <f>SUM(ENERO:DICIEMBRE!L127)</f>
        <v>0</v>
      </c>
      <c r="M127" s="29">
        <f>SUM(ENERO:DICIEMBRE!M127)</f>
        <v>0</v>
      </c>
      <c r="N127" s="29">
        <f>SUM(ENERO:DICIEMBRE!N127)</f>
        <v>0</v>
      </c>
      <c r="O127" s="29">
        <f>SUM(ENERO:DICIEMBRE!O127)</f>
        <v>0</v>
      </c>
      <c r="P127" s="29">
        <f>SUM(ENERO:DICIEMBRE!P127)</f>
        <v>0</v>
      </c>
      <c r="Q127" s="29">
        <f>SUM(ENERO:DICIEMBRE!Q127)</f>
        <v>0</v>
      </c>
      <c r="R127" s="29">
        <f>SUM(ENERO:DICIEMBRE!R127)</f>
        <v>0</v>
      </c>
      <c r="S127" s="29">
        <f>SUM(ENERO:DICIEMBRE!S127)</f>
        <v>0</v>
      </c>
      <c r="T127" s="29">
        <f>SUM(ENERO:DICIEMBRE!T127)</f>
        <v>0</v>
      </c>
      <c r="U127" s="29">
        <f>SUM(ENERO:DICIEMBRE!U127)</f>
        <v>0</v>
      </c>
      <c r="V127" s="29">
        <f>SUM(ENERO:DICIEMBRE!V127)</f>
        <v>0</v>
      </c>
      <c r="W127" s="29">
        <f>SUM(ENERO:DICIEMBRE!W127)</f>
        <v>0</v>
      </c>
      <c r="X127" s="29">
        <f>SUM(ENERO:DICIEMBRE!X127)</f>
        <v>0</v>
      </c>
      <c r="Y127" s="29">
        <f>SUM(ENERO:DICIEMBRE!Y127)</f>
        <v>0</v>
      </c>
      <c r="Z127" s="29">
        <f>SUM(ENERO:DICIEMBRE!Z127)</f>
        <v>0</v>
      </c>
      <c r="AA127" s="29">
        <f>SUM(ENERO:DICIEMBRE!AA127)</f>
        <v>0</v>
      </c>
      <c r="AB127" s="29">
        <f>SUM(ENERO:DICIEMBRE!AB127)</f>
        <v>0</v>
      </c>
      <c r="AC127" s="29">
        <f>SUM(ENERO:DICIEMBRE!AC127)</f>
        <v>0</v>
      </c>
      <c r="AD127" s="29">
        <f>SUM(ENERO:DICIEMBRE!AD127)</f>
        <v>0</v>
      </c>
      <c r="AE127" s="29">
        <f>SUM(ENERO:DICIEMBRE!AE127)</f>
        <v>0</v>
      </c>
      <c r="AF127" s="29">
        <f>SUM(ENERO:DICIEMBRE!AF127)</f>
        <v>0</v>
      </c>
      <c r="AG127" s="29">
        <f>SUM(ENERO:DICIEMBRE!AG127)</f>
        <v>0</v>
      </c>
      <c r="AH127" s="29">
        <f>SUM(ENERO:DICIEMBRE!AH127)</f>
        <v>0</v>
      </c>
      <c r="AI127" s="29">
        <f>SUM(ENERO:DICIEMBRE!AI127)</f>
        <v>0</v>
      </c>
      <c r="AJ127" s="29">
        <f>SUM(ENERO:DICIEMBRE!AJ127)</f>
        <v>0</v>
      </c>
      <c r="AK127" s="29">
        <f>SUM(ENERO:DICIEMBRE!AK127)</f>
        <v>0</v>
      </c>
      <c r="AL127" s="29">
        <f>SUM(ENERO:DICIEMBRE!AL127)</f>
        <v>0</v>
      </c>
      <c r="AM127" s="29">
        <f>SUM(ENERO:DICIEMBRE!AM127)</f>
        <v>0</v>
      </c>
      <c r="AN127" s="29">
        <f>SUM(ENERO:DICIEMBRE!AN127)</f>
        <v>0</v>
      </c>
      <c r="AO127" s="29">
        <f>SUM(ENERO:DICIEMBRE!AO127)</f>
        <v>0</v>
      </c>
      <c r="AP127" s="29">
        <f>SUM(ENERO:DICIEMBRE!AP127)</f>
        <v>0</v>
      </c>
      <c r="AQ127" s="29">
        <f>SUM(ENERO:DICIEMBRE!AQ127)</f>
        <v>0</v>
      </c>
      <c r="AR127" s="188" t="str">
        <f t="shared" si="85"/>
        <v/>
      </c>
      <c r="AS127" s="6"/>
      <c r="AT127" s="6"/>
      <c r="AU127" s="6"/>
      <c r="AV127" s="6"/>
      <c r="AW127" s="6"/>
      <c r="AX127" s="6"/>
      <c r="AY127" s="6"/>
      <c r="AZ127" s="6"/>
      <c r="CA127" s="7" t="str">
        <f t="shared" si="75"/>
        <v/>
      </c>
      <c r="CB127" s="7" t="str">
        <f t="shared" si="76"/>
        <v/>
      </c>
      <c r="CC127" s="7" t="str">
        <f t="shared" si="77"/>
        <v/>
      </c>
      <c r="CD127" s="7" t="str">
        <f t="shared" si="78"/>
        <v/>
      </c>
      <c r="CJ127" s="7">
        <f t="shared" si="79"/>
        <v>0</v>
      </c>
      <c r="CK127" s="7">
        <f t="shared" si="80"/>
        <v>0</v>
      </c>
      <c r="CL127" s="7">
        <f t="shared" si="80"/>
        <v>0</v>
      </c>
      <c r="CM127" s="7">
        <f t="shared" si="80"/>
        <v>0</v>
      </c>
    </row>
    <row r="128" spans="1:91" s="7" customFormat="1" ht="20.25" customHeight="1" x14ac:dyDescent="0.25">
      <c r="A128" s="3663"/>
      <c r="B128" s="193" t="s">
        <v>153</v>
      </c>
      <c r="C128" s="194">
        <f t="shared" si="86"/>
        <v>0</v>
      </c>
      <c r="D128" s="195">
        <f t="shared" si="87"/>
        <v>0</v>
      </c>
      <c r="E128" s="196">
        <f t="shared" si="87"/>
        <v>0</v>
      </c>
      <c r="F128" s="29">
        <f>SUM(ENERO:DICIEMBRE!F128)</f>
        <v>0</v>
      </c>
      <c r="G128" s="29">
        <f>SUM(ENERO:DICIEMBRE!G128)</f>
        <v>0</v>
      </c>
      <c r="H128" s="29">
        <f>SUM(ENERO:DICIEMBRE!H128)</f>
        <v>0</v>
      </c>
      <c r="I128" s="29">
        <f>SUM(ENERO:DICIEMBRE!I128)</f>
        <v>0</v>
      </c>
      <c r="J128" s="29">
        <f>SUM(ENERO:DICIEMBRE!J128)</f>
        <v>0</v>
      </c>
      <c r="K128" s="29">
        <f>SUM(ENERO:DICIEMBRE!K128)</f>
        <v>0</v>
      </c>
      <c r="L128" s="29">
        <f>SUM(ENERO:DICIEMBRE!L128)</f>
        <v>0</v>
      </c>
      <c r="M128" s="29">
        <f>SUM(ENERO:DICIEMBRE!M128)</f>
        <v>0</v>
      </c>
      <c r="N128" s="29">
        <f>SUM(ENERO:DICIEMBRE!N128)</f>
        <v>0</v>
      </c>
      <c r="O128" s="29">
        <f>SUM(ENERO:DICIEMBRE!O128)</f>
        <v>0</v>
      </c>
      <c r="P128" s="29">
        <f>SUM(ENERO:DICIEMBRE!P128)</f>
        <v>0</v>
      </c>
      <c r="Q128" s="29">
        <f>SUM(ENERO:DICIEMBRE!Q128)</f>
        <v>0</v>
      </c>
      <c r="R128" s="29">
        <f>SUM(ENERO:DICIEMBRE!R128)</f>
        <v>0</v>
      </c>
      <c r="S128" s="29">
        <f>SUM(ENERO:DICIEMBRE!S128)</f>
        <v>0</v>
      </c>
      <c r="T128" s="29">
        <f>SUM(ENERO:DICIEMBRE!T128)</f>
        <v>0</v>
      </c>
      <c r="U128" s="29">
        <f>SUM(ENERO:DICIEMBRE!U128)</f>
        <v>0</v>
      </c>
      <c r="V128" s="29">
        <f>SUM(ENERO:DICIEMBRE!V128)</f>
        <v>0</v>
      </c>
      <c r="W128" s="29">
        <f>SUM(ENERO:DICIEMBRE!W128)</f>
        <v>0</v>
      </c>
      <c r="X128" s="29">
        <f>SUM(ENERO:DICIEMBRE!X128)</f>
        <v>0</v>
      </c>
      <c r="Y128" s="29">
        <f>SUM(ENERO:DICIEMBRE!Y128)</f>
        <v>0</v>
      </c>
      <c r="Z128" s="29">
        <f>SUM(ENERO:DICIEMBRE!Z128)</f>
        <v>0</v>
      </c>
      <c r="AA128" s="29">
        <f>SUM(ENERO:DICIEMBRE!AA128)</f>
        <v>0</v>
      </c>
      <c r="AB128" s="29">
        <f>SUM(ENERO:DICIEMBRE!AB128)</f>
        <v>0</v>
      </c>
      <c r="AC128" s="29">
        <f>SUM(ENERO:DICIEMBRE!AC128)</f>
        <v>0</v>
      </c>
      <c r="AD128" s="29">
        <f>SUM(ENERO:DICIEMBRE!AD128)</f>
        <v>0</v>
      </c>
      <c r="AE128" s="29">
        <f>SUM(ENERO:DICIEMBRE!AE128)</f>
        <v>0</v>
      </c>
      <c r="AF128" s="29">
        <f>SUM(ENERO:DICIEMBRE!AF128)</f>
        <v>0</v>
      </c>
      <c r="AG128" s="29">
        <f>SUM(ENERO:DICIEMBRE!AG128)</f>
        <v>0</v>
      </c>
      <c r="AH128" s="29">
        <f>SUM(ENERO:DICIEMBRE!AH128)</f>
        <v>0</v>
      </c>
      <c r="AI128" s="29">
        <f>SUM(ENERO:DICIEMBRE!AI128)</f>
        <v>0</v>
      </c>
      <c r="AJ128" s="29">
        <f>SUM(ENERO:DICIEMBRE!AJ128)</f>
        <v>0</v>
      </c>
      <c r="AK128" s="29">
        <f>SUM(ENERO:DICIEMBRE!AK128)</f>
        <v>0</v>
      </c>
      <c r="AL128" s="29">
        <f>SUM(ENERO:DICIEMBRE!AL128)</f>
        <v>0</v>
      </c>
      <c r="AM128" s="29">
        <f>SUM(ENERO:DICIEMBRE!AM128)</f>
        <v>0</v>
      </c>
      <c r="AN128" s="29">
        <f>SUM(ENERO:DICIEMBRE!AN128)</f>
        <v>0</v>
      </c>
      <c r="AO128" s="29">
        <f>SUM(ENERO:DICIEMBRE!AO128)</f>
        <v>0</v>
      </c>
      <c r="AP128" s="29">
        <f>SUM(ENERO:DICIEMBRE!AP128)</f>
        <v>0</v>
      </c>
      <c r="AQ128" s="29">
        <f>SUM(ENERO:DICIEMBRE!AQ128)</f>
        <v>0</v>
      </c>
      <c r="AR128" s="188" t="str">
        <f t="shared" si="85"/>
        <v/>
      </c>
      <c r="AS128" s="6"/>
      <c r="AT128" s="6"/>
      <c r="AU128" s="6"/>
      <c r="AV128" s="6"/>
      <c r="AW128" s="6"/>
      <c r="AX128" s="6"/>
      <c r="AY128" s="6"/>
      <c r="AZ128" s="6"/>
      <c r="CA128" s="7" t="str">
        <f t="shared" si="75"/>
        <v/>
      </c>
      <c r="CB128" s="7" t="str">
        <f t="shared" si="76"/>
        <v/>
      </c>
      <c r="CC128" s="7" t="str">
        <f t="shared" si="77"/>
        <v/>
      </c>
      <c r="CD128" s="7" t="str">
        <f t="shared" si="78"/>
        <v/>
      </c>
      <c r="CJ128" s="7">
        <f t="shared" si="79"/>
        <v>0</v>
      </c>
      <c r="CK128" s="7">
        <f t="shared" si="80"/>
        <v>0</v>
      </c>
      <c r="CL128" s="7">
        <f t="shared" si="80"/>
        <v>0</v>
      </c>
      <c r="CM128" s="7">
        <f t="shared" si="80"/>
        <v>0</v>
      </c>
    </row>
    <row r="129" spans="1:91" s="7" customFormat="1" ht="20.25" customHeight="1" x14ac:dyDescent="0.25">
      <c r="A129" s="3663"/>
      <c r="B129" s="193" t="s">
        <v>154</v>
      </c>
      <c r="C129" s="194">
        <f t="shared" si="86"/>
        <v>22</v>
      </c>
      <c r="D129" s="195">
        <f t="shared" si="87"/>
        <v>13</v>
      </c>
      <c r="E129" s="196">
        <f t="shared" si="87"/>
        <v>9</v>
      </c>
      <c r="F129" s="29">
        <f>SUM(ENERO:DICIEMBRE!F129)</f>
        <v>0</v>
      </c>
      <c r="G129" s="29">
        <f>SUM(ENERO:DICIEMBRE!G129)</f>
        <v>0</v>
      </c>
      <c r="H129" s="29">
        <f>SUM(ENERO:DICIEMBRE!H129)</f>
        <v>4</v>
      </c>
      <c r="I129" s="29">
        <f>SUM(ENERO:DICIEMBRE!I129)</f>
        <v>0</v>
      </c>
      <c r="J129" s="29">
        <f>SUM(ENERO:DICIEMBRE!J129)</f>
        <v>7</v>
      </c>
      <c r="K129" s="29">
        <f>SUM(ENERO:DICIEMBRE!K129)</f>
        <v>8</v>
      </c>
      <c r="L129" s="29">
        <f>SUM(ENERO:DICIEMBRE!L129)</f>
        <v>2</v>
      </c>
      <c r="M129" s="29">
        <f>SUM(ENERO:DICIEMBRE!M129)</f>
        <v>1</v>
      </c>
      <c r="N129" s="29">
        <f>SUM(ENERO:DICIEMBRE!N129)</f>
        <v>0</v>
      </c>
      <c r="O129" s="29">
        <f>SUM(ENERO:DICIEMBRE!O129)</f>
        <v>0</v>
      </c>
      <c r="P129" s="29">
        <f>SUM(ENERO:DICIEMBRE!P129)</f>
        <v>0</v>
      </c>
      <c r="Q129" s="29">
        <f>SUM(ENERO:DICIEMBRE!Q129)</f>
        <v>0</v>
      </c>
      <c r="R129" s="29">
        <f>SUM(ENERO:DICIEMBRE!R129)</f>
        <v>0</v>
      </c>
      <c r="S129" s="29">
        <f>SUM(ENERO:DICIEMBRE!S129)</f>
        <v>0</v>
      </c>
      <c r="T129" s="29">
        <f>SUM(ENERO:DICIEMBRE!T129)</f>
        <v>0</v>
      </c>
      <c r="U129" s="29">
        <f>SUM(ENERO:DICIEMBRE!U129)</f>
        <v>0</v>
      </c>
      <c r="V129" s="29">
        <f>SUM(ENERO:DICIEMBRE!V129)</f>
        <v>0</v>
      </c>
      <c r="W129" s="29">
        <f>SUM(ENERO:DICIEMBRE!W129)</f>
        <v>0</v>
      </c>
      <c r="X129" s="29">
        <f>SUM(ENERO:DICIEMBRE!X129)</f>
        <v>0</v>
      </c>
      <c r="Y129" s="29">
        <f>SUM(ENERO:DICIEMBRE!Y129)</f>
        <v>0</v>
      </c>
      <c r="Z129" s="29">
        <f>SUM(ENERO:DICIEMBRE!Z129)</f>
        <v>0</v>
      </c>
      <c r="AA129" s="29">
        <f>SUM(ENERO:DICIEMBRE!AA129)</f>
        <v>0</v>
      </c>
      <c r="AB129" s="29">
        <f>SUM(ENERO:DICIEMBRE!AB129)</f>
        <v>0</v>
      </c>
      <c r="AC129" s="29">
        <f>SUM(ENERO:DICIEMBRE!AC129)</f>
        <v>0</v>
      </c>
      <c r="AD129" s="29">
        <f>SUM(ENERO:DICIEMBRE!AD129)</f>
        <v>0</v>
      </c>
      <c r="AE129" s="29">
        <f>SUM(ENERO:DICIEMBRE!AE129)</f>
        <v>0</v>
      </c>
      <c r="AF129" s="29">
        <f>SUM(ENERO:DICIEMBRE!AF129)</f>
        <v>0</v>
      </c>
      <c r="AG129" s="29">
        <f>SUM(ENERO:DICIEMBRE!AG129)</f>
        <v>0</v>
      </c>
      <c r="AH129" s="29">
        <f>SUM(ENERO:DICIEMBRE!AH129)</f>
        <v>0</v>
      </c>
      <c r="AI129" s="29">
        <f>SUM(ENERO:DICIEMBRE!AI129)</f>
        <v>0</v>
      </c>
      <c r="AJ129" s="29">
        <f>SUM(ENERO:DICIEMBRE!AJ129)</f>
        <v>0</v>
      </c>
      <c r="AK129" s="29">
        <f>SUM(ENERO:DICIEMBRE!AK129)</f>
        <v>0</v>
      </c>
      <c r="AL129" s="29">
        <f>SUM(ENERO:DICIEMBRE!AL129)</f>
        <v>0</v>
      </c>
      <c r="AM129" s="29">
        <f>SUM(ENERO:DICIEMBRE!AM129)</f>
        <v>0</v>
      </c>
      <c r="AN129" s="29">
        <f>SUM(ENERO:DICIEMBRE!AN129)</f>
        <v>8</v>
      </c>
      <c r="AO129" s="29">
        <f>SUM(ENERO:DICIEMBRE!AO129)</f>
        <v>0</v>
      </c>
      <c r="AP129" s="29">
        <f>SUM(ENERO:DICIEMBRE!AP129)</f>
        <v>0</v>
      </c>
      <c r="AQ129" s="29">
        <f>SUM(ENERO:DICIEMBRE!AQ129)</f>
        <v>0</v>
      </c>
      <c r="AR129" s="188" t="str">
        <f t="shared" si="85"/>
        <v/>
      </c>
      <c r="AS129" s="6"/>
      <c r="AT129" s="6"/>
      <c r="AU129" s="6"/>
      <c r="AV129" s="6"/>
      <c r="AW129" s="6"/>
      <c r="AX129" s="6"/>
      <c r="AY129" s="6"/>
      <c r="AZ129" s="6"/>
      <c r="CA129" s="7" t="str">
        <f t="shared" si="75"/>
        <v/>
      </c>
      <c r="CB129" s="7" t="str">
        <f t="shared" si="76"/>
        <v/>
      </c>
      <c r="CC129" s="7" t="str">
        <f t="shared" si="77"/>
        <v/>
      </c>
      <c r="CD129" s="7" t="str">
        <f t="shared" si="78"/>
        <v/>
      </c>
      <c r="CJ129" s="7">
        <f t="shared" si="79"/>
        <v>0</v>
      </c>
      <c r="CK129" s="7">
        <f t="shared" si="80"/>
        <v>0</v>
      </c>
      <c r="CL129" s="7">
        <f t="shared" si="80"/>
        <v>0</v>
      </c>
      <c r="CM129" s="7">
        <f t="shared" si="80"/>
        <v>0</v>
      </c>
    </row>
    <row r="130" spans="1:91" s="7" customFormat="1" ht="20.25" customHeight="1" x14ac:dyDescent="0.25">
      <c r="A130" s="3663"/>
      <c r="B130" s="193" t="s">
        <v>37</v>
      </c>
      <c r="C130" s="194">
        <f t="shared" si="86"/>
        <v>0</v>
      </c>
      <c r="D130" s="195">
        <f t="shared" si="87"/>
        <v>0</v>
      </c>
      <c r="E130" s="196">
        <f t="shared" si="87"/>
        <v>0</v>
      </c>
      <c r="F130" s="29">
        <f>SUM(ENERO:DICIEMBRE!F130)</f>
        <v>0</v>
      </c>
      <c r="G130" s="29">
        <f>SUM(ENERO:DICIEMBRE!G130)</f>
        <v>0</v>
      </c>
      <c r="H130" s="29">
        <f>SUM(ENERO:DICIEMBRE!H130)</f>
        <v>0</v>
      </c>
      <c r="I130" s="29">
        <f>SUM(ENERO:DICIEMBRE!I130)</f>
        <v>0</v>
      </c>
      <c r="J130" s="29">
        <f>SUM(ENERO:DICIEMBRE!J130)</f>
        <v>0</v>
      </c>
      <c r="K130" s="29">
        <f>SUM(ENERO:DICIEMBRE!K130)</f>
        <v>0</v>
      </c>
      <c r="L130" s="29">
        <f>SUM(ENERO:DICIEMBRE!L130)</f>
        <v>0</v>
      </c>
      <c r="M130" s="29">
        <f>SUM(ENERO:DICIEMBRE!M130)</f>
        <v>0</v>
      </c>
      <c r="N130" s="29">
        <f>SUM(ENERO:DICIEMBRE!N130)</f>
        <v>0</v>
      </c>
      <c r="O130" s="29">
        <f>SUM(ENERO:DICIEMBRE!O130)</f>
        <v>0</v>
      </c>
      <c r="P130" s="29">
        <f>SUM(ENERO:DICIEMBRE!P130)</f>
        <v>0</v>
      </c>
      <c r="Q130" s="29">
        <f>SUM(ENERO:DICIEMBRE!Q130)</f>
        <v>0</v>
      </c>
      <c r="R130" s="29">
        <f>SUM(ENERO:DICIEMBRE!R130)</f>
        <v>0</v>
      </c>
      <c r="S130" s="29">
        <f>SUM(ENERO:DICIEMBRE!S130)</f>
        <v>0</v>
      </c>
      <c r="T130" s="29">
        <f>SUM(ENERO:DICIEMBRE!T130)</f>
        <v>0</v>
      </c>
      <c r="U130" s="29">
        <f>SUM(ENERO:DICIEMBRE!U130)</f>
        <v>0</v>
      </c>
      <c r="V130" s="29">
        <f>SUM(ENERO:DICIEMBRE!V130)</f>
        <v>0</v>
      </c>
      <c r="W130" s="29">
        <f>SUM(ENERO:DICIEMBRE!W130)</f>
        <v>0</v>
      </c>
      <c r="X130" s="29">
        <f>SUM(ENERO:DICIEMBRE!X130)</f>
        <v>0</v>
      </c>
      <c r="Y130" s="29">
        <f>SUM(ENERO:DICIEMBRE!Y130)</f>
        <v>0</v>
      </c>
      <c r="Z130" s="29">
        <f>SUM(ENERO:DICIEMBRE!Z130)</f>
        <v>0</v>
      </c>
      <c r="AA130" s="29">
        <f>SUM(ENERO:DICIEMBRE!AA130)</f>
        <v>0</v>
      </c>
      <c r="AB130" s="29">
        <f>SUM(ENERO:DICIEMBRE!AB130)</f>
        <v>0</v>
      </c>
      <c r="AC130" s="29">
        <f>SUM(ENERO:DICIEMBRE!AC130)</f>
        <v>0</v>
      </c>
      <c r="AD130" s="29">
        <f>SUM(ENERO:DICIEMBRE!AD130)</f>
        <v>0</v>
      </c>
      <c r="AE130" s="29">
        <f>SUM(ENERO:DICIEMBRE!AE130)</f>
        <v>0</v>
      </c>
      <c r="AF130" s="29">
        <f>SUM(ENERO:DICIEMBRE!AF130)</f>
        <v>0</v>
      </c>
      <c r="AG130" s="29">
        <f>SUM(ENERO:DICIEMBRE!AG130)</f>
        <v>0</v>
      </c>
      <c r="AH130" s="29">
        <f>SUM(ENERO:DICIEMBRE!AH130)</f>
        <v>0</v>
      </c>
      <c r="AI130" s="29">
        <f>SUM(ENERO:DICIEMBRE!AI130)</f>
        <v>0</v>
      </c>
      <c r="AJ130" s="29">
        <f>SUM(ENERO:DICIEMBRE!AJ130)</f>
        <v>0</v>
      </c>
      <c r="AK130" s="29">
        <f>SUM(ENERO:DICIEMBRE!AK130)</f>
        <v>0</v>
      </c>
      <c r="AL130" s="29">
        <f>SUM(ENERO:DICIEMBRE!AL130)</f>
        <v>0</v>
      </c>
      <c r="AM130" s="29">
        <f>SUM(ENERO:DICIEMBRE!AM130)</f>
        <v>0</v>
      </c>
      <c r="AN130" s="29">
        <f>SUM(ENERO:DICIEMBRE!AN130)</f>
        <v>0</v>
      </c>
      <c r="AO130" s="29">
        <f>SUM(ENERO:DICIEMBRE!AO130)</f>
        <v>0</v>
      </c>
      <c r="AP130" s="29">
        <f>SUM(ENERO:DICIEMBRE!AP130)</f>
        <v>0</v>
      </c>
      <c r="AQ130" s="29">
        <f>SUM(ENERO:DICIEMBRE!AQ130)</f>
        <v>0</v>
      </c>
      <c r="AR130" s="188" t="str">
        <f t="shared" si="85"/>
        <v/>
      </c>
      <c r="AS130" s="6"/>
      <c r="AT130" s="6"/>
      <c r="AU130" s="6"/>
      <c r="AV130" s="6"/>
      <c r="AW130" s="6"/>
      <c r="AX130" s="6"/>
      <c r="AY130" s="6"/>
      <c r="AZ130" s="6"/>
      <c r="CA130" s="7" t="str">
        <f t="shared" si="75"/>
        <v/>
      </c>
      <c r="CB130" s="7" t="str">
        <f t="shared" si="76"/>
        <v/>
      </c>
      <c r="CC130" s="7" t="str">
        <f t="shared" si="77"/>
        <v/>
      </c>
      <c r="CD130" s="7" t="str">
        <f t="shared" si="78"/>
        <v/>
      </c>
      <c r="CJ130" s="7">
        <f t="shared" si="79"/>
        <v>0</v>
      </c>
      <c r="CK130" s="7">
        <f t="shared" si="80"/>
        <v>0</v>
      </c>
      <c r="CL130" s="7">
        <f t="shared" si="80"/>
        <v>0</v>
      </c>
      <c r="CM130" s="7">
        <f t="shared" si="80"/>
        <v>0</v>
      </c>
    </row>
    <row r="131" spans="1:91" s="7" customFormat="1" ht="20.25" customHeight="1" x14ac:dyDescent="0.25">
      <c r="A131" s="3663"/>
      <c r="B131" s="193" t="s">
        <v>155</v>
      </c>
      <c r="C131" s="194">
        <f t="shared" si="86"/>
        <v>251</v>
      </c>
      <c r="D131" s="195">
        <f t="shared" si="87"/>
        <v>170</v>
      </c>
      <c r="E131" s="196">
        <f t="shared" si="87"/>
        <v>81</v>
      </c>
      <c r="F131" s="29">
        <f>SUM(ENERO:DICIEMBRE!F131)</f>
        <v>23</v>
      </c>
      <c r="G131" s="29">
        <f>SUM(ENERO:DICIEMBRE!G131)</f>
        <v>1</v>
      </c>
      <c r="H131" s="29">
        <f>SUM(ENERO:DICIEMBRE!H131)</f>
        <v>38</v>
      </c>
      <c r="I131" s="29">
        <f>SUM(ENERO:DICIEMBRE!I131)</f>
        <v>17</v>
      </c>
      <c r="J131" s="29">
        <f>SUM(ENERO:DICIEMBRE!J131)</f>
        <v>63</v>
      </c>
      <c r="K131" s="29">
        <f>SUM(ENERO:DICIEMBRE!K131)</f>
        <v>45</v>
      </c>
      <c r="L131" s="29">
        <f>SUM(ENERO:DICIEMBRE!L131)</f>
        <v>43</v>
      </c>
      <c r="M131" s="29">
        <f>SUM(ENERO:DICIEMBRE!M131)</f>
        <v>15</v>
      </c>
      <c r="N131" s="29">
        <f>SUM(ENERO:DICIEMBRE!N131)</f>
        <v>1</v>
      </c>
      <c r="O131" s="29">
        <f>SUM(ENERO:DICIEMBRE!O131)</f>
        <v>1</v>
      </c>
      <c r="P131" s="29">
        <f>SUM(ENERO:DICIEMBRE!P131)</f>
        <v>2</v>
      </c>
      <c r="Q131" s="29">
        <f>SUM(ENERO:DICIEMBRE!Q131)</f>
        <v>0</v>
      </c>
      <c r="R131" s="29">
        <f>SUM(ENERO:DICIEMBRE!R131)</f>
        <v>0</v>
      </c>
      <c r="S131" s="29">
        <f>SUM(ENERO:DICIEMBRE!S131)</f>
        <v>2</v>
      </c>
      <c r="T131" s="29">
        <f>SUM(ENERO:DICIEMBRE!T131)</f>
        <v>0</v>
      </c>
      <c r="U131" s="29">
        <f>SUM(ENERO:DICIEMBRE!U131)</f>
        <v>0</v>
      </c>
      <c r="V131" s="29">
        <f>SUM(ENERO:DICIEMBRE!V131)</f>
        <v>0</v>
      </c>
      <c r="W131" s="29">
        <f>SUM(ENERO:DICIEMBRE!W131)</f>
        <v>0</v>
      </c>
      <c r="X131" s="29">
        <f>SUM(ENERO:DICIEMBRE!X131)</f>
        <v>0</v>
      </c>
      <c r="Y131" s="29">
        <f>SUM(ENERO:DICIEMBRE!Y131)</f>
        <v>0</v>
      </c>
      <c r="Z131" s="29">
        <f>SUM(ENERO:DICIEMBRE!Z131)</f>
        <v>0</v>
      </c>
      <c r="AA131" s="29">
        <f>SUM(ENERO:DICIEMBRE!AA131)</f>
        <v>0</v>
      </c>
      <c r="AB131" s="29">
        <f>SUM(ENERO:DICIEMBRE!AB131)</f>
        <v>0</v>
      </c>
      <c r="AC131" s="29">
        <f>SUM(ENERO:DICIEMBRE!AC131)</f>
        <v>0</v>
      </c>
      <c r="AD131" s="29">
        <f>SUM(ENERO:DICIEMBRE!AD131)</f>
        <v>0</v>
      </c>
      <c r="AE131" s="29">
        <f>SUM(ENERO:DICIEMBRE!AE131)</f>
        <v>0</v>
      </c>
      <c r="AF131" s="29">
        <f>SUM(ENERO:DICIEMBRE!AF131)</f>
        <v>0</v>
      </c>
      <c r="AG131" s="29">
        <f>SUM(ENERO:DICIEMBRE!AG131)</f>
        <v>0</v>
      </c>
      <c r="AH131" s="29">
        <f>SUM(ENERO:DICIEMBRE!AH131)</f>
        <v>0</v>
      </c>
      <c r="AI131" s="29">
        <f>SUM(ENERO:DICIEMBRE!AI131)</f>
        <v>0</v>
      </c>
      <c r="AJ131" s="29">
        <f>SUM(ENERO:DICIEMBRE!AJ131)</f>
        <v>0</v>
      </c>
      <c r="AK131" s="29">
        <f>SUM(ENERO:DICIEMBRE!AK131)</f>
        <v>0</v>
      </c>
      <c r="AL131" s="29">
        <f>SUM(ENERO:DICIEMBRE!AL131)</f>
        <v>0</v>
      </c>
      <c r="AM131" s="29">
        <f>SUM(ENERO:DICIEMBRE!AM131)</f>
        <v>0</v>
      </c>
      <c r="AN131" s="29">
        <f>SUM(ENERO:DICIEMBRE!AN131)</f>
        <v>0</v>
      </c>
      <c r="AO131" s="29">
        <f>SUM(ENERO:DICIEMBRE!AO131)</f>
        <v>0</v>
      </c>
      <c r="AP131" s="29">
        <f>SUM(ENERO:DICIEMBRE!AP131)</f>
        <v>0</v>
      </c>
      <c r="AQ131" s="29">
        <f>SUM(ENERO:DICIEMBRE!AQ131)</f>
        <v>0</v>
      </c>
      <c r="AR131" s="188" t="str">
        <f t="shared" si="85"/>
        <v/>
      </c>
      <c r="AS131" s="6"/>
      <c r="AT131" s="6"/>
      <c r="AU131" s="6"/>
      <c r="AV131" s="6"/>
      <c r="AW131" s="6"/>
      <c r="AX131" s="6"/>
      <c r="AY131" s="6"/>
      <c r="AZ131" s="6"/>
      <c r="CA131" s="7" t="str">
        <f t="shared" si="75"/>
        <v/>
      </c>
      <c r="CB131" s="7" t="str">
        <f t="shared" si="76"/>
        <v/>
      </c>
      <c r="CC131" s="7" t="str">
        <f t="shared" si="77"/>
        <v/>
      </c>
      <c r="CD131" s="7" t="str">
        <f t="shared" si="78"/>
        <v/>
      </c>
      <c r="CJ131" s="7">
        <f t="shared" si="79"/>
        <v>0</v>
      </c>
      <c r="CK131" s="7">
        <f t="shared" si="80"/>
        <v>0</v>
      </c>
      <c r="CL131" s="7">
        <f t="shared" si="80"/>
        <v>0</v>
      </c>
      <c r="CM131" s="7">
        <f t="shared" si="80"/>
        <v>0</v>
      </c>
    </row>
    <row r="132" spans="1:91" s="7" customFormat="1" ht="20.25" customHeight="1" x14ac:dyDescent="0.25">
      <c r="A132" s="3663"/>
      <c r="B132" s="193" t="s">
        <v>156</v>
      </c>
      <c r="C132" s="194">
        <f t="shared" si="86"/>
        <v>0</v>
      </c>
      <c r="D132" s="195">
        <f t="shared" si="87"/>
        <v>0</v>
      </c>
      <c r="E132" s="196">
        <f t="shared" si="87"/>
        <v>0</v>
      </c>
      <c r="F132" s="29">
        <f>SUM(ENERO:DICIEMBRE!F132)</f>
        <v>0</v>
      </c>
      <c r="G132" s="29">
        <f>SUM(ENERO:DICIEMBRE!G132)</f>
        <v>0</v>
      </c>
      <c r="H132" s="29">
        <f>SUM(ENERO:DICIEMBRE!H132)</f>
        <v>0</v>
      </c>
      <c r="I132" s="29">
        <f>SUM(ENERO:DICIEMBRE!I132)</f>
        <v>0</v>
      </c>
      <c r="J132" s="29">
        <f>SUM(ENERO:DICIEMBRE!J132)</f>
        <v>0</v>
      </c>
      <c r="K132" s="29">
        <f>SUM(ENERO:DICIEMBRE!K132)</f>
        <v>0</v>
      </c>
      <c r="L132" s="29">
        <f>SUM(ENERO:DICIEMBRE!L132)</f>
        <v>0</v>
      </c>
      <c r="M132" s="29">
        <f>SUM(ENERO:DICIEMBRE!M132)</f>
        <v>0</v>
      </c>
      <c r="N132" s="29">
        <f>SUM(ENERO:DICIEMBRE!N132)</f>
        <v>0</v>
      </c>
      <c r="O132" s="29">
        <f>SUM(ENERO:DICIEMBRE!O132)</f>
        <v>0</v>
      </c>
      <c r="P132" s="29">
        <f>SUM(ENERO:DICIEMBRE!P132)</f>
        <v>0</v>
      </c>
      <c r="Q132" s="29">
        <f>SUM(ENERO:DICIEMBRE!Q132)</f>
        <v>0</v>
      </c>
      <c r="R132" s="29">
        <f>SUM(ENERO:DICIEMBRE!R132)</f>
        <v>0</v>
      </c>
      <c r="S132" s="29">
        <f>SUM(ENERO:DICIEMBRE!S132)</f>
        <v>0</v>
      </c>
      <c r="T132" s="29">
        <f>SUM(ENERO:DICIEMBRE!T132)</f>
        <v>0</v>
      </c>
      <c r="U132" s="29">
        <f>SUM(ENERO:DICIEMBRE!U132)</f>
        <v>0</v>
      </c>
      <c r="V132" s="29">
        <f>SUM(ENERO:DICIEMBRE!V132)</f>
        <v>0</v>
      </c>
      <c r="W132" s="29">
        <f>SUM(ENERO:DICIEMBRE!W132)</f>
        <v>0</v>
      </c>
      <c r="X132" s="29">
        <f>SUM(ENERO:DICIEMBRE!X132)</f>
        <v>0</v>
      </c>
      <c r="Y132" s="29">
        <f>SUM(ENERO:DICIEMBRE!Y132)</f>
        <v>0</v>
      </c>
      <c r="Z132" s="29">
        <f>SUM(ENERO:DICIEMBRE!Z132)</f>
        <v>0</v>
      </c>
      <c r="AA132" s="29">
        <f>SUM(ENERO:DICIEMBRE!AA132)</f>
        <v>0</v>
      </c>
      <c r="AB132" s="29">
        <f>SUM(ENERO:DICIEMBRE!AB132)</f>
        <v>0</v>
      </c>
      <c r="AC132" s="29">
        <f>SUM(ENERO:DICIEMBRE!AC132)</f>
        <v>0</v>
      </c>
      <c r="AD132" s="29">
        <f>SUM(ENERO:DICIEMBRE!AD132)</f>
        <v>0</v>
      </c>
      <c r="AE132" s="29">
        <f>SUM(ENERO:DICIEMBRE!AE132)</f>
        <v>0</v>
      </c>
      <c r="AF132" s="29">
        <f>SUM(ENERO:DICIEMBRE!AF132)</f>
        <v>0</v>
      </c>
      <c r="AG132" s="29">
        <f>SUM(ENERO:DICIEMBRE!AG132)</f>
        <v>0</v>
      </c>
      <c r="AH132" s="29">
        <f>SUM(ENERO:DICIEMBRE!AH132)</f>
        <v>0</v>
      </c>
      <c r="AI132" s="29">
        <f>SUM(ENERO:DICIEMBRE!AI132)</f>
        <v>0</v>
      </c>
      <c r="AJ132" s="29">
        <f>SUM(ENERO:DICIEMBRE!AJ132)</f>
        <v>0</v>
      </c>
      <c r="AK132" s="29">
        <f>SUM(ENERO:DICIEMBRE!AK132)</f>
        <v>0</v>
      </c>
      <c r="AL132" s="29">
        <f>SUM(ENERO:DICIEMBRE!AL132)</f>
        <v>0</v>
      </c>
      <c r="AM132" s="29">
        <f>SUM(ENERO:DICIEMBRE!AM132)</f>
        <v>0</v>
      </c>
      <c r="AN132" s="29">
        <f>SUM(ENERO:DICIEMBRE!AN132)</f>
        <v>0</v>
      </c>
      <c r="AO132" s="29">
        <f>SUM(ENERO:DICIEMBRE!AO132)</f>
        <v>0</v>
      </c>
      <c r="AP132" s="29">
        <f>SUM(ENERO:DICIEMBRE!AP132)</f>
        <v>0</v>
      </c>
      <c r="AQ132" s="29">
        <f>SUM(ENERO:DICIEMBRE!AQ132)</f>
        <v>0</v>
      </c>
      <c r="AR132" s="188" t="str">
        <f t="shared" si="85"/>
        <v/>
      </c>
      <c r="AS132" s="6"/>
      <c r="AT132" s="6"/>
      <c r="AU132" s="6"/>
      <c r="AV132" s="6"/>
      <c r="AW132" s="6"/>
      <c r="AX132" s="6"/>
      <c r="AY132" s="6"/>
      <c r="AZ132" s="6"/>
      <c r="CA132" s="7" t="str">
        <f t="shared" si="75"/>
        <v/>
      </c>
      <c r="CB132" s="7" t="str">
        <f t="shared" si="76"/>
        <v/>
      </c>
      <c r="CC132" s="7" t="str">
        <f t="shared" si="77"/>
        <v/>
      </c>
      <c r="CD132" s="7" t="str">
        <f t="shared" si="78"/>
        <v/>
      </c>
      <c r="CJ132" s="7">
        <f t="shared" si="79"/>
        <v>0</v>
      </c>
      <c r="CK132" s="7">
        <f t="shared" si="80"/>
        <v>0</v>
      </c>
      <c r="CL132" s="7">
        <f t="shared" si="80"/>
        <v>0</v>
      </c>
      <c r="CM132" s="7">
        <f t="shared" si="80"/>
        <v>0</v>
      </c>
    </row>
    <row r="133" spans="1:91" s="7" customFormat="1" ht="20.25" customHeight="1" x14ac:dyDescent="0.25">
      <c r="A133" s="3663"/>
      <c r="B133" s="193" t="s">
        <v>157</v>
      </c>
      <c r="C133" s="194">
        <f t="shared" si="86"/>
        <v>0</v>
      </c>
      <c r="D133" s="195">
        <f t="shared" si="87"/>
        <v>0</v>
      </c>
      <c r="E133" s="196">
        <f t="shared" si="87"/>
        <v>0</v>
      </c>
      <c r="F133" s="29">
        <f>SUM(ENERO:DICIEMBRE!F133)</f>
        <v>0</v>
      </c>
      <c r="G133" s="29">
        <f>SUM(ENERO:DICIEMBRE!G133)</f>
        <v>0</v>
      </c>
      <c r="H133" s="29">
        <f>SUM(ENERO:DICIEMBRE!H133)</f>
        <v>0</v>
      </c>
      <c r="I133" s="29">
        <f>SUM(ENERO:DICIEMBRE!I133)</f>
        <v>0</v>
      </c>
      <c r="J133" s="29">
        <f>SUM(ENERO:DICIEMBRE!J133)</f>
        <v>0</v>
      </c>
      <c r="K133" s="29">
        <f>SUM(ENERO:DICIEMBRE!K133)</f>
        <v>0</v>
      </c>
      <c r="L133" s="29">
        <f>SUM(ENERO:DICIEMBRE!L133)</f>
        <v>0</v>
      </c>
      <c r="M133" s="29">
        <f>SUM(ENERO:DICIEMBRE!M133)</f>
        <v>0</v>
      </c>
      <c r="N133" s="29">
        <f>SUM(ENERO:DICIEMBRE!N133)</f>
        <v>0</v>
      </c>
      <c r="O133" s="29">
        <f>SUM(ENERO:DICIEMBRE!O133)</f>
        <v>0</v>
      </c>
      <c r="P133" s="29">
        <f>SUM(ENERO:DICIEMBRE!P133)</f>
        <v>0</v>
      </c>
      <c r="Q133" s="29">
        <f>SUM(ENERO:DICIEMBRE!Q133)</f>
        <v>0</v>
      </c>
      <c r="R133" s="29">
        <f>SUM(ENERO:DICIEMBRE!R133)</f>
        <v>0</v>
      </c>
      <c r="S133" s="29">
        <f>SUM(ENERO:DICIEMBRE!S133)</f>
        <v>0</v>
      </c>
      <c r="T133" s="29">
        <f>SUM(ENERO:DICIEMBRE!T133)</f>
        <v>0</v>
      </c>
      <c r="U133" s="29">
        <f>SUM(ENERO:DICIEMBRE!U133)</f>
        <v>0</v>
      </c>
      <c r="V133" s="29">
        <f>SUM(ENERO:DICIEMBRE!V133)</f>
        <v>0</v>
      </c>
      <c r="W133" s="29">
        <f>SUM(ENERO:DICIEMBRE!W133)</f>
        <v>0</v>
      </c>
      <c r="X133" s="29">
        <f>SUM(ENERO:DICIEMBRE!X133)</f>
        <v>0</v>
      </c>
      <c r="Y133" s="29">
        <f>SUM(ENERO:DICIEMBRE!Y133)</f>
        <v>0</v>
      </c>
      <c r="Z133" s="29">
        <f>SUM(ENERO:DICIEMBRE!Z133)</f>
        <v>0</v>
      </c>
      <c r="AA133" s="29">
        <f>SUM(ENERO:DICIEMBRE!AA133)</f>
        <v>0</v>
      </c>
      <c r="AB133" s="29">
        <f>SUM(ENERO:DICIEMBRE!AB133)</f>
        <v>0</v>
      </c>
      <c r="AC133" s="29">
        <f>SUM(ENERO:DICIEMBRE!AC133)</f>
        <v>0</v>
      </c>
      <c r="AD133" s="29">
        <f>SUM(ENERO:DICIEMBRE!AD133)</f>
        <v>0</v>
      </c>
      <c r="AE133" s="29">
        <f>SUM(ENERO:DICIEMBRE!AE133)</f>
        <v>0</v>
      </c>
      <c r="AF133" s="29">
        <f>SUM(ENERO:DICIEMBRE!AF133)</f>
        <v>0</v>
      </c>
      <c r="AG133" s="29">
        <f>SUM(ENERO:DICIEMBRE!AG133)</f>
        <v>0</v>
      </c>
      <c r="AH133" s="29">
        <f>SUM(ENERO:DICIEMBRE!AH133)</f>
        <v>0</v>
      </c>
      <c r="AI133" s="29">
        <f>SUM(ENERO:DICIEMBRE!AI133)</f>
        <v>0</v>
      </c>
      <c r="AJ133" s="29">
        <f>SUM(ENERO:DICIEMBRE!AJ133)</f>
        <v>0</v>
      </c>
      <c r="AK133" s="29">
        <f>SUM(ENERO:DICIEMBRE!AK133)</f>
        <v>0</v>
      </c>
      <c r="AL133" s="29">
        <f>SUM(ENERO:DICIEMBRE!AL133)</f>
        <v>0</v>
      </c>
      <c r="AM133" s="29">
        <f>SUM(ENERO:DICIEMBRE!AM133)</f>
        <v>0</v>
      </c>
      <c r="AN133" s="29">
        <f>SUM(ENERO:DICIEMBRE!AN133)</f>
        <v>0</v>
      </c>
      <c r="AO133" s="29">
        <f>SUM(ENERO:DICIEMBRE!AO133)</f>
        <v>0</v>
      </c>
      <c r="AP133" s="29">
        <f>SUM(ENERO:DICIEMBRE!AP133)</f>
        <v>0</v>
      </c>
      <c r="AQ133" s="29">
        <f>SUM(ENERO:DICIEMBRE!AQ133)</f>
        <v>0</v>
      </c>
      <c r="AR133" s="188" t="str">
        <f t="shared" si="85"/>
        <v/>
      </c>
      <c r="AS133" s="6"/>
      <c r="AT133" s="6"/>
      <c r="AU133" s="6"/>
      <c r="AV133" s="6"/>
      <c r="AW133" s="6"/>
      <c r="AX133" s="6"/>
      <c r="AY133" s="6"/>
      <c r="AZ133" s="6"/>
      <c r="CA133" s="7" t="str">
        <f t="shared" si="75"/>
        <v/>
      </c>
      <c r="CB133" s="7" t="str">
        <f t="shared" si="76"/>
        <v/>
      </c>
      <c r="CC133" s="7" t="str">
        <f t="shared" si="77"/>
        <v/>
      </c>
      <c r="CD133" s="7" t="str">
        <f t="shared" si="78"/>
        <v/>
      </c>
      <c r="CJ133" s="7">
        <f t="shared" si="79"/>
        <v>0</v>
      </c>
      <c r="CK133" s="7">
        <f t="shared" si="80"/>
        <v>0</v>
      </c>
      <c r="CL133" s="7">
        <f t="shared" si="80"/>
        <v>0</v>
      </c>
      <c r="CM133" s="7">
        <f t="shared" si="80"/>
        <v>0</v>
      </c>
    </row>
    <row r="134" spans="1:91" s="7" customFormat="1" ht="20.25" customHeight="1" x14ac:dyDescent="0.25">
      <c r="A134" s="3663"/>
      <c r="B134" s="193" t="s">
        <v>158</v>
      </c>
      <c r="C134" s="194">
        <f t="shared" si="86"/>
        <v>0</v>
      </c>
      <c r="D134" s="195">
        <f t="shared" si="87"/>
        <v>0</v>
      </c>
      <c r="E134" s="196">
        <f t="shared" si="87"/>
        <v>0</v>
      </c>
      <c r="F134" s="29">
        <f>SUM(ENERO:DICIEMBRE!F134)</f>
        <v>0</v>
      </c>
      <c r="G134" s="29">
        <f>SUM(ENERO:DICIEMBRE!G134)</f>
        <v>0</v>
      </c>
      <c r="H134" s="29">
        <f>SUM(ENERO:DICIEMBRE!H134)</f>
        <v>0</v>
      </c>
      <c r="I134" s="29">
        <f>SUM(ENERO:DICIEMBRE!I134)</f>
        <v>0</v>
      </c>
      <c r="J134" s="29">
        <f>SUM(ENERO:DICIEMBRE!J134)</f>
        <v>0</v>
      </c>
      <c r="K134" s="29">
        <f>SUM(ENERO:DICIEMBRE!K134)</f>
        <v>0</v>
      </c>
      <c r="L134" s="29">
        <f>SUM(ENERO:DICIEMBRE!L134)</f>
        <v>0</v>
      </c>
      <c r="M134" s="29">
        <f>SUM(ENERO:DICIEMBRE!M134)</f>
        <v>0</v>
      </c>
      <c r="N134" s="29">
        <f>SUM(ENERO:DICIEMBRE!N134)</f>
        <v>0</v>
      </c>
      <c r="O134" s="29">
        <f>SUM(ENERO:DICIEMBRE!O134)</f>
        <v>0</v>
      </c>
      <c r="P134" s="29">
        <f>SUM(ENERO:DICIEMBRE!P134)</f>
        <v>0</v>
      </c>
      <c r="Q134" s="29">
        <f>SUM(ENERO:DICIEMBRE!Q134)</f>
        <v>0</v>
      </c>
      <c r="R134" s="29">
        <f>SUM(ENERO:DICIEMBRE!R134)</f>
        <v>0</v>
      </c>
      <c r="S134" s="29">
        <f>SUM(ENERO:DICIEMBRE!S134)</f>
        <v>0</v>
      </c>
      <c r="T134" s="29">
        <f>SUM(ENERO:DICIEMBRE!T134)</f>
        <v>0</v>
      </c>
      <c r="U134" s="29">
        <f>SUM(ENERO:DICIEMBRE!U134)</f>
        <v>0</v>
      </c>
      <c r="V134" s="29">
        <f>SUM(ENERO:DICIEMBRE!V134)</f>
        <v>0</v>
      </c>
      <c r="W134" s="29">
        <f>SUM(ENERO:DICIEMBRE!W134)</f>
        <v>0</v>
      </c>
      <c r="X134" s="29">
        <f>SUM(ENERO:DICIEMBRE!X134)</f>
        <v>0</v>
      </c>
      <c r="Y134" s="29">
        <f>SUM(ENERO:DICIEMBRE!Y134)</f>
        <v>0</v>
      </c>
      <c r="Z134" s="29">
        <f>SUM(ENERO:DICIEMBRE!Z134)</f>
        <v>0</v>
      </c>
      <c r="AA134" s="29">
        <f>SUM(ENERO:DICIEMBRE!AA134)</f>
        <v>0</v>
      </c>
      <c r="AB134" s="29">
        <f>SUM(ENERO:DICIEMBRE!AB134)</f>
        <v>0</v>
      </c>
      <c r="AC134" s="29">
        <f>SUM(ENERO:DICIEMBRE!AC134)</f>
        <v>0</v>
      </c>
      <c r="AD134" s="29">
        <f>SUM(ENERO:DICIEMBRE!AD134)</f>
        <v>0</v>
      </c>
      <c r="AE134" s="29">
        <f>SUM(ENERO:DICIEMBRE!AE134)</f>
        <v>0</v>
      </c>
      <c r="AF134" s="29">
        <f>SUM(ENERO:DICIEMBRE!AF134)</f>
        <v>0</v>
      </c>
      <c r="AG134" s="29">
        <f>SUM(ENERO:DICIEMBRE!AG134)</f>
        <v>0</v>
      </c>
      <c r="AH134" s="29">
        <f>SUM(ENERO:DICIEMBRE!AH134)</f>
        <v>0</v>
      </c>
      <c r="AI134" s="29">
        <f>SUM(ENERO:DICIEMBRE!AI134)</f>
        <v>0</v>
      </c>
      <c r="AJ134" s="29">
        <f>SUM(ENERO:DICIEMBRE!AJ134)</f>
        <v>0</v>
      </c>
      <c r="AK134" s="29">
        <f>SUM(ENERO:DICIEMBRE!AK134)</f>
        <v>0</v>
      </c>
      <c r="AL134" s="29">
        <f>SUM(ENERO:DICIEMBRE!AL134)</f>
        <v>0</v>
      </c>
      <c r="AM134" s="29">
        <f>SUM(ENERO:DICIEMBRE!AM134)</f>
        <v>0</v>
      </c>
      <c r="AN134" s="29">
        <f>SUM(ENERO:DICIEMBRE!AN134)</f>
        <v>0</v>
      </c>
      <c r="AO134" s="29">
        <f>SUM(ENERO:DICIEMBRE!AO134)</f>
        <v>0</v>
      </c>
      <c r="AP134" s="29">
        <f>SUM(ENERO:DICIEMBRE!AP134)</f>
        <v>0</v>
      </c>
      <c r="AQ134" s="29">
        <f>SUM(ENERO:DICIEMBRE!AQ134)</f>
        <v>0</v>
      </c>
      <c r="AR134" s="188" t="str">
        <f t="shared" si="85"/>
        <v/>
      </c>
      <c r="AS134" s="6"/>
      <c r="AT134" s="6"/>
      <c r="AU134" s="6"/>
      <c r="AV134" s="6"/>
      <c r="AW134" s="6"/>
      <c r="AX134" s="6"/>
      <c r="AY134" s="6"/>
      <c r="AZ134" s="6"/>
      <c r="CA134" s="7" t="str">
        <f t="shared" si="75"/>
        <v/>
      </c>
      <c r="CB134" s="7" t="str">
        <f t="shared" si="76"/>
        <v/>
      </c>
      <c r="CC134" s="7" t="str">
        <f t="shared" si="77"/>
        <v/>
      </c>
      <c r="CD134" s="7" t="str">
        <f t="shared" si="78"/>
        <v/>
      </c>
      <c r="CJ134" s="7">
        <f t="shared" si="79"/>
        <v>0</v>
      </c>
      <c r="CK134" s="7">
        <f t="shared" si="80"/>
        <v>0</v>
      </c>
      <c r="CL134" s="7">
        <f t="shared" si="80"/>
        <v>0</v>
      </c>
      <c r="CM134" s="7">
        <f t="shared" si="80"/>
        <v>0</v>
      </c>
    </row>
    <row r="135" spans="1:91" s="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29">
        <f>SUM(ENERO:DICIEMBRE!F135)</f>
        <v>0</v>
      </c>
      <c r="G135" s="29">
        <f>SUM(ENERO:DICIEMBRE!G135)</f>
        <v>0</v>
      </c>
      <c r="H135" s="29">
        <f>SUM(ENERO:DICIEMBRE!H135)</f>
        <v>0</v>
      </c>
      <c r="I135" s="29">
        <f>SUM(ENERO:DICIEMBRE!I135)</f>
        <v>0</v>
      </c>
      <c r="J135" s="29">
        <f>SUM(ENERO:DICIEMBRE!J135)</f>
        <v>0</v>
      </c>
      <c r="K135" s="29">
        <f>SUM(ENERO:DICIEMBRE!K135)</f>
        <v>0</v>
      </c>
      <c r="L135" s="29">
        <f>SUM(ENERO:DICIEMBRE!L135)</f>
        <v>0</v>
      </c>
      <c r="M135" s="29">
        <f>SUM(ENERO:DICIEMBRE!M135)</f>
        <v>0</v>
      </c>
      <c r="N135" s="29">
        <f>SUM(ENERO:DICIEMBRE!N135)</f>
        <v>0</v>
      </c>
      <c r="O135" s="29">
        <f>SUM(ENERO:DICIEMBRE!O135)</f>
        <v>0</v>
      </c>
      <c r="P135" s="29">
        <f>SUM(ENERO:DICIEMBRE!P135)</f>
        <v>0</v>
      </c>
      <c r="Q135" s="29">
        <f>SUM(ENERO:DICIEMBRE!Q135)</f>
        <v>0</v>
      </c>
      <c r="R135" s="29">
        <f>SUM(ENERO:DICIEMBRE!R135)</f>
        <v>0</v>
      </c>
      <c r="S135" s="29">
        <f>SUM(ENERO:DICIEMBRE!S135)</f>
        <v>0</v>
      </c>
      <c r="T135" s="29">
        <f>SUM(ENERO:DICIEMBRE!T135)</f>
        <v>0</v>
      </c>
      <c r="U135" s="29">
        <f>SUM(ENERO:DICIEMBRE!U135)</f>
        <v>0</v>
      </c>
      <c r="V135" s="29">
        <f>SUM(ENERO:DICIEMBRE!V135)</f>
        <v>0</v>
      </c>
      <c r="W135" s="29">
        <f>SUM(ENERO:DICIEMBRE!W135)</f>
        <v>0</v>
      </c>
      <c r="X135" s="29">
        <f>SUM(ENERO:DICIEMBRE!X135)</f>
        <v>0</v>
      </c>
      <c r="Y135" s="29">
        <f>SUM(ENERO:DICIEMBRE!Y135)</f>
        <v>0</v>
      </c>
      <c r="Z135" s="29">
        <f>SUM(ENERO:DICIEMBRE!Z135)</f>
        <v>0</v>
      </c>
      <c r="AA135" s="29">
        <f>SUM(ENERO:DICIEMBRE!AA135)</f>
        <v>0</v>
      </c>
      <c r="AB135" s="29">
        <f>SUM(ENERO:DICIEMBRE!AB135)</f>
        <v>0</v>
      </c>
      <c r="AC135" s="29">
        <f>SUM(ENERO:DICIEMBRE!AC135)</f>
        <v>0</v>
      </c>
      <c r="AD135" s="29">
        <f>SUM(ENERO:DICIEMBRE!AD135)</f>
        <v>0</v>
      </c>
      <c r="AE135" s="29">
        <f>SUM(ENERO:DICIEMBRE!AE135)</f>
        <v>0</v>
      </c>
      <c r="AF135" s="29">
        <f>SUM(ENERO:DICIEMBRE!AF135)</f>
        <v>0</v>
      </c>
      <c r="AG135" s="29">
        <f>SUM(ENERO:DICIEMBRE!AG135)</f>
        <v>0</v>
      </c>
      <c r="AH135" s="29">
        <f>SUM(ENERO:DICIEMBRE!AH135)</f>
        <v>0</v>
      </c>
      <c r="AI135" s="29">
        <f>SUM(ENERO:DICIEMBRE!AI135)</f>
        <v>0</v>
      </c>
      <c r="AJ135" s="29">
        <f>SUM(ENERO:DICIEMBRE!AJ135)</f>
        <v>0</v>
      </c>
      <c r="AK135" s="29">
        <f>SUM(ENERO:DICIEMBRE!AK135)</f>
        <v>0</v>
      </c>
      <c r="AL135" s="29">
        <f>SUM(ENERO:DICIEMBRE!AL135)</f>
        <v>0</v>
      </c>
      <c r="AM135" s="29">
        <f>SUM(ENERO:DICIEMBRE!AM135)</f>
        <v>0</v>
      </c>
      <c r="AN135" s="29">
        <f>SUM(ENERO:DICIEMBRE!AN135)</f>
        <v>0</v>
      </c>
      <c r="AO135" s="29">
        <f>SUM(ENERO:DICIEMBRE!AO135)</f>
        <v>0</v>
      </c>
      <c r="AP135" s="29">
        <f>SUM(ENERO:DICIEMBRE!AP135)</f>
        <v>0</v>
      </c>
      <c r="AQ135" s="29">
        <f>SUM(ENERO:DICIEMBRE!AQ135)</f>
        <v>0</v>
      </c>
      <c r="AR135" s="188" t="str">
        <f t="shared" si="85"/>
        <v/>
      </c>
      <c r="AS135" s="6"/>
      <c r="AT135" s="6"/>
      <c r="AU135" s="6"/>
      <c r="AV135" s="6"/>
      <c r="AW135" s="6"/>
      <c r="AX135" s="6"/>
      <c r="AY135" s="6"/>
      <c r="AZ135" s="6"/>
      <c r="BC135" s="59"/>
      <c r="CA135" s="7" t="str">
        <f t="shared" si="75"/>
        <v/>
      </c>
      <c r="CB135" s="7" t="str">
        <f t="shared" si="76"/>
        <v/>
      </c>
      <c r="CC135" s="7" t="str">
        <f t="shared" si="77"/>
        <v/>
      </c>
      <c r="CD135" s="7" t="str">
        <f t="shared" si="78"/>
        <v/>
      </c>
      <c r="CJ135" s="7">
        <f t="shared" si="79"/>
        <v>0</v>
      </c>
      <c r="CK135" s="7">
        <f t="shared" si="80"/>
        <v>0</v>
      </c>
      <c r="CL135" s="7">
        <f t="shared" si="80"/>
        <v>0</v>
      </c>
      <c r="CM135" s="7">
        <f t="shared" si="80"/>
        <v>0</v>
      </c>
    </row>
    <row r="136" spans="1:91" s="7" customFormat="1" ht="15" x14ac:dyDescent="0.25">
      <c r="A136" s="3657"/>
      <c r="B136" s="235" t="s">
        <v>6</v>
      </c>
      <c r="C136" s="229">
        <f>SUM(D136:E136)</f>
        <v>801</v>
      </c>
      <c r="D136" s="230">
        <f>SUM(D125:D135)</f>
        <v>345</v>
      </c>
      <c r="E136" s="231">
        <f>SUM(E125:E135)</f>
        <v>456</v>
      </c>
      <c r="F136" s="236">
        <f>SUM(F125:F135)</f>
        <v>27</v>
      </c>
      <c r="G136" s="237">
        <f t="shared" ref="G136:AQ136" si="88">SUM(G125:G135)</f>
        <v>2</v>
      </c>
      <c r="H136" s="236">
        <f t="shared" si="88"/>
        <v>63</v>
      </c>
      <c r="I136" s="237">
        <f t="shared" si="88"/>
        <v>50</v>
      </c>
      <c r="J136" s="236">
        <f t="shared" si="88"/>
        <v>126</v>
      </c>
      <c r="K136" s="237">
        <f t="shared" si="88"/>
        <v>163</v>
      </c>
      <c r="L136" s="238">
        <f t="shared" si="88"/>
        <v>122</v>
      </c>
      <c r="M136" s="239">
        <f t="shared" si="88"/>
        <v>237</v>
      </c>
      <c r="N136" s="239">
        <f t="shared" si="88"/>
        <v>3</v>
      </c>
      <c r="O136" s="240">
        <f t="shared" si="88"/>
        <v>2</v>
      </c>
      <c r="P136" s="236">
        <f t="shared" si="88"/>
        <v>4</v>
      </c>
      <c r="Q136" s="240">
        <f t="shared" si="88"/>
        <v>0</v>
      </c>
      <c r="R136" s="241">
        <f t="shared" si="88"/>
        <v>0</v>
      </c>
      <c r="S136" s="242">
        <f t="shared" si="88"/>
        <v>2</v>
      </c>
      <c r="T136" s="243">
        <f t="shared" si="88"/>
        <v>0</v>
      </c>
      <c r="U136" s="244">
        <f t="shared" si="88"/>
        <v>0</v>
      </c>
      <c r="V136" s="239">
        <f t="shared" si="88"/>
        <v>0</v>
      </c>
      <c r="W136" s="242">
        <f t="shared" si="88"/>
        <v>0</v>
      </c>
      <c r="X136" s="245">
        <f t="shared" si="88"/>
        <v>0</v>
      </c>
      <c r="Y136" s="237">
        <f t="shared" si="88"/>
        <v>0</v>
      </c>
      <c r="Z136" s="246">
        <f t="shared" si="88"/>
        <v>0</v>
      </c>
      <c r="AA136" s="237">
        <f t="shared" si="88"/>
        <v>0</v>
      </c>
      <c r="AB136" s="246">
        <f t="shared" si="88"/>
        <v>0</v>
      </c>
      <c r="AC136" s="237">
        <f t="shared" si="88"/>
        <v>0</v>
      </c>
      <c r="AD136" s="246">
        <f t="shared" si="88"/>
        <v>0</v>
      </c>
      <c r="AE136" s="237">
        <f t="shared" si="88"/>
        <v>0</v>
      </c>
      <c r="AF136" s="246">
        <f t="shared" si="88"/>
        <v>0</v>
      </c>
      <c r="AG136" s="237">
        <f t="shared" si="88"/>
        <v>0</v>
      </c>
      <c r="AH136" s="246">
        <f t="shared" si="88"/>
        <v>0</v>
      </c>
      <c r="AI136" s="237">
        <f t="shared" si="88"/>
        <v>0</v>
      </c>
      <c r="AJ136" s="246">
        <f t="shared" si="88"/>
        <v>0</v>
      </c>
      <c r="AK136" s="237">
        <f t="shared" si="88"/>
        <v>0</v>
      </c>
      <c r="AL136" s="246">
        <f t="shared" si="88"/>
        <v>0</v>
      </c>
      <c r="AM136" s="237">
        <f t="shared" si="88"/>
        <v>0</v>
      </c>
      <c r="AN136" s="237">
        <f t="shared" si="88"/>
        <v>22</v>
      </c>
      <c r="AO136" s="237">
        <f t="shared" si="88"/>
        <v>5</v>
      </c>
      <c r="AP136" s="237">
        <f t="shared" si="88"/>
        <v>0</v>
      </c>
      <c r="AQ136" s="237">
        <f t="shared" si="88"/>
        <v>0</v>
      </c>
      <c r="AR136" s="188" t="str">
        <f t="shared" si="85"/>
        <v/>
      </c>
      <c r="AS136" s="6"/>
      <c r="AT136" s="6"/>
      <c r="AU136" s="6"/>
      <c r="AV136" s="6"/>
      <c r="AW136" s="6"/>
      <c r="AX136" s="6"/>
      <c r="AY136" s="6"/>
      <c r="AZ136" s="6"/>
      <c r="CA136" s="7" t="str">
        <f t="shared" si="75"/>
        <v/>
      </c>
      <c r="CB136" s="7" t="str">
        <f t="shared" si="76"/>
        <v/>
      </c>
      <c r="CC136" s="7" t="str">
        <f t="shared" si="77"/>
        <v/>
      </c>
      <c r="CD136" s="7" t="str">
        <f t="shared" si="78"/>
        <v/>
      </c>
      <c r="CJ136" s="7">
        <f t="shared" si="79"/>
        <v>0</v>
      </c>
      <c r="CK136" s="7">
        <f t="shared" si="80"/>
        <v>0</v>
      </c>
      <c r="CL136" s="7">
        <f t="shared" si="80"/>
        <v>0</v>
      </c>
      <c r="CM136" s="7">
        <f t="shared" si="80"/>
        <v>0</v>
      </c>
    </row>
    <row r="137" spans="1:91" s="7" customFormat="1" ht="25.5" customHeight="1" x14ac:dyDescent="0.2">
      <c r="A137" s="247" t="s">
        <v>161</v>
      </c>
      <c r="B137" s="248"/>
      <c r="C137" s="5"/>
      <c r="D137" s="249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 t="str">
        <f t="shared" ref="AR137:AR138" si="89">+BB123&amp;BC123&amp;BD123&amp;BE123</f>
        <v/>
      </c>
      <c r="AS137" s="6"/>
      <c r="AT137" s="6"/>
      <c r="AU137" s="6"/>
      <c r="AV137" s="6"/>
      <c r="AW137" s="6"/>
      <c r="AX137" s="6"/>
      <c r="AY137" s="6"/>
      <c r="AZ137" s="6"/>
    </row>
    <row r="138" spans="1:91" s="7" customFormat="1" x14ac:dyDescent="0.2">
      <c r="A138" s="3773" t="s">
        <v>162</v>
      </c>
      <c r="B138" s="3773" t="s">
        <v>4</v>
      </c>
      <c r="C138" s="3775" t="s">
        <v>6</v>
      </c>
      <c r="D138" s="3776"/>
      <c r="E138" s="3777"/>
      <c r="F138" s="3781" t="s">
        <v>163</v>
      </c>
      <c r="G138" s="3782"/>
      <c r="H138" s="3782"/>
      <c r="I138" s="3782"/>
      <c r="J138" s="3782"/>
      <c r="K138" s="3782"/>
      <c r="L138" s="3782"/>
      <c r="M138" s="3782"/>
      <c r="N138" s="3782"/>
      <c r="O138" s="3782"/>
      <c r="P138" s="3782"/>
      <c r="Q138" s="3782"/>
      <c r="R138" s="3782"/>
      <c r="S138" s="3782"/>
      <c r="T138" s="3782"/>
      <c r="U138" s="3782"/>
      <c r="V138" s="3782"/>
      <c r="W138" s="3782"/>
      <c r="X138" s="3782"/>
      <c r="Y138" s="3782"/>
      <c r="Z138" s="3782"/>
      <c r="AA138" s="3782"/>
      <c r="AB138" s="3782"/>
      <c r="AC138" s="3782"/>
      <c r="AD138" s="3782"/>
      <c r="AE138" s="3782"/>
      <c r="AF138" s="3782"/>
      <c r="AG138" s="3783"/>
      <c r="AH138" s="3784" t="s">
        <v>85</v>
      </c>
      <c r="AI138" s="6"/>
      <c r="AJ138" s="6"/>
      <c r="AK138" s="6"/>
      <c r="AL138" s="6"/>
      <c r="AM138" s="6"/>
      <c r="AN138" s="6"/>
      <c r="AO138" s="6"/>
      <c r="AP138" s="6"/>
      <c r="AQ138" s="6"/>
      <c r="AR138" s="6" t="str">
        <f t="shared" si="89"/>
        <v/>
      </c>
      <c r="AS138" s="6"/>
      <c r="AT138" s="6"/>
      <c r="AU138" s="6"/>
      <c r="AV138" s="6"/>
      <c r="AW138" s="6"/>
      <c r="AX138" s="6"/>
      <c r="AY138" s="6"/>
      <c r="AZ138" s="6"/>
    </row>
    <row r="139" spans="1:91" s="7" customFormat="1" x14ac:dyDescent="0.2">
      <c r="A139" s="3774"/>
      <c r="B139" s="3774"/>
      <c r="C139" s="3778"/>
      <c r="D139" s="3779"/>
      <c r="E139" s="3780"/>
      <c r="F139" s="3781" t="s">
        <v>15</v>
      </c>
      <c r="G139" s="3787"/>
      <c r="H139" s="3770" t="s">
        <v>16</v>
      </c>
      <c r="I139" s="3771"/>
      <c r="J139" s="3770" t="s">
        <v>17</v>
      </c>
      <c r="K139" s="3771"/>
      <c r="L139" s="3770" t="s">
        <v>18</v>
      </c>
      <c r="M139" s="3771"/>
      <c r="N139" s="3770" t="s">
        <v>19</v>
      </c>
      <c r="O139" s="3771"/>
      <c r="P139" s="3770" t="s">
        <v>20</v>
      </c>
      <c r="Q139" s="3771"/>
      <c r="R139" s="3770" t="s">
        <v>21</v>
      </c>
      <c r="S139" s="3771"/>
      <c r="T139" s="3770" t="s">
        <v>22</v>
      </c>
      <c r="U139" s="3771"/>
      <c r="V139" s="3770" t="s">
        <v>23</v>
      </c>
      <c r="W139" s="3771"/>
      <c r="X139" s="3770" t="s">
        <v>24</v>
      </c>
      <c r="Y139" s="3771"/>
      <c r="Z139" s="3770" t="s">
        <v>25</v>
      </c>
      <c r="AA139" s="3771"/>
      <c r="AB139" s="3770" t="s">
        <v>26</v>
      </c>
      <c r="AC139" s="3771"/>
      <c r="AD139" s="3770" t="s">
        <v>27</v>
      </c>
      <c r="AE139" s="3771"/>
      <c r="AF139" s="3770" t="s">
        <v>28</v>
      </c>
      <c r="AG139" s="3791"/>
      <c r="AH139" s="3785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CA139" s="3715" t="s">
        <v>137</v>
      </c>
      <c r="CM139" s="3715" t="s">
        <v>137</v>
      </c>
    </row>
    <row r="140" spans="1:91" s="7" customFormat="1" x14ac:dyDescent="0.2">
      <c r="A140" s="3755"/>
      <c r="B140" s="3755"/>
      <c r="C140" s="251" t="s">
        <v>90</v>
      </c>
      <c r="D140" s="252" t="s">
        <v>29</v>
      </c>
      <c r="E140" s="253" t="s">
        <v>30</v>
      </c>
      <c r="F140" s="254" t="s">
        <v>29</v>
      </c>
      <c r="G140" s="253" t="s">
        <v>30</v>
      </c>
      <c r="H140" s="254" t="s">
        <v>29</v>
      </c>
      <c r="I140" s="253" t="s">
        <v>30</v>
      </c>
      <c r="J140" s="254" t="s">
        <v>29</v>
      </c>
      <c r="K140" s="253" t="s">
        <v>30</v>
      </c>
      <c r="L140" s="254" t="s">
        <v>29</v>
      </c>
      <c r="M140" s="253" t="s">
        <v>30</v>
      </c>
      <c r="N140" s="254" t="s">
        <v>29</v>
      </c>
      <c r="O140" s="253" t="s">
        <v>30</v>
      </c>
      <c r="P140" s="254" t="s">
        <v>29</v>
      </c>
      <c r="Q140" s="253" t="s">
        <v>30</v>
      </c>
      <c r="R140" s="254" t="s">
        <v>29</v>
      </c>
      <c r="S140" s="253" t="s">
        <v>30</v>
      </c>
      <c r="T140" s="254" t="s">
        <v>29</v>
      </c>
      <c r="U140" s="253" t="s">
        <v>30</v>
      </c>
      <c r="V140" s="254" t="s">
        <v>29</v>
      </c>
      <c r="W140" s="253" t="s">
        <v>30</v>
      </c>
      <c r="X140" s="254" t="s">
        <v>29</v>
      </c>
      <c r="Y140" s="253" t="s">
        <v>30</v>
      </c>
      <c r="Z140" s="254" t="s">
        <v>29</v>
      </c>
      <c r="AA140" s="253" t="s">
        <v>30</v>
      </c>
      <c r="AB140" s="254" t="s">
        <v>29</v>
      </c>
      <c r="AC140" s="253" t="s">
        <v>30</v>
      </c>
      <c r="AD140" s="254" t="s">
        <v>29</v>
      </c>
      <c r="AE140" s="253" t="s">
        <v>30</v>
      </c>
      <c r="AF140" s="254" t="s">
        <v>29</v>
      </c>
      <c r="AG140" s="255" t="s">
        <v>30</v>
      </c>
      <c r="AH140" s="3786"/>
      <c r="AI140" s="25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CA140" s="3715"/>
      <c r="CM140" s="3715"/>
    </row>
    <row r="141" spans="1:91" s="7" customFormat="1" x14ac:dyDescent="0.2">
      <c r="A141" s="3764" t="s">
        <v>164</v>
      </c>
      <c r="B141" s="257" t="s">
        <v>31</v>
      </c>
      <c r="C141" s="258">
        <f t="shared" ref="C141:C148" si="90">SUM(D141:E141)</f>
        <v>0</v>
      </c>
      <c r="D141" s="191">
        <f>SUM(F141+H141+J141+L141+N141+P141+R141+T141+V141+X141+Z141+AB141+AD141+AF141)</f>
        <v>0</v>
      </c>
      <c r="E141" s="192">
        <f t="shared" ref="D141:E148" si="91">SUM(G141+I141+K141+M141+O141+Q141+S141+U141+W141+Y141+AA141+AC141+AE141+AG141)</f>
        <v>0</v>
      </c>
      <c r="F141" s="29">
        <f>SUM(ENERO:DICIEMBRE!F141)</f>
        <v>0</v>
      </c>
      <c r="G141" s="29">
        <f>SUM(ENERO:DICIEMBRE!G141)</f>
        <v>0</v>
      </c>
      <c r="H141" s="29">
        <f>SUM(ENERO:DICIEMBRE!H141)</f>
        <v>0</v>
      </c>
      <c r="I141" s="29">
        <f>SUM(ENERO:DICIEMBRE!I141)</f>
        <v>0</v>
      </c>
      <c r="J141" s="29">
        <f>SUM(ENERO:DICIEMBRE!J141)</f>
        <v>0</v>
      </c>
      <c r="K141" s="29">
        <f>SUM(ENERO:DICIEMBRE!K141)</f>
        <v>0</v>
      </c>
      <c r="L141" s="29">
        <f>SUM(ENERO:DICIEMBRE!L141)</f>
        <v>0</v>
      </c>
      <c r="M141" s="29">
        <f>SUM(ENERO:DICIEMBRE!M141)</f>
        <v>0</v>
      </c>
      <c r="N141" s="29">
        <f>SUM(ENERO:DICIEMBRE!N141)</f>
        <v>0</v>
      </c>
      <c r="O141" s="29">
        <f>SUM(ENERO:DICIEMBRE!O141)</f>
        <v>0</v>
      </c>
      <c r="P141" s="29">
        <f>SUM(ENERO:DICIEMBRE!P141)</f>
        <v>0</v>
      </c>
      <c r="Q141" s="29">
        <f>SUM(ENERO:DICIEMBRE!Q141)</f>
        <v>0</v>
      </c>
      <c r="R141" s="29">
        <f>SUM(ENERO:DICIEMBRE!R141)</f>
        <v>0</v>
      </c>
      <c r="S141" s="29">
        <f>SUM(ENERO:DICIEMBRE!S141)</f>
        <v>0</v>
      </c>
      <c r="T141" s="29">
        <f>SUM(ENERO:DICIEMBRE!T141)</f>
        <v>0</v>
      </c>
      <c r="U141" s="29">
        <f>SUM(ENERO:DICIEMBRE!U141)</f>
        <v>0</v>
      </c>
      <c r="V141" s="29">
        <f>SUM(ENERO:DICIEMBRE!V141)</f>
        <v>0</v>
      </c>
      <c r="W141" s="29">
        <f>SUM(ENERO:DICIEMBRE!W141)</f>
        <v>0</v>
      </c>
      <c r="X141" s="29">
        <f>SUM(ENERO:DICIEMBRE!X141)</f>
        <v>0</v>
      </c>
      <c r="Y141" s="29">
        <f>SUM(ENERO:DICIEMBRE!Y141)</f>
        <v>0</v>
      </c>
      <c r="Z141" s="29">
        <f>SUM(ENERO:DICIEMBRE!Z141)</f>
        <v>0</v>
      </c>
      <c r="AA141" s="29">
        <f>SUM(ENERO:DICIEMBRE!AA141)</f>
        <v>0</v>
      </c>
      <c r="AB141" s="29">
        <f>SUM(ENERO:DICIEMBRE!AB141)</f>
        <v>0</v>
      </c>
      <c r="AC141" s="29">
        <f>SUM(ENERO:DICIEMBRE!AC141)</f>
        <v>0</v>
      </c>
      <c r="AD141" s="29">
        <f>SUM(ENERO:DICIEMBRE!AD141)</f>
        <v>0</v>
      </c>
      <c r="AE141" s="29">
        <f>SUM(ENERO:DICIEMBRE!AE141)</f>
        <v>0</v>
      </c>
      <c r="AF141" s="29">
        <f>SUM(ENERO:DICIEMBRE!AF141)</f>
        <v>0</v>
      </c>
      <c r="AG141" s="29">
        <f>SUM(ENERO:DICIEMBRE!AG141)</f>
        <v>0</v>
      </c>
      <c r="AH141" s="29">
        <f>SUM(ENERO:DICIEMBRE!AH141)</f>
        <v>0</v>
      </c>
      <c r="AI141" s="259" t="str">
        <f t="shared" ref="AI141:AI148" si="92">+CA141</f>
        <v/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K141" s="59"/>
      <c r="CA141" s="7" t="str">
        <f>IF(CM141=1," *Revisar relacion Total y Beneficiarios, Los Beneficiarios no pueden ser mayor que el Total, y si no hay beneficiario digite un cero ","")</f>
        <v/>
      </c>
      <c r="CM141" s="7">
        <f t="shared" ref="CM141:CM148" si="93">IF(OR(AH141&gt;$C141,AND(C141&lt;&gt;0,AH141="")),1,0)</f>
        <v>0</v>
      </c>
    </row>
    <row r="142" spans="1:91" s="7" customFormat="1" x14ac:dyDescent="0.2">
      <c r="A142" s="3663"/>
      <c r="B142" s="260" t="s">
        <v>152</v>
      </c>
      <c r="C142" s="261">
        <f t="shared" si="90"/>
        <v>0</v>
      </c>
      <c r="D142" s="195">
        <f t="shared" si="91"/>
        <v>0</v>
      </c>
      <c r="E142" s="196">
        <f>SUM(G142+I142+K142+M142+O142+Q142+S142+U142+W142+Y142+AA142+AC142+AE142+AG142)</f>
        <v>0</v>
      </c>
      <c r="F142" s="29">
        <f>SUM(ENERO:DICIEMBRE!F142)</f>
        <v>0</v>
      </c>
      <c r="G142" s="29">
        <f>SUM(ENERO:DICIEMBRE!G142)</f>
        <v>0</v>
      </c>
      <c r="H142" s="29">
        <f>SUM(ENERO:DICIEMBRE!H142)</f>
        <v>0</v>
      </c>
      <c r="I142" s="29">
        <f>SUM(ENERO:DICIEMBRE!I142)</f>
        <v>0</v>
      </c>
      <c r="J142" s="29">
        <f>SUM(ENERO:DICIEMBRE!J142)</f>
        <v>0</v>
      </c>
      <c r="K142" s="29">
        <f>SUM(ENERO:DICIEMBRE!K142)</f>
        <v>0</v>
      </c>
      <c r="L142" s="29">
        <f>SUM(ENERO:DICIEMBRE!L142)</f>
        <v>0</v>
      </c>
      <c r="M142" s="29">
        <f>SUM(ENERO:DICIEMBRE!M142)</f>
        <v>0</v>
      </c>
      <c r="N142" s="29">
        <f>SUM(ENERO:DICIEMBRE!N142)</f>
        <v>0</v>
      </c>
      <c r="O142" s="29">
        <f>SUM(ENERO:DICIEMBRE!O142)</f>
        <v>0</v>
      </c>
      <c r="P142" s="29">
        <f>SUM(ENERO:DICIEMBRE!P142)</f>
        <v>0</v>
      </c>
      <c r="Q142" s="29">
        <f>SUM(ENERO:DICIEMBRE!Q142)</f>
        <v>0</v>
      </c>
      <c r="R142" s="29">
        <f>SUM(ENERO:DICIEMBRE!R142)</f>
        <v>0</v>
      </c>
      <c r="S142" s="29">
        <f>SUM(ENERO:DICIEMBRE!S142)</f>
        <v>0</v>
      </c>
      <c r="T142" s="29">
        <f>SUM(ENERO:DICIEMBRE!T142)</f>
        <v>0</v>
      </c>
      <c r="U142" s="29">
        <f>SUM(ENERO:DICIEMBRE!U142)</f>
        <v>0</v>
      </c>
      <c r="V142" s="29">
        <f>SUM(ENERO:DICIEMBRE!V142)</f>
        <v>0</v>
      </c>
      <c r="W142" s="29">
        <f>SUM(ENERO:DICIEMBRE!W142)</f>
        <v>0</v>
      </c>
      <c r="X142" s="29">
        <f>SUM(ENERO:DICIEMBRE!X142)</f>
        <v>0</v>
      </c>
      <c r="Y142" s="29">
        <f>SUM(ENERO:DICIEMBRE!Y142)</f>
        <v>0</v>
      </c>
      <c r="Z142" s="29">
        <f>SUM(ENERO:DICIEMBRE!Z142)</f>
        <v>0</v>
      </c>
      <c r="AA142" s="29">
        <f>SUM(ENERO:DICIEMBRE!AA142)</f>
        <v>0</v>
      </c>
      <c r="AB142" s="29">
        <f>SUM(ENERO:DICIEMBRE!AB142)</f>
        <v>0</v>
      </c>
      <c r="AC142" s="29">
        <f>SUM(ENERO:DICIEMBRE!AC142)</f>
        <v>0</v>
      </c>
      <c r="AD142" s="29">
        <f>SUM(ENERO:DICIEMBRE!AD142)</f>
        <v>0</v>
      </c>
      <c r="AE142" s="29">
        <f>SUM(ENERO:DICIEMBRE!AE142)</f>
        <v>0</v>
      </c>
      <c r="AF142" s="29">
        <f>SUM(ENERO:DICIEMBRE!AF142)</f>
        <v>0</v>
      </c>
      <c r="AG142" s="29">
        <f>SUM(ENERO:DICIEMBRE!AG142)</f>
        <v>0</v>
      </c>
      <c r="AH142" s="29">
        <f>SUM(ENERO:DICIEMBRE!AH142)</f>
        <v>0</v>
      </c>
      <c r="AI142" s="259" t="str">
        <f t="shared" si="92"/>
        <v/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CA142" s="7" t="str">
        <f t="shared" ref="CA142:CA148" si="94">IF(CM142=1," *Revisar relacion Total y Beneficiarios, Los Beneficiarios no pueden ser mayor que el Total, y si no hay beneficiario digite un cero ","")</f>
        <v/>
      </c>
      <c r="CM142" s="7">
        <f t="shared" si="93"/>
        <v>0</v>
      </c>
    </row>
    <row r="143" spans="1:91" x14ac:dyDescent="0.2">
      <c r="A143" s="3663"/>
      <c r="B143" s="262" t="s">
        <v>165</v>
      </c>
      <c r="C143" s="261">
        <f t="shared" si="90"/>
        <v>0</v>
      </c>
      <c r="D143" s="195">
        <f>SUM(F143+H143+J143+L143+N143+P143+R143+T143+V143+X143+Z143+AB143+AD143+AF143)</f>
        <v>0</v>
      </c>
      <c r="E143" s="196">
        <f t="shared" si="91"/>
        <v>0</v>
      </c>
      <c r="F143" s="29">
        <f>SUM(ENERO:DICIEMBRE!F143)</f>
        <v>0</v>
      </c>
      <c r="G143" s="29">
        <f>SUM(ENERO:DICIEMBRE!G143)</f>
        <v>0</v>
      </c>
      <c r="H143" s="29">
        <f>SUM(ENERO:DICIEMBRE!H143)</f>
        <v>0</v>
      </c>
      <c r="I143" s="29">
        <f>SUM(ENERO:DICIEMBRE!I143)</f>
        <v>0</v>
      </c>
      <c r="J143" s="29">
        <f>SUM(ENERO:DICIEMBRE!J143)</f>
        <v>0</v>
      </c>
      <c r="K143" s="29">
        <f>SUM(ENERO:DICIEMBRE!K143)</f>
        <v>0</v>
      </c>
      <c r="L143" s="29">
        <f>SUM(ENERO:DICIEMBRE!L143)</f>
        <v>0</v>
      </c>
      <c r="M143" s="29">
        <f>SUM(ENERO:DICIEMBRE!M143)</f>
        <v>0</v>
      </c>
      <c r="N143" s="29">
        <f>SUM(ENERO:DICIEMBRE!N143)</f>
        <v>0</v>
      </c>
      <c r="O143" s="29">
        <f>SUM(ENERO:DICIEMBRE!O143)</f>
        <v>0</v>
      </c>
      <c r="P143" s="29">
        <f>SUM(ENERO:DICIEMBRE!P143)</f>
        <v>0</v>
      </c>
      <c r="Q143" s="29">
        <f>SUM(ENERO:DICIEMBRE!Q143)</f>
        <v>0</v>
      </c>
      <c r="R143" s="29">
        <f>SUM(ENERO:DICIEMBRE!R143)</f>
        <v>0</v>
      </c>
      <c r="S143" s="29">
        <f>SUM(ENERO:DICIEMBRE!S143)</f>
        <v>0</v>
      </c>
      <c r="T143" s="29">
        <f>SUM(ENERO:DICIEMBRE!T143)</f>
        <v>0</v>
      </c>
      <c r="U143" s="29">
        <f>SUM(ENERO:DICIEMBRE!U143)</f>
        <v>0</v>
      </c>
      <c r="V143" s="29">
        <f>SUM(ENERO:DICIEMBRE!V143)</f>
        <v>0</v>
      </c>
      <c r="W143" s="29">
        <f>SUM(ENERO:DICIEMBRE!W143)</f>
        <v>0</v>
      </c>
      <c r="X143" s="29">
        <f>SUM(ENERO:DICIEMBRE!X143)</f>
        <v>0</v>
      </c>
      <c r="Y143" s="29">
        <f>SUM(ENERO:DICIEMBRE!Y143)</f>
        <v>0</v>
      </c>
      <c r="Z143" s="29">
        <f>SUM(ENERO:DICIEMBRE!Z143)</f>
        <v>0</v>
      </c>
      <c r="AA143" s="29">
        <f>SUM(ENERO:DICIEMBRE!AA143)</f>
        <v>0</v>
      </c>
      <c r="AB143" s="29">
        <f>SUM(ENERO:DICIEMBRE!AB143)</f>
        <v>0</v>
      </c>
      <c r="AC143" s="29">
        <f>SUM(ENERO:DICIEMBRE!AC143)</f>
        <v>0</v>
      </c>
      <c r="AD143" s="29">
        <f>SUM(ENERO:DICIEMBRE!AD143)</f>
        <v>0</v>
      </c>
      <c r="AE143" s="29">
        <f>SUM(ENERO:DICIEMBRE!AE143)</f>
        <v>0</v>
      </c>
      <c r="AF143" s="29">
        <f>SUM(ENERO:DICIEMBRE!AF143)</f>
        <v>0</v>
      </c>
      <c r="AG143" s="29">
        <f>SUM(ENERO:DICIEMBRE!AG143)</f>
        <v>0</v>
      </c>
      <c r="AH143" s="29">
        <f>SUM(ENERO:DICIEMBRE!AH143)</f>
        <v>0</v>
      </c>
      <c r="AI143" s="259" t="str">
        <f t="shared" si="92"/>
        <v/>
      </c>
      <c r="CA143" s="7" t="str">
        <f t="shared" si="94"/>
        <v/>
      </c>
      <c r="CL143" s="7"/>
      <c r="CM143" s="7">
        <f t="shared" si="93"/>
        <v>0</v>
      </c>
    </row>
    <row r="144" spans="1:91" x14ac:dyDescent="0.2">
      <c r="A144" s="3657"/>
      <c r="B144" s="263" t="s">
        <v>166</v>
      </c>
      <c r="C144" s="264">
        <f t="shared" si="90"/>
        <v>0</v>
      </c>
      <c r="D144" s="203">
        <f t="shared" si="91"/>
        <v>0</v>
      </c>
      <c r="E144" s="204">
        <f t="shared" si="91"/>
        <v>0</v>
      </c>
      <c r="F144" s="29">
        <f>SUM(ENERO:DICIEMBRE!F144)</f>
        <v>0</v>
      </c>
      <c r="G144" s="29">
        <f>SUM(ENERO:DICIEMBRE!G144)</f>
        <v>0</v>
      </c>
      <c r="H144" s="29">
        <f>SUM(ENERO:DICIEMBRE!H144)</f>
        <v>0</v>
      </c>
      <c r="I144" s="29">
        <f>SUM(ENERO:DICIEMBRE!I144)</f>
        <v>0</v>
      </c>
      <c r="J144" s="29">
        <f>SUM(ENERO:DICIEMBRE!J144)</f>
        <v>0</v>
      </c>
      <c r="K144" s="29">
        <f>SUM(ENERO:DICIEMBRE!K144)</f>
        <v>0</v>
      </c>
      <c r="L144" s="29">
        <f>SUM(ENERO:DICIEMBRE!L144)</f>
        <v>0</v>
      </c>
      <c r="M144" s="29">
        <f>SUM(ENERO:DICIEMBRE!M144)</f>
        <v>0</v>
      </c>
      <c r="N144" s="29">
        <f>SUM(ENERO:DICIEMBRE!N144)</f>
        <v>0</v>
      </c>
      <c r="O144" s="29">
        <f>SUM(ENERO:DICIEMBRE!O144)</f>
        <v>0</v>
      </c>
      <c r="P144" s="29">
        <f>SUM(ENERO:DICIEMBRE!P144)</f>
        <v>0</v>
      </c>
      <c r="Q144" s="29">
        <f>SUM(ENERO:DICIEMBRE!Q144)</f>
        <v>0</v>
      </c>
      <c r="R144" s="29">
        <f>SUM(ENERO:DICIEMBRE!R144)</f>
        <v>0</v>
      </c>
      <c r="S144" s="29">
        <f>SUM(ENERO:DICIEMBRE!S144)</f>
        <v>0</v>
      </c>
      <c r="T144" s="29">
        <f>SUM(ENERO:DICIEMBRE!T144)</f>
        <v>0</v>
      </c>
      <c r="U144" s="29">
        <f>SUM(ENERO:DICIEMBRE!U144)</f>
        <v>0</v>
      </c>
      <c r="V144" s="29">
        <f>SUM(ENERO:DICIEMBRE!V144)</f>
        <v>0</v>
      </c>
      <c r="W144" s="29">
        <f>SUM(ENERO:DICIEMBRE!W144)</f>
        <v>0</v>
      </c>
      <c r="X144" s="29">
        <f>SUM(ENERO:DICIEMBRE!X144)</f>
        <v>0</v>
      </c>
      <c r="Y144" s="29">
        <f>SUM(ENERO:DICIEMBRE!Y144)</f>
        <v>0</v>
      </c>
      <c r="Z144" s="29">
        <f>SUM(ENERO:DICIEMBRE!Z144)</f>
        <v>0</v>
      </c>
      <c r="AA144" s="29">
        <f>SUM(ENERO:DICIEMBRE!AA144)</f>
        <v>0</v>
      </c>
      <c r="AB144" s="29">
        <f>SUM(ENERO:DICIEMBRE!AB144)</f>
        <v>0</v>
      </c>
      <c r="AC144" s="29">
        <f>SUM(ENERO:DICIEMBRE!AC144)</f>
        <v>0</v>
      </c>
      <c r="AD144" s="29">
        <f>SUM(ENERO:DICIEMBRE!AD144)</f>
        <v>0</v>
      </c>
      <c r="AE144" s="29">
        <f>SUM(ENERO:DICIEMBRE!AE144)</f>
        <v>0</v>
      </c>
      <c r="AF144" s="29">
        <f>SUM(ENERO:DICIEMBRE!AF144)</f>
        <v>0</v>
      </c>
      <c r="AG144" s="29">
        <f>SUM(ENERO:DICIEMBRE!AG144)</f>
        <v>0</v>
      </c>
      <c r="AH144" s="29">
        <f>SUM(ENERO:DICIEMBRE!AH144)</f>
        <v>0</v>
      </c>
      <c r="AI144" s="259" t="str">
        <f t="shared" si="92"/>
        <v/>
      </c>
      <c r="CA144" s="7" t="str">
        <f t="shared" si="94"/>
        <v/>
      </c>
      <c r="CL144" s="7"/>
      <c r="CM144" s="7">
        <f t="shared" si="93"/>
        <v>0</v>
      </c>
    </row>
    <row r="145" spans="1:91" ht="21.75" customHeight="1" x14ac:dyDescent="0.2">
      <c r="A145" s="3765" t="s">
        <v>167</v>
      </c>
      <c r="B145" s="265" t="s">
        <v>31</v>
      </c>
      <c r="C145" s="266">
        <f t="shared" si="90"/>
        <v>0</v>
      </c>
      <c r="D145" s="267">
        <f t="shared" si="91"/>
        <v>0</v>
      </c>
      <c r="E145" s="268">
        <f t="shared" si="91"/>
        <v>0</v>
      </c>
      <c r="F145" s="29">
        <f>SUM(ENERO:DICIEMBRE!F145)</f>
        <v>0</v>
      </c>
      <c r="G145" s="29">
        <f>SUM(ENERO:DICIEMBRE!G145)</f>
        <v>0</v>
      </c>
      <c r="H145" s="29">
        <f>SUM(ENERO:DICIEMBRE!H145)</f>
        <v>0</v>
      </c>
      <c r="I145" s="29">
        <f>SUM(ENERO:DICIEMBRE!I145)</f>
        <v>0</v>
      </c>
      <c r="J145" s="29">
        <f>SUM(ENERO:DICIEMBRE!J145)</f>
        <v>0</v>
      </c>
      <c r="K145" s="29">
        <f>SUM(ENERO:DICIEMBRE!K145)</f>
        <v>0</v>
      </c>
      <c r="L145" s="29">
        <f>SUM(ENERO:DICIEMBRE!L145)</f>
        <v>0</v>
      </c>
      <c r="M145" s="29">
        <f>SUM(ENERO:DICIEMBRE!M145)</f>
        <v>0</v>
      </c>
      <c r="N145" s="29">
        <f>SUM(ENERO:DICIEMBRE!N145)</f>
        <v>0</v>
      </c>
      <c r="O145" s="29">
        <f>SUM(ENERO:DICIEMBRE!O145)</f>
        <v>0</v>
      </c>
      <c r="P145" s="29">
        <f>SUM(ENERO:DICIEMBRE!P145)</f>
        <v>0</v>
      </c>
      <c r="Q145" s="29">
        <f>SUM(ENERO:DICIEMBRE!Q145)</f>
        <v>0</v>
      </c>
      <c r="R145" s="29">
        <f>SUM(ENERO:DICIEMBRE!R145)</f>
        <v>0</v>
      </c>
      <c r="S145" s="29">
        <f>SUM(ENERO:DICIEMBRE!S145)</f>
        <v>0</v>
      </c>
      <c r="T145" s="29">
        <f>SUM(ENERO:DICIEMBRE!T145)</f>
        <v>0</v>
      </c>
      <c r="U145" s="29">
        <f>SUM(ENERO:DICIEMBRE!U145)</f>
        <v>0</v>
      </c>
      <c r="V145" s="29">
        <f>SUM(ENERO:DICIEMBRE!V145)</f>
        <v>0</v>
      </c>
      <c r="W145" s="29">
        <f>SUM(ENERO:DICIEMBRE!W145)</f>
        <v>0</v>
      </c>
      <c r="X145" s="29">
        <f>SUM(ENERO:DICIEMBRE!X145)</f>
        <v>0</v>
      </c>
      <c r="Y145" s="29">
        <f>SUM(ENERO:DICIEMBRE!Y145)</f>
        <v>0</v>
      </c>
      <c r="Z145" s="29">
        <f>SUM(ENERO:DICIEMBRE!Z145)</f>
        <v>0</v>
      </c>
      <c r="AA145" s="29">
        <f>SUM(ENERO:DICIEMBRE!AA145)</f>
        <v>0</v>
      </c>
      <c r="AB145" s="29">
        <f>SUM(ENERO:DICIEMBRE!AB145)</f>
        <v>0</v>
      </c>
      <c r="AC145" s="29">
        <f>SUM(ENERO:DICIEMBRE!AC145)</f>
        <v>0</v>
      </c>
      <c r="AD145" s="29">
        <f>SUM(ENERO:DICIEMBRE!AD145)</f>
        <v>0</v>
      </c>
      <c r="AE145" s="29">
        <f>SUM(ENERO:DICIEMBRE!AE145)</f>
        <v>0</v>
      </c>
      <c r="AF145" s="29">
        <f>SUM(ENERO:DICIEMBRE!AF145)</f>
        <v>0</v>
      </c>
      <c r="AG145" s="29">
        <f>SUM(ENERO:DICIEMBRE!AG145)</f>
        <v>0</v>
      </c>
      <c r="AH145" s="29">
        <f>SUM(ENERO:DICIEMBRE!AH145)</f>
        <v>0</v>
      </c>
      <c r="AI145" s="259" t="str">
        <f t="shared" si="92"/>
        <v/>
      </c>
      <c r="CA145" s="7" t="str">
        <f t="shared" si="94"/>
        <v/>
      </c>
      <c r="CL145" s="7"/>
      <c r="CM145" s="7">
        <f t="shared" si="93"/>
        <v>0</v>
      </c>
    </row>
    <row r="146" spans="1:91" ht="20.25" customHeight="1" x14ac:dyDescent="0.2">
      <c r="A146" s="3663"/>
      <c r="B146" s="260" t="s">
        <v>152</v>
      </c>
      <c r="C146" s="269">
        <f t="shared" si="90"/>
        <v>0</v>
      </c>
      <c r="D146" s="195">
        <f t="shared" si="91"/>
        <v>0</v>
      </c>
      <c r="E146" s="196">
        <f t="shared" si="91"/>
        <v>0</v>
      </c>
      <c r="F146" s="29">
        <f>SUM(ENERO:DICIEMBRE!F146)</f>
        <v>0</v>
      </c>
      <c r="G146" s="29">
        <f>SUM(ENERO:DICIEMBRE!G146)</f>
        <v>0</v>
      </c>
      <c r="H146" s="29">
        <f>SUM(ENERO:DICIEMBRE!H146)</f>
        <v>0</v>
      </c>
      <c r="I146" s="29">
        <f>SUM(ENERO:DICIEMBRE!I146)</f>
        <v>0</v>
      </c>
      <c r="J146" s="29">
        <f>SUM(ENERO:DICIEMBRE!J146)</f>
        <v>0</v>
      </c>
      <c r="K146" s="29">
        <f>SUM(ENERO:DICIEMBRE!K146)</f>
        <v>0</v>
      </c>
      <c r="L146" s="29">
        <f>SUM(ENERO:DICIEMBRE!L146)</f>
        <v>0</v>
      </c>
      <c r="M146" s="29">
        <f>SUM(ENERO:DICIEMBRE!M146)</f>
        <v>0</v>
      </c>
      <c r="N146" s="29">
        <f>SUM(ENERO:DICIEMBRE!N146)</f>
        <v>0</v>
      </c>
      <c r="O146" s="29">
        <f>SUM(ENERO:DICIEMBRE!O146)</f>
        <v>0</v>
      </c>
      <c r="P146" s="29">
        <f>SUM(ENERO:DICIEMBRE!P146)</f>
        <v>0</v>
      </c>
      <c r="Q146" s="29">
        <f>SUM(ENERO:DICIEMBRE!Q146)</f>
        <v>0</v>
      </c>
      <c r="R146" s="29">
        <f>SUM(ENERO:DICIEMBRE!R146)</f>
        <v>0</v>
      </c>
      <c r="S146" s="29">
        <f>SUM(ENERO:DICIEMBRE!S146)</f>
        <v>0</v>
      </c>
      <c r="T146" s="29">
        <f>SUM(ENERO:DICIEMBRE!T146)</f>
        <v>0</v>
      </c>
      <c r="U146" s="29">
        <f>SUM(ENERO:DICIEMBRE!U146)</f>
        <v>0</v>
      </c>
      <c r="V146" s="29">
        <f>SUM(ENERO:DICIEMBRE!V146)</f>
        <v>0</v>
      </c>
      <c r="W146" s="29">
        <f>SUM(ENERO:DICIEMBRE!W146)</f>
        <v>0</v>
      </c>
      <c r="X146" s="29">
        <f>SUM(ENERO:DICIEMBRE!X146)</f>
        <v>0</v>
      </c>
      <c r="Y146" s="29">
        <f>SUM(ENERO:DICIEMBRE!Y146)</f>
        <v>0</v>
      </c>
      <c r="Z146" s="29">
        <f>SUM(ENERO:DICIEMBRE!Z146)</f>
        <v>0</v>
      </c>
      <c r="AA146" s="29">
        <f>SUM(ENERO:DICIEMBRE!AA146)</f>
        <v>0</v>
      </c>
      <c r="AB146" s="29">
        <f>SUM(ENERO:DICIEMBRE!AB146)</f>
        <v>0</v>
      </c>
      <c r="AC146" s="29">
        <f>SUM(ENERO:DICIEMBRE!AC146)</f>
        <v>0</v>
      </c>
      <c r="AD146" s="29">
        <f>SUM(ENERO:DICIEMBRE!AD146)</f>
        <v>0</v>
      </c>
      <c r="AE146" s="29">
        <f>SUM(ENERO:DICIEMBRE!AE146)</f>
        <v>0</v>
      </c>
      <c r="AF146" s="29">
        <f>SUM(ENERO:DICIEMBRE!AF146)</f>
        <v>0</v>
      </c>
      <c r="AG146" s="29">
        <f>SUM(ENERO:DICIEMBRE!AG146)</f>
        <v>0</v>
      </c>
      <c r="AH146" s="29">
        <f>SUM(ENERO:DICIEMBRE!AH146)</f>
        <v>0</v>
      </c>
      <c r="AI146" s="259" t="str">
        <f t="shared" si="92"/>
        <v/>
      </c>
      <c r="CA146" s="7" t="str">
        <f t="shared" si="94"/>
        <v/>
      </c>
      <c r="CL146" s="7"/>
      <c r="CM146" s="7">
        <f t="shared" si="93"/>
        <v>0</v>
      </c>
    </row>
    <row r="147" spans="1:91" x14ac:dyDescent="0.2">
      <c r="A147" s="3663"/>
      <c r="B147" s="262" t="s">
        <v>165</v>
      </c>
      <c r="C147" s="269">
        <f t="shared" si="90"/>
        <v>0</v>
      </c>
      <c r="D147" s="195">
        <f t="shared" si="91"/>
        <v>0</v>
      </c>
      <c r="E147" s="196">
        <f t="shared" si="91"/>
        <v>0</v>
      </c>
      <c r="F147" s="29">
        <f>SUM(ENERO:DICIEMBRE!F147)</f>
        <v>0</v>
      </c>
      <c r="G147" s="29">
        <f>SUM(ENERO:DICIEMBRE!G147)</f>
        <v>0</v>
      </c>
      <c r="H147" s="29">
        <f>SUM(ENERO:DICIEMBRE!H147)</f>
        <v>0</v>
      </c>
      <c r="I147" s="29">
        <f>SUM(ENERO:DICIEMBRE!I147)</f>
        <v>0</v>
      </c>
      <c r="J147" s="29">
        <f>SUM(ENERO:DICIEMBRE!J147)</f>
        <v>0</v>
      </c>
      <c r="K147" s="29">
        <f>SUM(ENERO:DICIEMBRE!K147)</f>
        <v>0</v>
      </c>
      <c r="L147" s="29">
        <f>SUM(ENERO:DICIEMBRE!L147)</f>
        <v>0</v>
      </c>
      <c r="M147" s="29">
        <f>SUM(ENERO:DICIEMBRE!M147)</f>
        <v>0</v>
      </c>
      <c r="N147" s="29">
        <f>SUM(ENERO:DICIEMBRE!N147)</f>
        <v>0</v>
      </c>
      <c r="O147" s="29">
        <f>SUM(ENERO:DICIEMBRE!O147)</f>
        <v>0</v>
      </c>
      <c r="P147" s="29">
        <f>SUM(ENERO:DICIEMBRE!P147)</f>
        <v>0</v>
      </c>
      <c r="Q147" s="29">
        <f>SUM(ENERO:DICIEMBRE!Q147)</f>
        <v>0</v>
      </c>
      <c r="R147" s="29">
        <f>SUM(ENERO:DICIEMBRE!R147)</f>
        <v>0</v>
      </c>
      <c r="S147" s="29">
        <f>SUM(ENERO:DICIEMBRE!S147)</f>
        <v>0</v>
      </c>
      <c r="T147" s="29">
        <f>SUM(ENERO:DICIEMBRE!T147)</f>
        <v>0</v>
      </c>
      <c r="U147" s="29">
        <f>SUM(ENERO:DICIEMBRE!U147)</f>
        <v>0</v>
      </c>
      <c r="V147" s="29">
        <f>SUM(ENERO:DICIEMBRE!V147)</f>
        <v>0</v>
      </c>
      <c r="W147" s="29">
        <f>SUM(ENERO:DICIEMBRE!W147)</f>
        <v>0</v>
      </c>
      <c r="X147" s="29">
        <f>SUM(ENERO:DICIEMBRE!X147)</f>
        <v>0</v>
      </c>
      <c r="Y147" s="29">
        <f>SUM(ENERO:DICIEMBRE!Y147)</f>
        <v>0</v>
      </c>
      <c r="Z147" s="29">
        <f>SUM(ENERO:DICIEMBRE!Z147)</f>
        <v>0</v>
      </c>
      <c r="AA147" s="29">
        <f>SUM(ENERO:DICIEMBRE!AA147)</f>
        <v>0</v>
      </c>
      <c r="AB147" s="29">
        <f>SUM(ENERO:DICIEMBRE!AB147)</f>
        <v>0</v>
      </c>
      <c r="AC147" s="29">
        <f>SUM(ENERO:DICIEMBRE!AC147)</f>
        <v>0</v>
      </c>
      <c r="AD147" s="29">
        <f>SUM(ENERO:DICIEMBRE!AD147)</f>
        <v>0</v>
      </c>
      <c r="AE147" s="29">
        <f>SUM(ENERO:DICIEMBRE!AE147)</f>
        <v>0</v>
      </c>
      <c r="AF147" s="29">
        <f>SUM(ENERO:DICIEMBRE!AF147)</f>
        <v>0</v>
      </c>
      <c r="AG147" s="29">
        <f>SUM(ENERO:DICIEMBRE!AG147)</f>
        <v>0</v>
      </c>
      <c r="AH147" s="29">
        <f>SUM(ENERO:DICIEMBRE!AH147)</f>
        <v>0</v>
      </c>
      <c r="AI147" s="259" t="str">
        <f t="shared" si="92"/>
        <v/>
      </c>
      <c r="CA147" s="7" t="str">
        <f t="shared" si="94"/>
        <v/>
      </c>
      <c r="CL147" s="7"/>
      <c r="CM147" s="7">
        <f t="shared" si="93"/>
        <v>0</v>
      </c>
    </row>
    <row r="148" spans="1:91" x14ac:dyDescent="0.2">
      <c r="A148" s="3657"/>
      <c r="B148" s="263" t="s">
        <v>166</v>
      </c>
      <c r="C148" s="264">
        <f t="shared" si="90"/>
        <v>0</v>
      </c>
      <c r="D148" s="203">
        <f t="shared" si="91"/>
        <v>0</v>
      </c>
      <c r="E148" s="204">
        <f t="shared" si="91"/>
        <v>0</v>
      </c>
      <c r="F148" s="29">
        <f>SUM(ENERO:DICIEMBRE!F148)</f>
        <v>0</v>
      </c>
      <c r="G148" s="29">
        <f>SUM(ENERO:DICIEMBRE!G148)</f>
        <v>0</v>
      </c>
      <c r="H148" s="29">
        <f>SUM(ENERO:DICIEMBRE!H148)</f>
        <v>0</v>
      </c>
      <c r="I148" s="29">
        <f>SUM(ENERO:DICIEMBRE!I148)</f>
        <v>0</v>
      </c>
      <c r="J148" s="29">
        <f>SUM(ENERO:DICIEMBRE!J148)</f>
        <v>0</v>
      </c>
      <c r="K148" s="29">
        <f>SUM(ENERO:DICIEMBRE!K148)</f>
        <v>0</v>
      </c>
      <c r="L148" s="29">
        <f>SUM(ENERO:DICIEMBRE!L148)</f>
        <v>0</v>
      </c>
      <c r="M148" s="29">
        <f>SUM(ENERO:DICIEMBRE!M148)</f>
        <v>0</v>
      </c>
      <c r="N148" s="29">
        <f>SUM(ENERO:DICIEMBRE!N148)</f>
        <v>0</v>
      </c>
      <c r="O148" s="29">
        <f>SUM(ENERO:DICIEMBRE!O148)</f>
        <v>0</v>
      </c>
      <c r="P148" s="29">
        <f>SUM(ENERO:DICIEMBRE!P148)</f>
        <v>0</v>
      </c>
      <c r="Q148" s="29">
        <f>SUM(ENERO:DICIEMBRE!Q148)</f>
        <v>0</v>
      </c>
      <c r="R148" s="29">
        <f>SUM(ENERO:DICIEMBRE!R148)</f>
        <v>0</v>
      </c>
      <c r="S148" s="29">
        <f>SUM(ENERO:DICIEMBRE!S148)</f>
        <v>0</v>
      </c>
      <c r="T148" s="29">
        <f>SUM(ENERO:DICIEMBRE!T148)</f>
        <v>0</v>
      </c>
      <c r="U148" s="29">
        <f>SUM(ENERO:DICIEMBRE!U148)</f>
        <v>0</v>
      </c>
      <c r="V148" s="29">
        <f>SUM(ENERO:DICIEMBRE!V148)</f>
        <v>0</v>
      </c>
      <c r="W148" s="29">
        <f>SUM(ENERO:DICIEMBRE!W148)</f>
        <v>0</v>
      </c>
      <c r="X148" s="29">
        <f>SUM(ENERO:DICIEMBRE!X148)</f>
        <v>0</v>
      </c>
      <c r="Y148" s="29">
        <f>SUM(ENERO:DICIEMBRE!Y148)</f>
        <v>0</v>
      </c>
      <c r="Z148" s="29">
        <f>SUM(ENERO:DICIEMBRE!Z148)</f>
        <v>0</v>
      </c>
      <c r="AA148" s="29">
        <f>SUM(ENERO:DICIEMBRE!AA148)</f>
        <v>0</v>
      </c>
      <c r="AB148" s="29">
        <f>SUM(ENERO:DICIEMBRE!AB148)</f>
        <v>0</v>
      </c>
      <c r="AC148" s="29">
        <f>SUM(ENERO:DICIEMBRE!AC148)</f>
        <v>0</v>
      </c>
      <c r="AD148" s="29">
        <f>SUM(ENERO:DICIEMBRE!AD148)</f>
        <v>0</v>
      </c>
      <c r="AE148" s="29">
        <f>SUM(ENERO:DICIEMBRE!AE148)</f>
        <v>0</v>
      </c>
      <c r="AF148" s="29">
        <f>SUM(ENERO:DICIEMBRE!AF148)</f>
        <v>0</v>
      </c>
      <c r="AG148" s="29">
        <f>SUM(ENERO:DICIEMBRE!AG148)</f>
        <v>0</v>
      </c>
      <c r="AH148" s="29">
        <f>SUM(ENERO:DICIEMBRE!AH148)</f>
        <v>0</v>
      </c>
      <c r="AI148" s="259" t="str">
        <f t="shared" si="92"/>
        <v/>
      </c>
      <c r="CA148" s="7" t="str">
        <f t="shared" si="94"/>
        <v/>
      </c>
      <c r="CL148" s="7"/>
      <c r="CM148" s="7">
        <f t="shared" si="93"/>
        <v>0</v>
      </c>
    </row>
    <row r="149" spans="1:91" ht="23.25" customHeight="1" x14ac:dyDescent="0.2">
      <c r="A149" s="247" t="s">
        <v>168</v>
      </c>
    </row>
    <row r="150" spans="1:91" ht="21" customHeight="1" x14ac:dyDescent="0.2">
      <c r="A150" s="3766" t="s">
        <v>169</v>
      </c>
      <c r="B150" s="3766" t="s">
        <v>6</v>
      </c>
      <c r="C150" s="3766" t="s">
        <v>170</v>
      </c>
      <c r="D150" s="3766"/>
      <c r="E150" s="3766"/>
      <c r="F150" s="3767" t="s">
        <v>40</v>
      </c>
      <c r="G150" s="3768"/>
      <c r="CA150" s="3769" t="s">
        <v>10</v>
      </c>
      <c r="CB150" s="59"/>
      <c r="CI150" s="3769" t="s">
        <v>10</v>
      </c>
    </row>
    <row r="151" spans="1:91" ht="17.25" customHeight="1" x14ac:dyDescent="0.2">
      <c r="A151" s="3766"/>
      <c r="B151" s="3766"/>
      <c r="C151" s="270" t="s">
        <v>171</v>
      </c>
      <c r="D151" s="271" t="s">
        <v>172</v>
      </c>
      <c r="E151" s="272" t="s">
        <v>173</v>
      </c>
      <c r="F151" s="270" t="s">
        <v>174</v>
      </c>
      <c r="G151" s="272" t="s">
        <v>175</v>
      </c>
      <c r="CA151" s="3769"/>
      <c r="CB151" s="59"/>
      <c r="CI151" s="3769"/>
    </row>
    <row r="152" spans="1:91" ht="21" customHeight="1" x14ac:dyDescent="0.25">
      <c r="A152" s="260" t="s">
        <v>176</v>
      </c>
      <c r="B152" s="273">
        <f t="shared" ref="B152:B158" si="95">SUM(C152:E152)</f>
        <v>0</v>
      </c>
      <c r="C152" s="29">
        <f>SUM(ENERO:DICIEMBRE!C152)</f>
        <v>0</v>
      </c>
      <c r="D152" s="29">
        <f>SUM(ENERO:DICIEMBRE!D152)</f>
        <v>0</v>
      </c>
      <c r="E152" s="29">
        <f>SUM(ENERO:DICIEMBRE!E152)</f>
        <v>0</v>
      </c>
      <c r="F152" s="29">
        <f>SUM(ENERO:DICIEMBRE!F152)</f>
        <v>0</v>
      </c>
      <c r="G152" s="29">
        <f>SUM(ENERO:DICIEMBRE!G152)</f>
        <v>0</v>
      </c>
      <c r="H152" s="278" t="str">
        <f t="shared" ref="H152:H158" si="96">+CA152</f>
        <v/>
      </c>
      <c r="CA152" s="7" t="str">
        <f>IF(CI152=1," *El total por grupo etario debe ser igual a la desagregacion  según sexo. ","")</f>
        <v/>
      </c>
      <c r="CB152" s="59"/>
      <c r="CI152" s="7">
        <f t="shared" ref="CI152:CI158" si="97">IF(F152+G152&lt;&gt;B152,1,0)</f>
        <v>0</v>
      </c>
    </row>
    <row r="153" spans="1:91" ht="19.5" customHeight="1" x14ac:dyDescent="0.25">
      <c r="A153" s="260" t="s">
        <v>177</v>
      </c>
      <c r="B153" s="273">
        <f t="shared" si="95"/>
        <v>0</v>
      </c>
      <c r="C153" s="29">
        <f>SUM(ENERO:DICIEMBRE!C153)</f>
        <v>0</v>
      </c>
      <c r="D153" s="29">
        <f>SUM(ENERO:DICIEMBRE!D153)</f>
        <v>0</v>
      </c>
      <c r="E153" s="29">
        <f>SUM(ENERO:DICIEMBRE!E153)</f>
        <v>0</v>
      </c>
      <c r="F153" s="29">
        <f>SUM(ENERO:DICIEMBRE!F153)</f>
        <v>0</v>
      </c>
      <c r="G153" s="29">
        <f>SUM(ENERO:DICIEMBRE!G153)</f>
        <v>0</v>
      </c>
      <c r="H153" s="278" t="str">
        <f t="shared" si="96"/>
        <v/>
      </c>
      <c r="CA153" s="7" t="str">
        <f t="shared" ref="CA153:CA158" si="98">IF(CI153=1," *El total por grupo etario debe ser igual a la desagregacion  según sexo. ","")</f>
        <v/>
      </c>
      <c r="CB153" s="59"/>
      <c r="CI153" s="7">
        <f t="shared" si="97"/>
        <v>0</v>
      </c>
    </row>
    <row r="154" spans="1:91" ht="21.75" customHeight="1" x14ac:dyDescent="0.25">
      <c r="A154" s="260" t="s">
        <v>178</v>
      </c>
      <c r="B154" s="273">
        <f t="shared" si="95"/>
        <v>0</v>
      </c>
      <c r="C154" s="29">
        <f>SUM(ENERO:DICIEMBRE!C154)</f>
        <v>0</v>
      </c>
      <c r="D154" s="29">
        <f>SUM(ENERO:DICIEMBRE!D154)</f>
        <v>0</v>
      </c>
      <c r="E154" s="29">
        <f>SUM(ENERO:DICIEMBRE!E154)</f>
        <v>0</v>
      </c>
      <c r="F154" s="29">
        <f>SUM(ENERO:DICIEMBRE!F154)</f>
        <v>0</v>
      </c>
      <c r="G154" s="29">
        <f>SUM(ENERO:DICIEMBRE!G154)</f>
        <v>0</v>
      </c>
      <c r="H154" s="278" t="str">
        <f t="shared" si="96"/>
        <v/>
      </c>
      <c r="CA154" s="7" t="str">
        <f t="shared" si="98"/>
        <v/>
      </c>
      <c r="CI154" s="7">
        <f t="shared" si="97"/>
        <v>0</v>
      </c>
    </row>
    <row r="155" spans="1:91" ht="21.75" customHeight="1" x14ac:dyDescent="0.25">
      <c r="A155" s="260" t="s">
        <v>179</v>
      </c>
      <c r="B155" s="273">
        <f t="shared" si="95"/>
        <v>0</v>
      </c>
      <c r="C155" s="29">
        <f>SUM(ENERO:DICIEMBRE!C155)</f>
        <v>0</v>
      </c>
      <c r="D155" s="29">
        <f>SUM(ENERO:DICIEMBRE!D155)</f>
        <v>0</v>
      </c>
      <c r="E155" s="29">
        <f>SUM(ENERO:DICIEMBRE!E155)</f>
        <v>0</v>
      </c>
      <c r="F155" s="29">
        <f>SUM(ENERO:DICIEMBRE!F155)</f>
        <v>0</v>
      </c>
      <c r="G155" s="29">
        <f>SUM(ENERO:DICIEMBRE!G155)</f>
        <v>0</v>
      </c>
      <c r="H155" s="278" t="str">
        <f t="shared" si="96"/>
        <v/>
      </c>
      <c r="CA155" s="7" t="str">
        <f t="shared" si="98"/>
        <v/>
      </c>
      <c r="CI155" s="7">
        <f t="shared" si="97"/>
        <v>0</v>
      </c>
    </row>
    <row r="156" spans="1:91" ht="21.75" customHeight="1" x14ac:dyDescent="0.25">
      <c r="A156" s="260" t="s">
        <v>180</v>
      </c>
      <c r="B156" s="273">
        <f t="shared" si="95"/>
        <v>0</v>
      </c>
      <c r="C156" s="29">
        <f>SUM(ENERO:DICIEMBRE!C156)</f>
        <v>0</v>
      </c>
      <c r="D156" s="29">
        <f>SUM(ENERO:DICIEMBRE!D156)</f>
        <v>0</v>
      </c>
      <c r="E156" s="29">
        <f>SUM(ENERO:DICIEMBRE!E156)</f>
        <v>0</v>
      </c>
      <c r="F156" s="29">
        <f>SUM(ENERO:DICIEMBRE!F156)</f>
        <v>0</v>
      </c>
      <c r="G156" s="29">
        <f>SUM(ENERO:DICIEMBRE!G156)</f>
        <v>0</v>
      </c>
      <c r="H156" s="278" t="str">
        <f t="shared" si="96"/>
        <v/>
      </c>
      <c r="CA156" s="7" t="str">
        <f t="shared" si="98"/>
        <v/>
      </c>
      <c r="CI156" s="7">
        <f t="shared" si="97"/>
        <v>0</v>
      </c>
    </row>
    <row r="157" spans="1:91" ht="21.75" customHeight="1" x14ac:dyDescent="0.25">
      <c r="A157" s="260" t="s">
        <v>181</v>
      </c>
      <c r="B157" s="273">
        <f t="shared" si="95"/>
        <v>0</v>
      </c>
      <c r="C157" s="29">
        <f>SUM(ENERO:DICIEMBRE!C157)</f>
        <v>0</v>
      </c>
      <c r="D157" s="29">
        <f>SUM(ENERO:DICIEMBRE!D157)</f>
        <v>0</v>
      </c>
      <c r="E157" s="29">
        <f>SUM(ENERO:DICIEMBRE!E157)</f>
        <v>0</v>
      </c>
      <c r="F157" s="29">
        <f>SUM(ENERO:DICIEMBRE!F157)</f>
        <v>0</v>
      </c>
      <c r="G157" s="29">
        <f>SUM(ENERO:DICIEMBRE!G157)</f>
        <v>0</v>
      </c>
      <c r="H157" s="278" t="str">
        <f t="shared" si="96"/>
        <v/>
      </c>
      <c r="CA157" s="7" t="str">
        <f t="shared" si="98"/>
        <v/>
      </c>
      <c r="CI157" s="7">
        <f t="shared" si="97"/>
        <v>0</v>
      </c>
    </row>
    <row r="158" spans="1:91" ht="24.75" customHeight="1" x14ac:dyDescent="0.25">
      <c r="A158" s="279" t="s">
        <v>182</v>
      </c>
      <c r="B158" s="280">
        <f t="shared" si="95"/>
        <v>0</v>
      </c>
      <c r="C158" s="29">
        <f>SUM(ENERO:DICIEMBRE!C158)</f>
        <v>0</v>
      </c>
      <c r="D158" s="29">
        <f>SUM(ENERO:DICIEMBRE!D158)</f>
        <v>0</v>
      </c>
      <c r="E158" s="29">
        <f>SUM(ENERO:DICIEMBRE!E158)</f>
        <v>0</v>
      </c>
      <c r="F158" s="29">
        <f>SUM(ENERO:DICIEMBRE!F158)</f>
        <v>0</v>
      </c>
      <c r="G158" s="29">
        <f>SUM(ENERO:DICIEMBRE!G158)</f>
        <v>0</v>
      </c>
      <c r="H158" s="278" t="str">
        <f t="shared" si="96"/>
        <v/>
      </c>
      <c r="CA158" s="7" t="str">
        <f t="shared" si="98"/>
        <v/>
      </c>
      <c r="CI158" s="7">
        <f t="shared" si="97"/>
        <v>0</v>
      </c>
    </row>
    <row r="159" spans="1:91" ht="23.25" customHeight="1" x14ac:dyDescent="0.25">
      <c r="A159" s="281" t="s">
        <v>183</v>
      </c>
      <c r="B159" s="60"/>
      <c r="BI159" s="59"/>
      <c r="BJ159" s="59"/>
      <c r="BK159" s="59"/>
      <c r="BL159" s="59"/>
      <c r="BM159" s="59"/>
    </row>
    <row r="160" spans="1:91" x14ac:dyDescent="0.2">
      <c r="A160" s="282" t="s">
        <v>5</v>
      </c>
      <c r="B160" s="283" t="s">
        <v>6</v>
      </c>
      <c r="BI160" s="59"/>
      <c r="BJ160" s="59"/>
      <c r="BK160" s="59"/>
      <c r="BL160" s="59"/>
      <c r="BM160" s="59"/>
    </row>
    <row r="161" spans="1:91" ht="17.25" customHeight="1" x14ac:dyDescent="0.2">
      <c r="A161" s="260" t="s">
        <v>184</v>
      </c>
      <c r="B161" s="29">
        <f>SUM(ENERO:DICIEMBRE!B161)</f>
        <v>0</v>
      </c>
      <c r="BI161" s="59"/>
      <c r="BJ161" s="59"/>
      <c r="BK161" s="59"/>
      <c r="BL161" s="59"/>
      <c r="BM161" s="59"/>
    </row>
    <row r="162" spans="1:91" ht="16.5" customHeight="1" x14ac:dyDescent="0.2">
      <c r="A162" s="260" t="s">
        <v>185</v>
      </c>
      <c r="B162" s="29">
        <f>SUM(ENERO:DICIEMBRE!B162)</f>
        <v>0</v>
      </c>
      <c r="BI162" s="59"/>
      <c r="BJ162" s="59"/>
      <c r="BK162" s="59"/>
      <c r="BL162" s="59"/>
      <c r="BM162" s="59"/>
    </row>
    <row r="163" spans="1:91" ht="23.25" customHeight="1" x14ac:dyDescent="0.2">
      <c r="A163" s="279" t="s">
        <v>186</v>
      </c>
      <c r="B163" s="29">
        <f>SUM(ENERO:DICIEMBRE!B163)</f>
        <v>0</v>
      </c>
      <c r="C163" s="285"/>
      <c r="BI163" s="59"/>
      <c r="BJ163" s="59"/>
      <c r="BK163" s="59"/>
      <c r="BL163" s="59"/>
      <c r="BM163" s="59"/>
    </row>
    <row r="164" spans="1:91" ht="21.75" customHeight="1" x14ac:dyDescent="0.2">
      <c r="A164" s="281" t="s">
        <v>187</v>
      </c>
      <c r="B164" s="286"/>
      <c r="C164" s="287"/>
      <c r="D164" s="288"/>
      <c r="BI164" s="59"/>
      <c r="BJ164" s="59"/>
      <c r="BK164" s="59"/>
      <c r="BL164" s="59"/>
      <c r="BM164" s="59"/>
    </row>
    <row r="165" spans="1:91" x14ac:dyDescent="0.2">
      <c r="A165" s="3759" t="s">
        <v>188</v>
      </c>
      <c r="B165" s="3744" t="s">
        <v>6</v>
      </c>
      <c r="C165" s="3745"/>
      <c r="D165" s="3746"/>
      <c r="E165" s="3753" t="s">
        <v>163</v>
      </c>
      <c r="F165" s="3762"/>
      <c r="G165" s="3762"/>
      <c r="H165" s="3762"/>
      <c r="I165" s="3762"/>
      <c r="J165" s="3762"/>
      <c r="K165" s="3762"/>
      <c r="L165" s="3762"/>
      <c r="M165" s="3762"/>
      <c r="N165" s="3762"/>
      <c r="O165" s="3762"/>
      <c r="P165" s="3762"/>
      <c r="Q165" s="3762"/>
      <c r="R165" s="3762"/>
      <c r="S165" s="3762"/>
      <c r="T165" s="3762"/>
      <c r="U165" s="3762"/>
      <c r="V165" s="3762"/>
      <c r="W165" s="3762"/>
      <c r="X165" s="3762"/>
      <c r="Y165" s="3762"/>
      <c r="Z165" s="3762"/>
      <c r="AA165" s="3762"/>
      <c r="AB165" s="3762"/>
      <c r="AC165" s="3762"/>
      <c r="AD165" s="3762"/>
      <c r="AE165" s="3762"/>
      <c r="AF165" s="3762"/>
      <c r="AG165" s="3730" t="s">
        <v>189</v>
      </c>
      <c r="AH165" s="3730" t="s">
        <v>190</v>
      </c>
      <c r="BI165" s="59"/>
      <c r="BJ165" s="59"/>
      <c r="BK165" s="59"/>
      <c r="BL165" s="59"/>
      <c r="BM165" s="59"/>
    </row>
    <row r="166" spans="1:91" x14ac:dyDescent="0.2">
      <c r="A166" s="3760"/>
      <c r="B166" s="3747"/>
      <c r="C166" s="3748"/>
      <c r="D166" s="3749"/>
      <c r="E166" s="3733" t="s">
        <v>42</v>
      </c>
      <c r="F166" s="3742"/>
      <c r="G166" s="3733" t="s">
        <v>16</v>
      </c>
      <c r="H166" s="3742"/>
      <c r="I166" s="3733" t="s">
        <v>17</v>
      </c>
      <c r="J166" s="3742"/>
      <c r="K166" s="3733" t="s">
        <v>18</v>
      </c>
      <c r="L166" s="3742"/>
      <c r="M166" s="3733" t="s">
        <v>19</v>
      </c>
      <c r="N166" s="3742"/>
      <c r="O166" s="3733" t="s">
        <v>20</v>
      </c>
      <c r="P166" s="3742"/>
      <c r="Q166" s="3733" t="s">
        <v>21</v>
      </c>
      <c r="R166" s="3742"/>
      <c r="S166" s="3733" t="s">
        <v>22</v>
      </c>
      <c r="T166" s="3742"/>
      <c r="U166" s="3733" t="s">
        <v>23</v>
      </c>
      <c r="V166" s="3742"/>
      <c r="W166" s="3733" t="s">
        <v>24</v>
      </c>
      <c r="X166" s="3742"/>
      <c r="Y166" s="3733" t="s">
        <v>25</v>
      </c>
      <c r="Z166" s="3742"/>
      <c r="AA166" s="3733" t="s">
        <v>26</v>
      </c>
      <c r="AB166" s="3742"/>
      <c r="AC166" s="3733" t="s">
        <v>27</v>
      </c>
      <c r="AD166" s="3742"/>
      <c r="AE166" s="3733" t="s">
        <v>28</v>
      </c>
      <c r="AF166" s="3763"/>
      <c r="AG166" s="3731"/>
      <c r="AH166" s="3731"/>
      <c r="BI166" s="59"/>
      <c r="BJ166" s="59"/>
      <c r="BK166" s="59"/>
      <c r="BL166" s="59"/>
      <c r="BM166" s="59"/>
      <c r="CA166" s="3715" t="s">
        <v>137</v>
      </c>
      <c r="CL166" s="7"/>
      <c r="CM166" s="3715" t="s">
        <v>137</v>
      </c>
    </row>
    <row r="167" spans="1:91" x14ac:dyDescent="0.2">
      <c r="A167" s="3761"/>
      <c r="B167" s="289" t="s">
        <v>90</v>
      </c>
      <c r="C167" s="290" t="s">
        <v>29</v>
      </c>
      <c r="D167" s="291" t="s">
        <v>30</v>
      </c>
      <c r="E167" s="292" t="s">
        <v>29</v>
      </c>
      <c r="F167" s="291" t="s">
        <v>30</v>
      </c>
      <c r="G167" s="292" t="s">
        <v>29</v>
      </c>
      <c r="H167" s="291" t="s">
        <v>30</v>
      </c>
      <c r="I167" s="292" t="s">
        <v>29</v>
      </c>
      <c r="J167" s="291" t="s">
        <v>30</v>
      </c>
      <c r="K167" s="292" t="s">
        <v>29</v>
      </c>
      <c r="L167" s="291" t="s">
        <v>30</v>
      </c>
      <c r="M167" s="292" t="s">
        <v>29</v>
      </c>
      <c r="N167" s="291" t="s">
        <v>30</v>
      </c>
      <c r="O167" s="292" t="s">
        <v>29</v>
      </c>
      <c r="P167" s="291" t="s">
        <v>30</v>
      </c>
      <c r="Q167" s="292" t="s">
        <v>29</v>
      </c>
      <c r="R167" s="291" t="s">
        <v>30</v>
      </c>
      <c r="S167" s="292" t="s">
        <v>29</v>
      </c>
      <c r="T167" s="291" t="s">
        <v>30</v>
      </c>
      <c r="U167" s="292" t="s">
        <v>29</v>
      </c>
      <c r="V167" s="291" t="s">
        <v>30</v>
      </c>
      <c r="W167" s="292" t="s">
        <v>29</v>
      </c>
      <c r="X167" s="291" t="s">
        <v>30</v>
      </c>
      <c r="Y167" s="292" t="s">
        <v>29</v>
      </c>
      <c r="Z167" s="291" t="s">
        <v>30</v>
      </c>
      <c r="AA167" s="292" t="s">
        <v>29</v>
      </c>
      <c r="AB167" s="291" t="s">
        <v>30</v>
      </c>
      <c r="AC167" s="292" t="s">
        <v>29</v>
      </c>
      <c r="AD167" s="291" t="s">
        <v>30</v>
      </c>
      <c r="AE167" s="292" t="s">
        <v>29</v>
      </c>
      <c r="AF167" s="293" t="s">
        <v>30</v>
      </c>
      <c r="AG167" s="3732"/>
      <c r="AH167" s="3732"/>
      <c r="BI167" s="59"/>
      <c r="BJ167" s="59"/>
      <c r="BK167" s="59"/>
      <c r="BL167" s="59"/>
      <c r="BM167" s="59"/>
      <c r="CA167" s="3715"/>
      <c r="CL167" s="7"/>
      <c r="CM167" s="3715"/>
    </row>
    <row r="168" spans="1:91" ht="15" x14ac:dyDescent="0.25">
      <c r="A168" s="260" t="s">
        <v>191</v>
      </c>
      <c r="B168" s="294">
        <f>SUM(C168:D168)</f>
        <v>0</v>
      </c>
      <c r="C168" s="294">
        <f t="shared" ref="C168:D170" si="99">+E168+G168+I168+K168+M168+O168+Q168+S168+U168+W168+Y168+AA168+AC168+AE168</f>
        <v>0</v>
      </c>
      <c r="D168" s="294">
        <f t="shared" si="99"/>
        <v>0</v>
      </c>
      <c r="E168" s="29">
        <f>SUM(ENERO:DICIEMBRE!E168)</f>
        <v>0</v>
      </c>
      <c r="F168" s="29">
        <f>SUM(ENERO:DICIEMBRE!F168)</f>
        <v>0</v>
      </c>
      <c r="G168" s="29">
        <f>SUM(ENERO:DICIEMBRE!G168)</f>
        <v>0</v>
      </c>
      <c r="H168" s="29">
        <f>SUM(ENERO:DICIEMBRE!H168)</f>
        <v>0</v>
      </c>
      <c r="I168" s="29">
        <f>SUM(ENERO:DICIEMBRE!I168)</f>
        <v>0</v>
      </c>
      <c r="J168" s="29">
        <f>SUM(ENERO:DICIEMBRE!J168)</f>
        <v>0</v>
      </c>
      <c r="K168" s="29">
        <f>SUM(ENERO:DICIEMBRE!K168)</f>
        <v>0</v>
      </c>
      <c r="L168" s="29">
        <f>SUM(ENERO:DICIEMBRE!L168)</f>
        <v>0</v>
      </c>
      <c r="M168" s="29">
        <f>SUM(ENERO:DICIEMBRE!M168)</f>
        <v>0</v>
      </c>
      <c r="N168" s="29">
        <f>SUM(ENERO:DICIEMBRE!N168)</f>
        <v>0</v>
      </c>
      <c r="O168" s="29">
        <f>SUM(ENERO:DICIEMBRE!O168)</f>
        <v>0</v>
      </c>
      <c r="P168" s="29">
        <f>SUM(ENERO:DICIEMBRE!P168)</f>
        <v>0</v>
      </c>
      <c r="Q168" s="29">
        <f>SUM(ENERO:DICIEMBRE!Q168)</f>
        <v>0</v>
      </c>
      <c r="R168" s="29">
        <f>SUM(ENERO:DICIEMBRE!R168)</f>
        <v>0</v>
      </c>
      <c r="S168" s="29">
        <f>SUM(ENERO:DICIEMBRE!S168)</f>
        <v>0</v>
      </c>
      <c r="T168" s="29">
        <f>SUM(ENERO:DICIEMBRE!T168)</f>
        <v>0</v>
      </c>
      <c r="U168" s="29">
        <f>SUM(ENERO:DICIEMBRE!U168)</f>
        <v>0</v>
      </c>
      <c r="V168" s="29">
        <f>SUM(ENERO:DICIEMBRE!V168)</f>
        <v>0</v>
      </c>
      <c r="W168" s="29">
        <f>SUM(ENERO:DICIEMBRE!W168)</f>
        <v>0</v>
      </c>
      <c r="X168" s="29">
        <f>SUM(ENERO:DICIEMBRE!X168)</f>
        <v>0</v>
      </c>
      <c r="Y168" s="29">
        <f>SUM(ENERO:DICIEMBRE!Y168)</f>
        <v>0</v>
      </c>
      <c r="Z168" s="29">
        <f>SUM(ENERO:DICIEMBRE!Z168)</f>
        <v>0</v>
      </c>
      <c r="AA168" s="29">
        <f>SUM(ENERO:DICIEMBRE!AA168)</f>
        <v>0</v>
      </c>
      <c r="AB168" s="29">
        <f>SUM(ENERO:DICIEMBRE!AB168)</f>
        <v>0</v>
      </c>
      <c r="AC168" s="29">
        <f>SUM(ENERO:DICIEMBRE!AC168)</f>
        <v>0</v>
      </c>
      <c r="AD168" s="29">
        <f>SUM(ENERO:DICIEMBRE!AD168)</f>
        <v>0</v>
      </c>
      <c r="AE168" s="29">
        <f>SUM(ENERO:DICIEMBRE!AE168)</f>
        <v>0</v>
      </c>
      <c r="AF168" s="29">
        <f>SUM(ENERO:DICIEMBRE!AF168)</f>
        <v>0</v>
      </c>
      <c r="AG168" s="29">
        <f>SUM(ENERO:DICIEMBRE!AG168)</f>
        <v>0</v>
      </c>
      <c r="AH168" s="29">
        <f>SUM(ENERO:DICIEMBRE!AH168)</f>
        <v>0</v>
      </c>
      <c r="AI168" s="188" t="str">
        <f>+CA168</f>
        <v/>
      </c>
      <c r="BI168" s="59"/>
      <c r="BJ168" s="59"/>
      <c r="BK168" s="59"/>
      <c r="BL168" s="59"/>
      <c r="BM168" s="59"/>
      <c r="CA168" s="7" t="str">
        <f>IF(CM168=1," *Revisar relacion Total y Beneficiarios, Los Beneficiarios no pueden ser mayor que el Total, y si no hay beneficiario digite un cero ","")</f>
        <v/>
      </c>
      <c r="CL168" s="7"/>
      <c r="CM168" s="7">
        <f>IF(AH168&gt;$B168,1,0)</f>
        <v>0</v>
      </c>
    </row>
    <row r="169" spans="1:91" ht="21.75" customHeight="1" x14ac:dyDescent="0.25">
      <c r="A169" s="260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29">
        <f>SUM(ENERO:DICIEMBRE!E169)</f>
        <v>0</v>
      </c>
      <c r="F169" s="29">
        <f>SUM(ENERO:DICIEMBRE!F169)</f>
        <v>0</v>
      </c>
      <c r="G169" s="29">
        <f>SUM(ENERO:DICIEMBRE!G169)</f>
        <v>0</v>
      </c>
      <c r="H169" s="29">
        <f>SUM(ENERO:DICIEMBRE!H169)</f>
        <v>0</v>
      </c>
      <c r="I169" s="29">
        <f>SUM(ENERO:DICIEMBRE!I169)</f>
        <v>0</v>
      </c>
      <c r="J169" s="29">
        <f>SUM(ENERO:DICIEMBRE!J169)</f>
        <v>0</v>
      </c>
      <c r="K169" s="29">
        <f>SUM(ENERO:DICIEMBRE!K169)</f>
        <v>0</v>
      </c>
      <c r="L169" s="29">
        <f>SUM(ENERO:DICIEMBRE!L169)</f>
        <v>0</v>
      </c>
      <c r="M169" s="29">
        <f>SUM(ENERO:DICIEMBRE!M169)</f>
        <v>0</v>
      </c>
      <c r="N169" s="29">
        <f>SUM(ENERO:DICIEMBRE!N169)</f>
        <v>0</v>
      </c>
      <c r="O169" s="29">
        <f>SUM(ENERO:DICIEMBRE!O169)</f>
        <v>0</v>
      </c>
      <c r="P169" s="29">
        <f>SUM(ENERO:DICIEMBRE!P169)</f>
        <v>0</v>
      </c>
      <c r="Q169" s="29">
        <f>SUM(ENERO:DICIEMBRE!Q169)</f>
        <v>0</v>
      </c>
      <c r="R169" s="29">
        <f>SUM(ENERO:DICIEMBRE!R169)</f>
        <v>0</v>
      </c>
      <c r="S169" s="29">
        <f>SUM(ENERO:DICIEMBRE!S169)</f>
        <v>0</v>
      </c>
      <c r="T169" s="29">
        <f>SUM(ENERO:DICIEMBRE!T169)</f>
        <v>0</v>
      </c>
      <c r="U169" s="29">
        <f>SUM(ENERO:DICIEMBRE!U169)</f>
        <v>0</v>
      </c>
      <c r="V169" s="29">
        <f>SUM(ENERO:DICIEMBRE!V169)</f>
        <v>0</v>
      </c>
      <c r="W169" s="29">
        <f>SUM(ENERO:DICIEMBRE!W169)</f>
        <v>0</v>
      </c>
      <c r="X169" s="29">
        <f>SUM(ENERO:DICIEMBRE!X169)</f>
        <v>0</v>
      </c>
      <c r="Y169" s="29">
        <f>SUM(ENERO:DICIEMBRE!Y169)</f>
        <v>0</v>
      </c>
      <c r="Z169" s="29">
        <f>SUM(ENERO:DICIEMBRE!Z169)</f>
        <v>0</v>
      </c>
      <c r="AA169" s="29">
        <f>SUM(ENERO:DICIEMBRE!AA169)</f>
        <v>0</v>
      </c>
      <c r="AB169" s="29">
        <f>SUM(ENERO:DICIEMBRE!AB169)</f>
        <v>0</v>
      </c>
      <c r="AC169" s="29">
        <f>SUM(ENERO:DICIEMBRE!AC169)</f>
        <v>0</v>
      </c>
      <c r="AD169" s="29">
        <f>SUM(ENERO:DICIEMBRE!AD169)</f>
        <v>0</v>
      </c>
      <c r="AE169" s="29">
        <f>SUM(ENERO:DICIEMBRE!AE169)</f>
        <v>0</v>
      </c>
      <c r="AF169" s="29">
        <f>SUM(ENERO:DICIEMBRE!AF169)</f>
        <v>0</v>
      </c>
      <c r="AG169" s="29">
        <f>SUM(ENERO:DICIEMBRE!AG169)</f>
        <v>0</v>
      </c>
      <c r="AH169" s="29">
        <f>SUM(ENERO:DICIEMBRE!AH169)</f>
        <v>0</v>
      </c>
      <c r="AI169" s="188" t="str">
        <f>+CA169</f>
        <v/>
      </c>
      <c r="BH169" s="59"/>
      <c r="BI169" s="59"/>
      <c r="BK169" s="59"/>
      <c r="BL169" s="59"/>
      <c r="CA169" s="7" t="str">
        <f t="shared" ref="CA169:CA170" si="100">IF(CM169=1," *Revisar relacion Total y Beneficiarios, Los Beneficiarios no pueden ser mayor que el Total, y si no hay beneficiario digite un cero ","")</f>
        <v/>
      </c>
      <c r="CL169" s="7"/>
      <c r="CM169" s="7">
        <f>IF(AH169&gt;$B169,1,0)</f>
        <v>0</v>
      </c>
    </row>
    <row r="170" spans="1:91" ht="15" customHeight="1" x14ac:dyDescent="0.25">
      <c r="A170" s="260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29">
        <f>SUM(ENERO:DICIEMBRE!E170)</f>
        <v>0</v>
      </c>
      <c r="F170" s="29">
        <f>SUM(ENERO:DICIEMBRE!F170)</f>
        <v>0</v>
      </c>
      <c r="G170" s="29">
        <f>SUM(ENERO:DICIEMBRE!G170)</f>
        <v>0</v>
      </c>
      <c r="H170" s="29">
        <f>SUM(ENERO:DICIEMBRE!H170)</f>
        <v>0</v>
      </c>
      <c r="I170" s="29">
        <f>SUM(ENERO:DICIEMBRE!I170)</f>
        <v>0</v>
      </c>
      <c r="J170" s="29">
        <f>SUM(ENERO:DICIEMBRE!J170)</f>
        <v>0</v>
      </c>
      <c r="K170" s="29">
        <f>SUM(ENERO:DICIEMBRE!K170)</f>
        <v>0</v>
      </c>
      <c r="L170" s="29">
        <f>SUM(ENERO:DICIEMBRE!L170)</f>
        <v>0</v>
      </c>
      <c r="M170" s="29">
        <f>SUM(ENERO:DICIEMBRE!M170)</f>
        <v>0</v>
      </c>
      <c r="N170" s="29">
        <f>SUM(ENERO:DICIEMBRE!N170)</f>
        <v>0</v>
      </c>
      <c r="O170" s="29">
        <f>SUM(ENERO:DICIEMBRE!O170)</f>
        <v>0</v>
      </c>
      <c r="P170" s="29">
        <f>SUM(ENERO:DICIEMBRE!P170)</f>
        <v>0</v>
      </c>
      <c r="Q170" s="29">
        <f>SUM(ENERO:DICIEMBRE!Q170)</f>
        <v>0</v>
      </c>
      <c r="R170" s="29">
        <f>SUM(ENERO:DICIEMBRE!R170)</f>
        <v>0</v>
      </c>
      <c r="S170" s="29">
        <f>SUM(ENERO:DICIEMBRE!S170)</f>
        <v>0</v>
      </c>
      <c r="T170" s="29">
        <f>SUM(ENERO:DICIEMBRE!T170)</f>
        <v>0</v>
      </c>
      <c r="U170" s="29">
        <f>SUM(ENERO:DICIEMBRE!U170)</f>
        <v>0</v>
      </c>
      <c r="V170" s="29">
        <f>SUM(ENERO:DICIEMBRE!V170)</f>
        <v>0</v>
      </c>
      <c r="W170" s="29">
        <f>SUM(ENERO:DICIEMBRE!W170)</f>
        <v>0</v>
      </c>
      <c r="X170" s="29">
        <f>SUM(ENERO:DICIEMBRE!X170)</f>
        <v>0</v>
      </c>
      <c r="Y170" s="29">
        <f>SUM(ENERO:DICIEMBRE!Y170)</f>
        <v>0</v>
      </c>
      <c r="Z170" s="29">
        <f>SUM(ENERO:DICIEMBRE!Z170)</f>
        <v>0</v>
      </c>
      <c r="AA170" s="29">
        <f>SUM(ENERO:DICIEMBRE!AA170)</f>
        <v>0</v>
      </c>
      <c r="AB170" s="29">
        <f>SUM(ENERO:DICIEMBRE!AB170)</f>
        <v>0</v>
      </c>
      <c r="AC170" s="29">
        <f>SUM(ENERO:DICIEMBRE!AC170)</f>
        <v>0</v>
      </c>
      <c r="AD170" s="29">
        <f>SUM(ENERO:DICIEMBRE!AD170)</f>
        <v>0</v>
      </c>
      <c r="AE170" s="29">
        <f>SUM(ENERO:DICIEMBRE!AE170)</f>
        <v>0</v>
      </c>
      <c r="AF170" s="29">
        <f>SUM(ENERO:DICIEMBRE!AF170)</f>
        <v>0</v>
      </c>
      <c r="AG170" s="29">
        <f>SUM(ENERO:DICIEMBRE!AG170)</f>
        <v>0</v>
      </c>
      <c r="AH170" s="29">
        <f>SUM(ENERO:DICIEMBRE!AH170)</f>
        <v>0</v>
      </c>
      <c r="AI170" s="188" t="str">
        <f>+CA170</f>
        <v/>
      </c>
      <c r="BH170" s="59"/>
      <c r="BI170" s="59"/>
      <c r="BJ170" s="59"/>
      <c r="BK170" s="59"/>
      <c r="BL170" s="59"/>
      <c r="CA170" s="7" t="str">
        <f t="shared" si="100"/>
        <v/>
      </c>
      <c r="CL170" s="7"/>
      <c r="CM170" s="7">
        <f>IF(AH170&gt;$B170,1,0)</f>
        <v>0</v>
      </c>
    </row>
    <row r="171" spans="1:91" ht="15" customHeight="1" x14ac:dyDescent="0.25">
      <c r="A171" s="279" t="s">
        <v>194</v>
      </c>
      <c r="B171" s="298"/>
      <c r="C171" s="298"/>
      <c r="D171" s="298"/>
      <c r="E171" s="299"/>
      <c r="F171" s="300"/>
      <c r="G171" s="299"/>
      <c r="H171" s="300"/>
      <c r="I171" s="299"/>
      <c r="J171" s="300"/>
      <c r="K171" s="299"/>
      <c r="L171" s="300"/>
      <c r="M171" s="299"/>
      <c r="N171" s="300"/>
      <c r="O171" s="299"/>
      <c r="P171" s="300"/>
      <c r="Q171" s="299"/>
      <c r="R171" s="300"/>
      <c r="S171" s="299"/>
      <c r="T171" s="300"/>
      <c r="U171" s="299"/>
      <c r="V171" s="300"/>
      <c r="W171" s="299"/>
      <c r="X171" s="300"/>
      <c r="Y171" s="299"/>
      <c r="Z171" s="300"/>
      <c r="AA171" s="299"/>
      <c r="AB171" s="300"/>
      <c r="AC171" s="299"/>
      <c r="AD171" s="300"/>
      <c r="AE171" s="299"/>
      <c r="AF171" s="301"/>
      <c r="AG171" s="29">
        <f>SUM(ENERO:DICIEMBRE!AG171)</f>
        <v>0</v>
      </c>
      <c r="AH171" s="303"/>
      <c r="AI171" s="188"/>
    </row>
    <row r="172" spans="1:91" ht="34.5" customHeight="1" x14ac:dyDescent="0.2">
      <c r="A172" s="281" t="s">
        <v>195</v>
      </c>
      <c r="D172" s="304"/>
    </row>
    <row r="173" spans="1:91" x14ac:dyDescent="0.2">
      <c r="A173" s="3754" t="s">
        <v>196</v>
      </c>
      <c r="B173" s="3756" t="s">
        <v>197</v>
      </c>
      <c r="C173" s="3757"/>
      <c r="D173" s="3758"/>
      <c r="E173" s="3756" t="s">
        <v>198</v>
      </c>
      <c r="F173" s="3757"/>
      <c r="G173" s="3758"/>
    </row>
    <row r="174" spans="1:91" x14ac:dyDescent="0.2">
      <c r="A174" s="3755"/>
      <c r="B174" s="305" t="s">
        <v>90</v>
      </c>
      <c r="C174" s="306" t="s">
        <v>29</v>
      </c>
      <c r="D174" s="307" t="s">
        <v>30</v>
      </c>
      <c r="E174" s="305" t="s">
        <v>90</v>
      </c>
      <c r="F174" s="306" t="s">
        <v>29</v>
      </c>
      <c r="G174" s="307" t="s">
        <v>30</v>
      </c>
    </row>
    <row r="175" spans="1:91" x14ac:dyDescent="0.2">
      <c r="A175" s="308" t="s">
        <v>199</v>
      </c>
      <c r="B175" s="309">
        <f>SUM(C175:D175)</f>
        <v>0</v>
      </c>
      <c r="C175" s="29">
        <f>SUM(ENERO:DICIEMBRE!C175)</f>
        <v>0</v>
      </c>
      <c r="D175" s="29">
        <f>SUM(ENERO:DICIEMBRE!D175)</f>
        <v>0</v>
      </c>
      <c r="E175" s="309">
        <f>SUM(F175:G175)</f>
        <v>0</v>
      </c>
      <c r="F175" s="29">
        <f>SUM(ENERO:DICIEMBRE!F175)</f>
        <v>0</v>
      </c>
      <c r="G175" s="29">
        <f>SUM(ENERO:DICIEMBRE!G175)</f>
        <v>0</v>
      </c>
    </row>
    <row r="176" spans="1:91" ht="23.25" customHeight="1" x14ac:dyDescent="0.25">
      <c r="A176" s="310" t="s">
        <v>200</v>
      </c>
      <c r="B176" s="311">
        <f>SUM(C176:D176)</f>
        <v>0</v>
      </c>
      <c r="C176" s="29">
        <f>SUM(ENERO:DICIEMBRE!C176)</f>
        <v>0</v>
      </c>
      <c r="D176" s="29">
        <f>SUM(ENERO:DICIEMBRE!D176)</f>
        <v>0</v>
      </c>
      <c r="E176" s="311">
        <f>SUM(F176:G176)</f>
        <v>0</v>
      </c>
      <c r="F176" s="29">
        <f>SUM(ENERO:DICIEMBRE!F176)</f>
        <v>0</v>
      </c>
      <c r="G176" s="29">
        <f>SUM(ENERO:DICIEMBRE!G176)</f>
        <v>0</v>
      </c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3739" t="s">
        <v>142</v>
      </c>
      <c r="D178" s="3740"/>
      <c r="E178" s="3740"/>
      <c r="F178" s="3740"/>
      <c r="G178" s="3740"/>
      <c r="H178" s="3740"/>
      <c r="I178" s="3740"/>
      <c r="J178" s="3740"/>
      <c r="K178" s="3740"/>
      <c r="L178" s="3740"/>
      <c r="M178" s="3740"/>
      <c r="N178" s="3740"/>
      <c r="O178" s="3740"/>
      <c r="P178" s="3740"/>
      <c r="Q178" s="3740"/>
      <c r="R178" s="3740"/>
      <c r="S178" s="3741"/>
    </row>
    <row r="179" spans="1:94" x14ac:dyDescent="0.2">
      <c r="A179" s="3712"/>
      <c r="B179" s="3738"/>
      <c r="C179" s="315" t="s">
        <v>12</v>
      </c>
      <c r="D179" s="316" t="s">
        <v>13</v>
      </c>
      <c r="E179" s="316" t="s">
        <v>41</v>
      </c>
      <c r="F179" s="316" t="s">
        <v>42</v>
      </c>
      <c r="G179" s="316" t="s">
        <v>16</v>
      </c>
      <c r="H179" s="316" t="s">
        <v>17</v>
      </c>
      <c r="I179" s="316" t="s">
        <v>18</v>
      </c>
      <c r="J179" s="316" t="s">
        <v>19</v>
      </c>
      <c r="K179" s="316" t="s">
        <v>20</v>
      </c>
      <c r="L179" s="316" t="s">
        <v>21</v>
      </c>
      <c r="M179" s="316" t="s">
        <v>22</v>
      </c>
      <c r="N179" s="316" t="s">
        <v>23</v>
      </c>
      <c r="O179" s="316" t="s">
        <v>24</v>
      </c>
      <c r="P179" s="316" t="s">
        <v>25</v>
      </c>
      <c r="Q179" s="316" t="s">
        <v>26</v>
      </c>
      <c r="R179" s="316" t="s">
        <v>27</v>
      </c>
      <c r="S179" s="69" t="s">
        <v>28</v>
      </c>
    </row>
    <row r="180" spans="1:94" x14ac:dyDescent="0.2">
      <c r="A180" s="308" t="s">
        <v>203</v>
      </c>
      <c r="B180" s="317">
        <f>SUM(C180:S180)</f>
        <v>0</v>
      </c>
      <c r="C180" s="29">
        <f>SUM(ENERO:DICIEMBRE!C180)</f>
        <v>0</v>
      </c>
      <c r="D180" s="29">
        <f>SUM(ENERO:DICIEMBRE!D180)</f>
        <v>0</v>
      </c>
      <c r="E180" s="29">
        <f>SUM(ENERO:DICIEMBRE!E180)</f>
        <v>0</v>
      </c>
      <c r="F180" s="29">
        <f>SUM(ENERO:DICIEMBRE!F180)</f>
        <v>0</v>
      </c>
      <c r="G180" s="29">
        <f>SUM(ENERO:DICIEMBRE!G180)</f>
        <v>0</v>
      </c>
      <c r="H180" s="29">
        <f>SUM(ENERO:DICIEMBRE!H180)</f>
        <v>0</v>
      </c>
      <c r="I180" s="29">
        <f>SUM(ENERO:DICIEMBRE!I180)</f>
        <v>0</v>
      </c>
      <c r="J180" s="29">
        <f>SUM(ENERO:DICIEMBRE!J180)</f>
        <v>0</v>
      </c>
      <c r="K180" s="29">
        <f>SUM(ENERO:DICIEMBRE!K180)</f>
        <v>0</v>
      </c>
      <c r="L180" s="29">
        <f>SUM(ENERO:DICIEMBRE!L180)</f>
        <v>0</v>
      </c>
      <c r="M180" s="29">
        <f>SUM(ENERO:DICIEMBRE!M180)</f>
        <v>0</v>
      </c>
      <c r="N180" s="29">
        <f>SUM(ENERO:DICIEMBRE!N180)</f>
        <v>0</v>
      </c>
      <c r="O180" s="29">
        <f>SUM(ENERO:DICIEMBRE!O180)</f>
        <v>0</v>
      </c>
      <c r="P180" s="29">
        <f>SUM(ENERO:DICIEMBRE!P180)</f>
        <v>0</v>
      </c>
      <c r="Q180" s="29">
        <f>SUM(ENERO:DICIEMBRE!Q180)</f>
        <v>0</v>
      </c>
      <c r="R180" s="29">
        <f>SUM(ENERO:DICIEMBRE!R180)</f>
        <v>0</v>
      </c>
      <c r="S180" s="29">
        <f>SUM(ENERO:DICIEMBRE!S180)</f>
        <v>0</v>
      </c>
    </row>
    <row r="181" spans="1:94" x14ac:dyDescent="0.2">
      <c r="A181" s="308" t="s">
        <v>204</v>
      </c>
      <c r="B181" s="317">
        <f>SUM(C181:S181)</f>
        <v>0</v>
      </c>
      <c r="C181" s="29">
        <f>SUM(ENERO:DICIEMBRE!C181)</f>
        <v>0</v>
      </c>
      <c r="D181" s="29">
        <f>SUM(ENERO:DICIEMBRE!D181)</f>
        <v>0</v>
      </c>
      <c r="E181" s="29">
        <f>SUM(ENERO:DICIEMBRE!E181)</f>
        <v>0</v>
      </c>
      <c r="F181" s="29">
        <f>SUM(ENERO:DICIEMBRE!F181)</f>
        <v>0</v>
      </c>
      <c r="G181" s="29">
        <f>SUM(ENERO:DICIEMBRE!G181)</f>
        <v>0</v>
      </c>
      <c r="H181" s="29">
        <f>SUM(ENERO:DICIEMBRE!H181)</f>
        <v>0</v>
      </c>
      <c r="I181" s="29">
        <f>SUM(ENERO:DICIEMBRE!I181)</f>
        <v>0</v>
      </c>
      <c r="J181" s="29">
        <f>SUM(ENERO:DICIEMBRE!J181)</f>
        <v>0</v>
      </c>
      <c r="K181" s="29">
        <f>SUM(ENERO:DICIEMBRE!K181)</f>
        <v>0</v>
      </c>
      <c r="L181" s="29">
        <f>SUM(ENERO:DICIEMBRE!L181)</f>
        <v>0</v>
      </c>
      <c r="M181" s="29">
        <f>SUM(ENERO:DICIEMBRE!M181)</f>
        <v>0</v>
      </c>
      <c r="N181" s="29">
        <f>SUM(ENERO:DICIEMBRE!N181)</f>
        <v>0</v>
      </c>
      <c r="O181" s="29">
        <f>SUM(ENERO:DICIEMBRE!O181)</f>
        <v>0</v>
      </c>
      <c r="P181" s="29">
        <f>SUM(ENERO:DICIEMBRE!P181)</f>
        <v>0</v>
      </c>
      <c r="Q181" s="29">
        <f>SUM(ENERO:DICIEMBRE!Q181)</f>
        <v>0</v>
      </c>
      <c r="R181" s="29">
        <f>SUM(ENERO:DICIEMBRE!R181)</f>
        <v>0</v>
      </c>
      <c r="S181" s="29">
        <f>SUM(ENERO:DICIEMBRE!S181)</f>
        <v>0</v>
      </c>
      <c r="T181" s="285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1:94" x14ac:dyDescent="0.2">
      <c r="A182" s="310" t="s">
        <v>205</v>
      </c>
      <c r="B182" s="318">
        <f>SUM(C182:S182)</f>
        <v>0</v>
      </c>
      <c r="C182" s="29">
        <f>SUM(ENERO:DICIEMBRE!C182)</f>
        <v>0</v>
      </c>
      <c r="D182" s="29">
        <f>SUM(ENERO:DICIEMBRE!D182)</f>
        <v>0</v>
      </c>
      <c r="E182" s="29">
        <f>SUM(ENERO:DICIEMBRE!E182)</f>
        <v>0</v>
      </c>
      <c r="F182" s="29">
        <f>SUM(ENERO:DICIEMBRE!F182)</f>
        <v>0</v>
      </c>
      <c r="G182" s="29">
        <f>SUM(ENERO:DICIEMBRE!G182)</f>
        <v>0</v>
      </c>
      <c r="H182" s="29">
        <f>SUM(ENERO:DICIEMBRE!H182)</f>
        <v>0</v>
      </c>
      <c r="I182" s="29">
        <f>SUM(ENERO:DICIEMBRE!I182)</f>
        <v>0</v>
      </c>
      <c r="J182" s="29">
        <f>SUM(ENERO:DICIEMBRE!J182)</f>
        <v>0</v>
      </c>
      <c r="K182" s="29">
        <f>SUM(ENERO:DICIEMBRE!K182)</f>
        <v>0</v>
      </c>
      <c r="L182" s="29">
        <f>SUM(ENERO:DICIEMBRE!L182)</f>
        <v>0</v>
      </c>
      <c r="M182" s="29">
        <f>SUM(ENERO:DICIEMBRE!M182)</f>
        <v>0</v>
      </c>
      <c r="N182" s="29">
        <f>SUM(ENERO:DICIEMBRE!N182)</f>
        <v>0</v>
      </c>
      <c r="O182" s="29">
        <f>SUM(ENERO:DICIEMBRE!O182)</f>
        <v>0</v>
      </c>
      <c r="P182" s="29">
        <f>SUM(ENERO:DICIEMBRE!P182)</f>
        <v>0</v>
      </c>
      <c r="Q182" s="29">
        <f>SUM(ENERO:DICIEMBRE!Q182)</f>
        <v>0</v>
      </c>
      <c r="R182" s="29">
        <f>SUM(ENERO:DICIEMBRE!R182)</f>
        <v>0</v>
      </c>
      <c r="S182" s="29">
        <f>SUM(ENERO:DICIEMBRE!S182)</f>
        <v>0</v>
      </c>
      <c r="T182" s="319"/>
      <c r="U182" s="319"/>
      <c r="V182" s="319"/>
      <c r="W182" s="319"/>
      <c r="X182" s="319"/>
      <c r="Y182" s="320"/>
      <c r="Z182" s="320"/>
      <c r="AA182" s="320"/>
      <c r="AB182" s="320"/>
      <c r="AC182" s="320"/>
      <c r="AD182" s="320"/>
      <c r="AE182" s="320"/>
      <c r="AF182" s="320"/>
      <c r="AG182" s="256"/>
      <c r="AH182" s="256"/>
      <c r="AI182" s="256"/>
      <c r="AJ182" s="256"/>
      <c r="AK182" s="256"/>
      <c r="AL182" s="256"/>
      <c r="AM182" s="256"/>
      <c r="AN182" s="256"/>
      <c r="AO182" s="256"/>
      <c r="AP182" s="256"/>
      <c r="AQ182" s="256"/>
      <c r="AR182" s="256"/>
      <c r="AS182" s="321"/>
    </row>
    <row r="183" spans="1:94" ht="24.75" customHeight="1" x14ac:dyDescent="0.2">
      <c r="A183" s="281" t="s">
        <v>206</v>
      </c>
      <c r="B183" s="322"/>
      <c r="C183" s="323"/>
      <c r="E183" s="3743"/>
      <c r="F183" s="3743"/>
      <c r="G183" s="3743"/>
      <c r="H183" s="3743"/>
      <c r="I183" s="3743"/>
      <c r="J183" s="3743"/>
      <c r="K183" s="3743"/>
      <c r="L183" s="3743"/>
      <c r="M183" s="3743"/>
      <c r="N183" s="3743"/>
      <c r="O183" s="3743"/>
      <c r="P183" s="3743"/>
      <c r="Q183" s="3743"/>
      <c r="R183" s="3743"/>
      <c r="S183" s="3743"/>
      <c r="T183" s="3743"/>
      <c r="U183" s="3743"/>
      <c r="V183" s="3743"/>
      <c r="W183" s="3743"/>
      <c r="X183" s="3743"/>
      <c r="Y183" s="3743"/>
      <c r="Z183" s="3743"/>
      <c r="AA183" s="3743"/>
      <c r="AB183" s="3743"/>
      <c r="AC183" s="3743"/>
      <c r="AD183" s="3743"/>
      <c r="AE183" s="3743"/>
      <c r="AF183" s="3743"/>
      <c r="AG183" s="3743"/>
      <c r="AH183" s="3743"/>
      <c r="AI183" s="3743"/>
      <c r="AJ183" s="3743"/>
      <c r="AK183" s="3743"/>
      <c r="AL183" s="3743"/>
      <c r="AM183" s="3743"/>
      <c r="AN183" s="3743"/>
    </row>
    <row r="184" spans="1:94" ht="15.75" customHeight="1" x14ac:dyDescent="0.2">
      <c r="A184" s="3726" t="s">
        <v>207</v>
      </c>
      <c r="B184" s="3744" t="s">
        <v>208</v>
      </c>
      <c r="C184" s="3745"/>
      <c r="D184" s="3746"/>
      <c r="E184" s="3750" t="s">
        <v>209</v>
      </c>
      <c r="F184" s="3751"/>
      <c r="G184" s="3751"/>
      <c r="H184" s="3751"/>
      <c r="I184" s="3751"/>
      <c r="J184" s="3751"/>
      <c r="K184" s="3751"/>
      <c r="L184" s="3751"/>
      <c r="M184" s="3751"/>
      <c r="N184" s="3751"/>
      <c r="O184" s="3751"/>
      <c r="P184" s="3751"/>
      <c r="Q184" s="3751"/>
      <c r="R184" s="3751"/>
      <c r="S184" s="3751"/>
      <c r="T184" s="3751"/>
      <c r="U184" s="3751"/>
      <c r="V184" s="3751"/>
      <c r="W184" s="3751"/>
      <c r="X184" s="3751"/>
      <c r="Y184" s="3751"/>
      <c r="Z184" s="3751"/>
      <c r="AA184" s="3751"/>
      <c r="AB184" s="3751"/>
      <c r="AC184" s="3751"/>
      <c r="AD184" s="3751"/>
      <c r="AE184" s="3751"/>
      <c r="AF184" s="3751"/>
      <c r="AG184" s="3751"/>
      <c r="AH184" s="3751"/>
      <c r="AI184" s="3751"/>
      <c r="AJ184" s="3751"/>
      <c r="AK184" s="3751"/>
      <c r="AL184" s="3751"/>
      <c r="AM184" s="3751"/>
      <c r="AN184" s="3752"/>
      <c r="AO184" s="3727" t="s">
        <v>85</v>
      </c>
      <c r="AP184" s="3730" t="s">
        <v>87</v>
      </c>
      <c r="AQ184" s="3730" t="s">
        <v>88</v>
      </c>
      <c r="AR184" s="3730" t="s">
        <v>143</v>
      </c>
    </row>
    <row r="185" spans="1:94" ht="24.75" customHeight="1" x14ac:dyDescent="0.2">
      <c r="A185" s="3726"/>
      <c r="B185" s="3747"/>
      <c r="C185" s="3748"/>
      <c r="D185" s="3749"/>
      <c r="E185" s="3753" t="s">
        <v>210</v>
      </c>
      <c r="F185" s="3734" t="s">
        <v>211</v>
      </c>
      <c r="G185" s="3733" t="s">
        <v>212</v>
      </c>
      <c r="H185" s="3734"/>
      <c r="I185" s="3733" t="s">
        <v>213</v>
      </c>
      <c r="J185" s="3734"/>
      <c r="K185" s="3733" t="s">
        <v>214</v>
      </c>
      <c r="L185" s="3734"/>
      <c r="M185" s="3733" t="s">
        <v>215</v>
      </c>
      <c r="N185" s="3734"/>
      <c r="O185" s="3733" t="s">
        <v>216</v>
      </c>
      <c r="P185" s="3734"/>
      <c r="Q185" s="3735" t="s">
        <v>217</v>
      </c>
      <c r="R185" s="3734"/>
      <c r="S185" s="3733" t="s">
        <v>218</v>
      </c>
      <c r="T185" s="3734"/>
      <c r="U185" s="3733" t="s">
        <v>219</v>
      </c>
      <c r="V185" s="3734"/>
      <c r="W185" s="3735" t="s">
        <v>220</v>
      </c>
      <c r="X185" s="3734"/>
      <c r="Y185" s="3726" t="s">
        <v>221</v>
      </c>
      <c r="Z185" s="3726"/>
      <c r="AA185" s="3726" t="s">
        <v>222</v>
      </c>
      <c r="AB185" s="3726"/>
      <c r="AC185" s="3726" t="s">
        <v>223</v>
      </c>
      <c r="AD185" s="3726"/>
      <c r="AE185" s="3726" t="s">
        <v>224</v>
      </c>
      <c r="AF185" s="3726"/>
      <c r="AG185" s="3726" t="s">
        <v>225</v>
      </c>
      <c r="AH185" s="3726"/>
      <c r="AI185" s="3726" t="s">
        <v>226</v>
      </c>
      <c r="AJ185" s="3726"/>
      <c r="AK185" s="3726" t="s">
        <v>227</v>
      </c>
      <c r="AL185" s="3726"/>
      <c r="AM185" s="3726" t="s">
        <v>28</v>
      </c>
      <c r="AN185" s="3736"/>
      <c r="AO185" s="3728"/>
      <c r="AP185" s="3731"/>
      <c r="AQ185" s="3731"/>
      <c r="AR185" s="3731"/>
      <c r="CA185" s="3715" t="s">
        <v>137</v>
      </c>
      <c r="CB185" s="3715" t="s">
        <v>87</v>
      </c>
      <c r="CC185" s="3715" t="s">
        <v>88</v>
      </c>
      <c r="CD185" s="3715" t="s">
        <v>11</v>
      </c>
      <c r="CK185" s="59"/>
      <c r="CL185" s="7"/>
      <c r="CM185" s="3715" t="s">
        <v>137</v>
      </c>
      <c r="CN185" s="3715" t="s">
        <v>87</v>
      </c>
      <c r="CO185" s="3715" t="s">
        <v>88</v>
      </c>
      <c r="CP185" s="3715" t="s">
        <v>11</v>
      </c>
    </row>
    <row r="186" spans="1:94" x14ac:dyDescent="0.2">
      <c r="A186" s="3726"/>
      <c r="B186" s="290" t="s">
        <v>90</v>
      </c>
      <c r="C186" s="290" t="s">
        <v>29</v>
      </c>
      <c r="D186" s="290" t="s">
        <v>30</v>
      </c>
      <c r="E186" s="292" t="s">
        <v>29</v>
      </c>
      <c r="F186" s="324" t="s">
        <v>30</v>
      </c>
      <c r="G186" s="292" t="s">
        <v>29</v>
      </c>
      <c r="H186" s="324" t="s">
        <v>30</v>
      </c>
      <c r="I186" s="292" t="s">
        <v>29</v>
      </c>
      <c r="J186" s="324" t="s">
        <v>30</v>
      </c>
      <c r="K186" s="292" t="s">
        <v>29</v>
      </c>
      <c r="L186" s="324" t="s">
        <v>30</v>
      </c>
      <c r="M186" s="292" t="s">
        <v>29</v>
      </c>
      <c r="N186" s="324" t="s">
        <v>30</v>
      </c>
      <c r="O186" s="292" t="s">
        <v>29</v>
      </c>
      <c r="P186" s="324" t="s">
        <v>30</v>
      </c>
      <c r="Q186" s="292" t="s">
        <v>29</v>
      </c>
      <c r="R186" s="324" t="s">
        <v>30</v>
      </c>
      <c r="S186" s="292" t="s">
        <v>29</v>
      </c>
      <c r="T186" s="324" t="s">
        <v>30</v>
      </c>
      <c r="U186" s="292" t="s">
        <v>29</v>
      </c>
      <c r="V186" s="324" t="s">
        <v>30</v>
      </c>
      <c r="W186" s="292" t="s">
        <v>29</v>
      </c>
      <c r="X186" s="324" t="s">
        <v>30</v>
      </c>
      <c r="Y186" s="292" t="s">
        <v>29</v>
      </c>
      <c r="Z186" s="324" t="s">
        <v>30</v>
      </c>
      <c r="AA186" s="292" t="s">
        <v>29</v>
      </c>
      <c r="AB186" s="324" t="s">
        <v>30</v>
      </c>
      <c r="AC186" s="292" t="s">
        <v>29</v>
      </c>
      <c r="AD186" s="324" t="s">
        <v>30</v>
      </c>
      <c r="AE186" s="292" t="s">
        <v>29</v>
      </c>
      <c r="AF186" s="324" t="s">
        <v>30</v>
      </c>
      <c r="AG186" s="292" t="s">
        <v>29</v>
      </c>
      <c r="AH186" s="324" t="s">
        <v>30</v>
      </c>
      <c r="AI186" s="292" t="s">
        <v>29</v>
      </c>
      <c r="AJ186" s="324" t="s">
        <v>30</v>
      </c>
      <c r="AK186" s="292" t="s">
        <v>29</v>
      </c>
      <c r="AL186" s="324" t="s">
        <v>30</v>
      </c>
      <c r="AM186" s="292" t="s">
        <v>29</v>
      </c>
      <c r="AN186" s="325" t="s">
        <v>30</v>
      </c>
      <c r="AO186" s="3729"/>
      <c r="AP186" s="3732"/>
      <c r="AQ186" s="3732"/>
      <c r="AR186" s="3732"/>
      <c r="CA186" s="3715"/>
      <c r="CB186" s="3715"/>
      <c r="CC186" s="3715"/>
      <c r="CD186" s="3715"/>
      <c r="CK186" s="59"/>
      <c r="CL186" s="7"/>
      <c r="CM186" s="3715"/>
      <c r="CN186" s="3715"/>
      <c r="CO186" s="3715"/>
      <c r="CP186" s="3715"/>
    </row>
    <row r="187" spans="1:94" ht="15" x14ac:dyDescent="0.25">
      <c r="A187" s="308" t="s">
        <v>228</v>
      </c>
      <c r="B187" s="326">
        <f>SUM(C187:D187)</f>
        <v>0</v>
      </c>
      <c r="C187" s="326">
        <f t="shared" ref="C187:D189" si="101">+E187+G187+I187+K187+M187+O187+Q187+S187+U187+W187+Y187+AA187+AC187+AE187+AG187+AI187+AK187+AM187</f>
        <v>0</v>
      </c>
      <c r="D187" s="327">
        <f t="shared" si="101"/>
        <v>0</v>
      </c>
      <c r="E187" s="29">
        <f>SUM(ENERO:DICIEMBRE!E187)</f>
        <v>0</v>
      </c>
      <c r="F187" s="29">
        <f>SUM(ENERO:DICIEMBRE!F187)</f>
        <v>0</v>
      </c>
      <c r="G187" s="29">
        <f>SUM(ENERO:DICIEMBRE!G187)</f>
        <v>0</v>
      </c>
      <c r="H187" s="29">
        <f>SUM(ENERO:DICIEMBRE!H187)</f>
        <v>0</v>
      </c>
      <c r="I187" s="29">
        <f>SUM(ENERO:DICIEMBRE!I187)</f>
        <v>0</v>
      </c>
      <c r="J187" s="29">
        <f>SUM(ENERO:DICIEMBRE!J187)</f>
        <v>0</v>
      </c>
      <c r="K187" s="29">
        <f>SUM(ENERO:DICIEMBRE!K187)</f>
        <v>0</v>
      </c>
      <c r="L187" s="29">
        <f>SUM(ENERO:DICIEMBRE!L187)</f>
        <v>0</v>
      </c>
      <c r="M187" s="29">
        <f>SUM(ENERO:DICIEMBRE!M187)</f>
        <v>0</v>
      </c>
      <c r="N187" s="29">
        <f>SUM(ENERO:DICIEMBRE!N187)</f>
        <v>0</v>
      </c>
      <c r="O187" s="29">
        <f>SUM(ENERO:DICIEMBRE!O187)</f>
        <v>0</v>
      </c>
      <c r="P187" s="29">
        <f>SUM(ENERO:DICIEMBRE!P187)</f>
        <v>0</v>
      </c>
      <c r="Q187" s="29">
        <f>SUM(ENERO:DICIEMBRE!Q187)</f>
        <v>0</v>
      </c>
      <c r="R187" s="29">
        <f>SUM(ENERO:DICIEMBRE!R187)</f>
        <v>0</v>
      </c>
      <c r="S187" s="29">
        <f>SUM(ENERO:DICIEMBRE!S187)</f>
        <v>0</v>
      </c>
      <c r="T187" s="29">
        <f>SUM(ENERO:DICIEMBRE!T187)</f>
        <v>0</v>
      </c>
      <c r="U187" s="29">
        <f>SUM(ENERO:DICIEMBRE!U187)</f>
        <v>0</v>
      </c>
      <c r="V187" s="29">
        <f>SUM(ENERO:DICIEMBRE!V187)</f>
        <v>0</v>
      </c>
      <c r="W187" s="29">
        <f>SUM(ENERO:DICIEMBRE!W187)</f>
        <v>0</v>
      </c>
      <c r="X187" s="29">
        <f>SUM(ENERO:DICIEMBRE!X187)</f>
        <v>0</v>
      </c>
      <c r="Y187" s="29">
        <f>SUM(ENERO:DICIEMBRE!Y187)</f>
        <v>0</v>
      </c>
      <c r="Z187" s="29">
        <f>SUM(ENERO:DICIEMBRE!Z187)</f>
        <v>0</v>
      </c>
      <c r="AA187" s="29">
        <f>SUM(ENERO:DICIEMBRE!AA187)</f>
        <v>0</v>
      </c>
      <c r="AB187" s="29">
        <f>SUM(ENERO:DICIEMBRE!AB187)</f>
        <v>0</v>
      </c>
      <c r="AC187" s="29">
        <f>SUM(ENERO:DICIEMBRE!AC187)</f>
        <v>0</v>
      </c>
      <c r="AD187" s="29">
        <f>SUM(ENERO:DICIEMBRE!AD187)</f>
        <v>0</v>
      </c>
      <c r="AE187" s="29">
        <f>SUM(ENERO:DICIEMBRE!AE187)</f>
        <v>0</v>
      </c>
      <c r="AF187" s="29">
        <f>SUM(ENERO:DICIEMBRE!AF187)</f>
        <v>0</v>
      </c>
      <c r="AG187" s="29">
        <f>SUM(ENERO:DICIEMBRE!AG187)</f>
        <v>0</v>
      </c>
      <c r="AH187" s="29">
        <f>SUM(ENERO:DICIEMBRE!AH187)</f>
        <v>0</v>
      </c>
      <c r="AI187" s="29">
        <f>SUM(ENERO:DICIEMBRE!AI187)</f>
        <v>0</v>
      </c>
      <c r="AJ187" s="29">
        <f>SUM(ENERO:DICIEMBRE!AJ187)</f>
        <v>0</v>
      </c>
      <c r="AK187" s="29">
        <f>SUM(ENERO:DICIEMBRE!AK187)</f>
        <v>0</v>
      </c>
      <c r="AL187" s="29">
        <f>SUM(ENERO:DICIEMBRE!AL187)</f>
        <v>0</v>
      </c>
      <c r="AM187" s="29">
        <f>SUM(ENERO:DICIEMBRE!AM187)</f>
        <v>0</v>
      </c>
      <c r="AN187" s="29">
        <f>SUM(ENERO:DICIEMBRE!AN187)</f>
        <v>0</v>
      </c>
      <c r="AO187" s="29">
        <f>SUM(ENERO:DICIEMBRE!AO187)</f>
        <v>0</v>
      </c>
      <c r="AP187" s="29">
        <f>SUM(ENERO:DICIEMBRE!AP187)</f>
        <v>0</v>
      </c>
      <c r="AQ187" s="29">
        <f>SUM(ENERO:DICIEMBRE!AQ187)</f>
        <v>0</v>
      </c>
      <c r="AR187" s="29">
        <f>SUM(ENERO:DICIEMBRE!AR187)</f>
        <v>0</v>
      </c>
      <c r="AS187" s="188" t="str">
        <f>+CA187&amp;CB187&amp;CC187&amp;CD187</f>
        <v/>
      </c>
      <c r="CA187" s="7" t="str">
        <f>IF(CM187=1," *Revisar relacion Total y Beneficiarios, Los Beneficiarios no pueden ser mayor que el Total, y si no hay beneficiario digite un cero ","")</f>
        <v/>
      </c>
      <c r="CB187" s="7" t="str">
        <f>IF(CN187=1," *.Las Acciones de Pueblos Originarios no pueden superar el total de Acciones ","")</f>
        <v/>
      </c>
      <c r="CC187" s="7" t="str">
        <f>IF(CO187=1," *.Las Acciones de Migrantes no pueden superar el total de Acciones ","")</f>
        <v/>
      </c>
      <c r="CD187" s="7" t="str">
        <f>IF(CP187=1,"*Las Atenciones de NNA SENAME no pueden superar el total de Atenciones entre los 0 Y 24 años.","")</f>
        <v/>
      </c>
      <c r="CK187" s="59"/>
      <c r="CL187" s="7"/>
      <c r="CM187" s="7">
        <f t="shared" ref="CM187:CO189" si="102">IF(AO187&gt;$B187,1,0)</f>
        <v>0</v>
      </c>
      <c r="CN187" s="7">
        <f t="shared" si="102"/>
        <v>0</v>
      </c>
      <c r="CO187" s="7">
        <f t="shared" si="102"/>
        <v>0</v>
      </c>
      <c r="CP187" s="7">
        <f>IF(AR187&gt;SUM($E187:$P187),1,0)</f>
        <v>0</v>
      </c>
    </row>
    <row r="188" spans="1:94" ht="15" x14ac:dyDescent="0.25">
      <c r="A188" s="308" t="s">
        <v>229</v>
      </c>
      <c r="B188" s="329">
        <f>SUM(C188:D188)</f>
        <v>0</v>
      </c>
      <c r="C188" s="329">
        <f t="shared" si="101"/>
        <v>0</v>
      </c>
      <c r="D188" s="330">
        <f t="shared" si="101"/>
        <v>0</v>
      </c>
      <c r="E188" s="29">
        <f>SUM(ENERO:DICIEMBRE!E188)</f>
        <v>0</v>
      </c>
      <c r="F188" s="29">
        <f>SUM(ENERO:DICIEMBRE!F188)</f>
        <v>0</v>
      </c>
      <c r="G188" s="29">
        <f>SUM(ENERO:DICIEMBRE!G188)</f>
        <v>0</v>
      </c>
      <c r="H188" s="29">
        <f>SUM(ENERO:DICIEMBRE!H188)</f>
        <v>0</v>
      </c>
      <c r="I188" s="29">
        <f>SUM(ENERO:DICIEMBRE!I188)</f>
        <v>0</v>
      </c>
      <c r="J188" s="29">
        <f>SUM(ENERO:DICIEMBRE!J188)</f>
        <v>0</v>
      </c>
      <c r="K188" s="29">
        <f>SUM(ENERO:DICIEMBRE!K188)</f>
        <v>0</v>
      </c>
      <c r="L188" s="29">
        <f>SUM(ENERO:DICIEMBRE!L188)</f>
        <v>0</v>
      </c>
      <c r="M188" s="29">
        <f>SUM(ENERO:DICIEMBRE!M188)</f>
        <v>0</v>
      </c>
      <c r="N188" s="29">
        <f>SUM(ENERO:DICIEMBRE!N188)</f>
        <v>0</v>
      </c>
      <c r="O188" s="29">
        <f>SUM(ENERO:DICIEMBRE!O188)</f>
        <v>0</v>
      </c>
      <c r="P188" s="29">
        <f>SUM(ENERO:DICIEMBRE!P188)</f>
        <v>0</v>
      </c>
      <c r="Q188" s="29">
        <f>SUM(ENERO:DICIEMBRE!Q188)</f>
        <v>0</v>
      </c>
      <c r="R188" s="29">
        <f>SUM(ENERO:DICIEMBRE!R188)</f>
        <v>0</v>
      </c>
      <c r="S188" s="29">
        <f>SUM(ENERO:DICIEMBRE!S188)</f>
        <v>0</v>
      </c>
      <c r="T188" s="29">
        <f>SUM(ENERO:DICIEMBRE!T188)</f>
        <v>0</v>
      </c>
      <c r="U188" s="29">
        <f>SUM(ENERO:DICIEMBRE!U188)</f>
        <v>0</v>
      </c>
      <c r="V188" s="29">
        <f>SUM(ENERO:DICIEMBRE!V188)</f>
        <v>0</v>
      </c>
      <c r="W188" s="29">
        <f>SUM(ENERO:DICIEMBRE!W188)</f>
        <v>0</v>
      </c>
      <c r="X188" s="29">
        <f>SUM(ENERO:DICIEMBRE!X188)</f>
        <v>0</v>
      </c>
      <c r="Y188" s="29">
        <f>SUM(ENERO:DICIEMBRE!Y188)</f>
        <v>0</v>
      </c>
      <c r="Z188" s="29">
        <f>SUM(ENERO:DICIEMBRE!Z188)</f>
        <v>0</v>
      </c>
      <c r="AA188" s="29">
        <f>SUM(ENERO:DICIEMBRE!AA188)</f>
        <v>0</v>
      </c>
      <c r="AB188" s="29">
        <f>SUM(ENERO:DICIEMBRE!AB188)</f>
        <v>0</v>
      </c>
      <c r="AC188" s="29">
        <f>SUM(ENERO:DICIEMBRE!AC188)</f>
        <v>0</v>
      </c>
      <c r="AD188" s="29">
        <f>SUM(ENERO:DICIEMBRE!AD188)</f>
        <v>0</v>
      </c>
      <c r="AE188" s="29">
        <f>SUM(ENERO:DICIEMBRE!AE188)</f>
        <v>0</v>
      </c>
      <c r="AF188" s="29">
        <f>SUM(ENERO:DICIEMBRE!AF188)</f>
        <v>0</v>
      </c>
      <c r="AG188" s="29">
        <f>SUM(ENERO:DICIEMBRE!AG188)</f>
        <v>0</v>
      </c>
      <c r="AH188" s="29">
        <f>SUM(ENERO:DICIEMBRE!AH188)</f>
        <v>0</v>
      </c>
      <c r="AI188" s="29">
        <f>SUM(ENERO:DICIEMBRE!AI188)</f>
        <v>0</v>
      </c>
      <c r="AJ188" s="29">
        <f>SUM(ENERO:DICIEMBRE!AJ188)</f>
        <v>0</v>
      </c>
      <c r="AK188" s="29">
        <f>SUM(ENERO:DICIEMBRE!AK188)</f>
        <v>0</v>
      </c>
      <c r="AL188" s="29">
        <f>SUM(ENERO:DICIEMBRE!AL188)</f>
        <v>0</v>
      </c>
      <c r="AM188" s="29">
        <f>SUM(ENERO:DICIEMBRE!AM188)</f>
        <v>0</v>
      </c>
      <c r="AN188" s="29">
        <f>SUM(ENERO:DICIEMBRE!AN188)</f>
        <v>0</v>
      </c>
      <c r="AO188" s="29">
        <f>SUM(ENERO:DICIEMBRE!AO188)</f>
        <v>0</v>
      </c>
      <c r="AP188" s="29">
        <f>SUM(ENERO:DICIEMBRE!AP188)</f>
        <v>0</v>
      </c>
      <c r="AQ188" s="29">
        <f>SUM(ENERO:DICIEMBRE!AQ188)</f>
        <v>0</v>
      </c>
      <c r="AR188" s="29">
        <f>SUM(ENERO:DICIEMBRE!AR188)</f>
        <v>0</v>
      </c>
      <c r="AS188" s="188" t="str">
        <f>+CA188&amp;CB188&amp;CC188&amp;CD188</f>
        <v/>
      </c>
      <c r="CA188" s="7" t="str">
        <f t="shared" ref="CA188:CA189" si="103">IF(CM188=1," *Revisar relacion Total y Beneficiarios, Los Beneficiarios no pueden ser mayor que el Total, y si no hay beneficiario digite un cero ","")</f>
        <v/>
      </c>
      <c r="CB188" s="7" t="str">
        <f t="shared" ref="CB188:CB189" si="104">IF(CN188=1," *.Las Acciones de Pueblos Originarios no pueden superar el total de Acciones ","")</f>
        <v/>
      </c>
      <c r="CC188" s="7" t="str">
        <f t="shared" ref="CC188:CC189" si="105">IF(CO188=1," *.Las Acciones de Migrantes no pueden superar el total de Acciones ","")</f>
        <v/>
      </c>
      <c r="CD188" s="7" t="str">
        <f t="shared" ref="CD188:CD189" si="106">IF(CP188=1,"*Las Atenciones de NNA SENAME no pueden superar el total de Atenciones entre los 0 Y 24 años.","")</f>
        <v/>
      </c>
      <c r="CK188" s="59"/>
      <c r="CL188" s="7"/>
      <c r="CM188" s="7">
        <f t="shared" si="102"/>
        <v>0</v>
      </c>
      <c r="CN188" s="7">
        <f t="shared" si="102"/>
        <v>0</v>
      </c>
      <c r="CO188" s="7">
        <f t="shared" si="102"/>
        <v>0</v>
      </c>
      <c r="CP188" s="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29">
        <f>SUM(ENERO:DICIEMBRE!E189)</f>
        <v>0</v>
      </c>
      <c r="F189" s="29">
        <f>SUM(ENERO:DICIEMBRE!F189)</f>
        <v>0</v>
      </c>
      <c r="G189" s="29">
        <f>SUM(ENERO:DICIEMBRE!G189)</f>
        <v>0</v>
      </c>
      <c r="H189" s="29">
        <f>SUM(ENERO:DICIEMBRE!H189)</f>
        <v>0</v>
      </c>
      <c r="I189" s="29">
        <f>SUM(ENERO:DICIEMBRE!I189)</f>
        <v>0</v>
      </c>
      <c r="J189" s="29">
        <f>SUM(ENERO:DICIEMBRE!J189)</f>
        <v>0</v>
      </c>
      <c r="K189" s="29">
        <f>SUM(ENERO:DICIEMBRE!K189)</f>
        <v>0</v>
      </c>
      <c r="L189" s="29">
        <f>SUM(ENERO:DICIEMBRE!L189)</f>
        <v>0</v>
      </c>
      <c r="M189" s="29">
        <f>SUM(ENERO:DICIEMBRE!M189)</f>
        <v>0</v>
      </c>
      <c r="N189" s="29">
        <f>SUM(ENERO:DICIEMBRE!N189)</f>
        <v>0</v>
      </c>
      <c r="O189" s="29">
        <f>SUM(ENERO:DICIEMBRE!O189)</f>
        <v>0</v>
      </c>
      <c r="P189" s="29">
        <f>SUM(ENERO:DICIEMBRE!P189)</f>
        <v>0</v>
      </c>
      <c r="Q189" s="29">
        <f>SUM(ENERO:DICIEMBRE!Q189)</f>
        <v>0</v>
      </c>
      <c r="R189" s="29">
        <f>SUM(ENERO:DICIEMBRE!R189)</f>
        <v>0</v>
      </c>
      <c r="S189" s="29">
        <f>SUM(ENERO:DICIEMBRE!S189)</f>
        <v>0</v>
      </c>
      <c r="T189" s="29">
        <f>SUM(ENERO:DICIEMBRE!T189)</f>
        <v>0</v>
      </c>
      <c r="U189" s="29">
        <f>SUM(ENERO:DICIEMBRE!U189)</f>
        <v>0</v>
      </c>
      <c r="V189" s="29">
        <f>SUM(ENERO:DICIEMBRE!V189)</f>
        <v>0</v>
      </c>
      <c r="W189" s="29">
        <f>SUM(ENERO:DICIEMBRE!W189)</f>
        <v>0</v>
      </c>
      <c r="X189" s="29">
        <f>SUM(ENERO:DICIEMBRE!X189)</f>
        <v>0</v>
      </c>
      <c r="Y189" s="29">
        <f>SUM(ENERO:DICIEMBRE!Y189)</f>
        <v>0</v>
      </c>
      <c r="Z189" s="29">
        <f>SUM(ENERO:DICIEMBRE!Z189)</f>
        <v>0</v>
      </c>
      <c r="AA189" s="29">
        <f>SUM(ENERO:DICIEMBRE!AA189)</f>
        <v>0</v>
      </c>
      <c r="AB189" s="29">
        <f>SUM(ENERO:DICIEMBRE!AB189)</f>
        <v>0</v>
      </c>
      <c r="AC189" s="29">
        <f>SUM(ENERO:DICIEMBRE!AC189)</f>
        <v>0</v>
      </c>
      <c r="AD189" s="29">
        <f>SUM(ENERO:DICIEMBRE!AD189)</f>
        <v>0</v>
      </c>
      <c r="AE189" s="29">
        <f>SUM(ENERO:DICIEMBRE!AE189)</f>
        <v>0</v>
      </c>
      <c r="AF189" s="29">
        <f>SUM(ENERO:DICIEMBRE!AF189)</f>
        <v>0</v>
      </c>
      <c r="AG189" s="29">
        <f>SUM(ENERO:DICIEMBRE!AG189)</f>
        <v>0</v>
      </c>
      <c r="AH189" s="29">
        <f>SUM(ENERO:DICIEMBRE!AH189)</f>
        <v>0</v>
      </c>
      <c r="AI189" s="29">
        <f>SUM(ENERO:DICIEMBRE!AI189)</f>
        <v>0</v>
      </c>
      <c r="AJ189" s="29">
        <f>SUM(ENERO:DICIEMBRE!AJ189)</f>
        <v>0</v>
      </c>
      <c r="AK189" s="29">
        <f>SUM(ENERO:DICIEMBRE!AK189)</f>
        <v>0</v>
      </c>
      <c r="AL189" s="29">
        <f>SUM(ENERO:DICIEMBRE!AL189)</f>
        <v>0</v>
      </c>
      <c r="AM189" s="29">
        <f>SUM(ENERO:DICIEMBRE!AM189)</f>
        <v>0</v>
      </c>
      <c r="AN189" s="29">
        <f>SUM(ENERO:DICIEMBRE!AN189)</f>
        <v>0</v>
      </c>
      <c r="AO189" s="29">
        <f>SUM(ENERO:DICIEMBRE!AO189)</f>
        <v>0</v>
      </c>
      <c r="AP189" s="29">
        <f>SUM(ENERO:DICIEMBRE!AP189)</f>
        <v>0</v>
      </c>
      <c r="AQ189" s="29">
        <f>SUM(ENERO:DICIEMBRE!AQ189)</f>
        <v>0</v>
      </c>
      <c r="AR189" s="29">
        <f>SUM(ENERO:DICIEMBRE!AR189)</f>
        <v>0</v>
      </c>
      <c r="AS189" s="188" t="str">
        <f>+CA189&amp;CB189&amp;CC189&amp;CD189</f>
        <v/>
      </c>
      <c r="CA189" s="7" t="str">
        <f t="shared" si="103"/>
        <v/>
      </c>
      <c r="CB189" s="7" t="str">
        <f t="shared" si="104"/>
        <v/>
      </c>
      <c r="CC189" s="7" t="str">
        <f t="shared" si="105"/>
        <v/>
      </c>
      <c r="CD189" s="7" t="str">
        <f t="shared" si="106"/>
        <v/>
      </c>
      <c r="CK189" s="59"/>
      <c r="CL189" s="7"/>
      <c r="CM189" s="7">
        <f t="shared" si="102"/>
        <v>0</v>
      </c>
      <c r="CN189" s="7">
        <f t="shared" si="102"/>
        <v>0</v>
      </c>
      <c r="CO189" s="7">
        <f t="shared" si="102"/>
        <v>0</v>
      </c>
      <c r="CP189" s="7">
        <f>IF(AR189&gt;SUM($E189:$P189),1,0)</f>
        <v>0</v>
      </c>
    </row>
    <row r="190" spans="1:94" ht="24.75" customHeight="1" x14ac:dyDescent="0.2">
      <c r="A190" s="333" t="s">
        <v>231</v>
      </c>
      <c r="B190" s="334"/>
    </row>
    <row r="191" spans="1:94" ht="14.25" customHeight="1" x14ac:dyDescent="0.2">
      <c r="A191" s="3716" t="s">
        <v>232</v>
      </c>
      <c r="B191" s="3718" t="s">
        <v>141</v>
      </c>
      <c r="C191" s="3719" t="s">
        <v>233</v>
      </c>
      <c r="D191" s="3720"/>
      <c r="E191" s="3718" t="s">
        <v>234</v>
      </c>
      <c r="F191" s="3721" t="s">
        <v>235</v>
      </c>
      <c r="G191" s="3722"/>
      <c r="H191" s="3722"/>
      <c r="I191" s="3722"/>
      <c r="J191" s="3722"/>
      <c r="K191" s="3722"/>
      <c r="L191" s="3722"/>
      <c r="M191" s="3722"/>
      <c r="N191" s="3722"/>
      <c r="O191" s="3722"/>
      <c r="P191" s="3722"/>
      <c r="Q191" s="3722"/>
      <c r="R191" s="3722"/>
      <c r="S191" s="3722"/>
      <c r="T191" s="3723"/>
      <c r="U191" s="3724" t="s">
        <v>345</v>
      </c>
    </row>
    <row r="192" spans="1:94" ht="25.5" x14ac:dyDescent="0.2">
      <c r="A192" s="3717"/>
      <c r="B192" s="3717"/>
      <c r="C192" s="335" t="s">
        <v>237</v>
      </c>
      <c r="D192" s="335" t="s">
        <v>238</v>
      </c>
      <c r="E192" s="3717"/>
      <c r="F192" s="335" t="s">
        <v>239</v>
      </c>
      <c r="G192" s="335" t="s">
        <v>240</v>
      </c>
      <c r="H192" s="335" t="s">
        <v>241</v>
      </c>
      <c r="I192" s="335" t="s">
        <v>242</v>
      </c>
      <c r="J192" s="335" t="s">
        <v>243</v>
      </c>
      <c r="K192" s="335" t="s">
        <v>244</v>
      </c>
      <c r="L192" s="335" t="s">
        <v>245</v>
      </c>
      <c r="M192" s="335" t="s">
        <v>246</v>
      </c>
      <c r="N192" s="335" t="s">
        <v>247</v>
      </c>
      <c r="O192" s="335" t="s">
        <v>248</v>
      </c>
      <c r="P192" s="335" t="s">
        <v>249</v>
      </c>
      <c r="Q192" s="335" t="s">
        <v>250</v>
      </c>
      <c r="R192" s="335" t="s">
        <v>251</v>
      </c>
      <c r="S192" s="335" t="s">
        <v>252</v>
      </c>
      <c r="T192" s="336" t="s">
        <v>253</v>
      </c>
      <c r="U192" s="3725"/>
      <c r="CA192" s="7" t="s">
        <v>236</v>
      </c>
      <c r="CI192" s="7" t="s">
        <v>236</v>
      </c>
    </row>
    <row r="193" spans="1:87" ht="15" x14ac:dyDescent="0.25">
      <c r="A193" s="308" t="s">
        <v>152</v>
      </c>
      <c r="B193" s="337">
        <f>SUM(C193:D193)</f>
        <v>0</v>
      </c>
      <c r="C193" s="29">
        <f>SUM(ENERO:DICIEMBRE!C193)</f>
        <v>0</v>
      </c>
      <c r="D193" s="29">
        <f>SUM(ENERO:DICIEMBRE!D193)</f>
        <v>0</v>
      </c>
      <c r="E193" s="338">
        <f>+F193+G193+H193+I193+K193+L193+M193+N193+O193+P193+Q193+R193+S193+T193</f>
        <v>0</v>
      </c>
      <c r="F193" s="29">
        <f>SUM(ENERO:DICIEMBRE!F193)</f>
        <v>0</v>
      </c>
      <c r="G193" s="29">
        <f>SUM(ENERO:DICIEMBRE!G193)</f>
        <v>0</v>
      </c>
      <c r="H193" s="29">
        <f>SUM(ENERO:DICIEMBRE!H193)</f>
        <v>0</v>
      </c>
      <c r="I193" s="29">
        <f>SUM(ENERO:DICIEMBRE!I193)</f>
        <v>0</v>
      </c>
      <c r="J193" s="339"/>
      <c r="K193" s="29">
        <f>SUM(ENERO:DICIEMBRE!K193)</f>
        <v>0</v>
      </c>
      <c r="L193" s="29">
        <f>SUM(ENERO:DICIEMBRE!L193)</f>
        <v>0</v>
      </c>
      <c r="M193" s="29">
        <f>SUM(ENERO:DICIEMBRE!M193)</f>
        <v>0</v>
      </c>
      <c r="N193" s="29">
        <f>SUM(ENERO:DICIEMBRE!N193)</f>
        <v>0</v>
      </c>
      <c r="O193" s="29">
        <f>SUM(ENERO:DICIEMBRE!O193)</f>
        <v>0</v>
      </c>
      <c r="P193" s="29">
        <f>SUM(ENERO:DICIEMBRE!P193)</f>
        <v>0</v>
      </c>
      <c r="Q193" s="29">
        <f>SUM(ENERO:DICIEMBRE!Q193)</f>
        <v>0</v>
      </c>
      <c r="R193" s="29">
        <f>SUM(ENERO:DICIEMBRE!R193)</f>
        <v>0</v>
      </c>
      <c r="S193" s="29">
        <f>SUM(ENERO:DICIEMBRE!S193)</f>
        <v>0</v>
      </c>
      <c r="T193" s="29">
        <f>SUM(ENERO:DICIEMBRE!T193)</f>
        <v>0</v>
      </c>
      <c r="U193" s="29">
        <f>SUM(ENERO:DICIEMBRE!U193)</f>
        <v>0</v>
      </c>
      <c r="V193" s="5" t="str">
        <f>$CA193</f>
        <v/>
      </c>
      <c r="CA193" s="7" t="str">
        <f>IF(CI193=1,"* El valor en NANEAS no puede superar el total de Atenciones. ","")</f>
        <v/>
      </c>
      <c r="CI193" s="7">
        <f>IF(U193&gt;$B193,1,0)</f>
        <v>0</v>
      </c>
    </row>
    <row r="194" spans="1:87" ht="30.75" customHeight="1" x14ac:dyDescent="0.25">
      <c r="A194" s="308" t="s">
        <v>254</v>
      </c>
      <c r="B194" s="340">
        <f>SUM(C194:D194)</f>
        <v>0</v>
      </c>
      <c r="C194" s="29">
        <f>SUM(ENERO:DICIEMBRE!C194)</f>
        <v>0</v>
      </c>
      <c r="D194" s="29">
        <f>SUM(ENERO:DICIEMBRE!D194)</f>
        <v>0</v>
      </c>
      <c r="E194" s="341">
        <f>+F194+G194+H194+I194+K194+L194+M194+N194+O194+P194+Q194+R194+S194+T194</f>
        <v>0</v>
      </c>
      <c r="F194" s="29">
        <f>SUM(ENERO:DICIEMBRE!F194)</f>
        <v>0</v>
      </c>
      <c r="G194" s="29">
        <f>SUM(ENERO:DICIEMBRE!G194)</f>
        <v>0</v>
      </c>
      <c r="H194" s="29">
        <f>SUM(ENERO:DICIEMBRE!H194)</f>
        <v>0</v>
      </c>
      <c r="I194" s="29">
        <f>SUM(ENERO:DICIEMBRE!I194)</f>
        <v>0</v>
      </c>
      <c r="J194" s="342"/>
      <c r="K194" s="29">
        <f>SUM(ENERO:DICIEMBRE!K194)</f>
        <v>0</v>
      </c>
      <c r="L194" s="29">
        <f>SUM(ENERO:DICIEMBRE!L194)</f>
        <v>0</v>
      </c>
      <c r="M194" s="29">
        <f>SUM(ENERO:DICIEMBRE!M194)</f>
        <v>0</v>
      </c>
      <c r="N194" s="29">
        <f>SUM(ENERO:DICIEMBRE!N194)</f>
        <v>0</v>
      </c>
      <c r="O194" s="29">
        <f>SUM(ENERO:DICIEMBRE!O194)</f>
        <v>0</v>
      </c>
      <c r="P194" s="29">
        <f>SUM(ENERO:DICIEMBRE!P194)</f>
        <v>0</v>
      </c>
      <c r="Q194" s="29">
        <f>SUM(ENERO:DICIEMBRE!Q194)</f>
        <v>0</v>
      </c>
      <c r="R194" s="29">
        <f>SUM(ENERO:DICIEMBRE!R194)</f>
        <v>0</v>
      </c>
      <c r="S194" s="29">
        <f>SUM(ENERO:DICIEMBRE!S194)</f>
        <v>0</v>
      </c>
      <c r="T194" s="29">
        <f>SUM(ENERO:DICIEMBRE!T194)</f>
        <v>0</v>
      </c>
      <c r="U194" s="29">
        <f>SUM(ENERO:DICIEMBRE!U194)</f>
        <v>0</v>
      </c>
      <c r="V194" s="5" t="str">
        <f t="shared" ref="V194:V196" si="107">$CA194</f>
        <v/>
      </c>
      <c r="CA194" s="7" t="str">
        <f t="shared" ref="CA194:CA196" si="108">IF(CI194=1,"* El valor en NANEAS no puede superar el total de Atenciones. ","")</f>
        <v/>
      </c>
      <c r="CI194" s="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340">
        <f>SUM(C195:D195)</f>
        <v>0</v>
      </c>
      <c r="C195" s="29">
        <f>SUM(ENERO:DICIEMBRE!C195)</f>
        <v>0</v>
      </c>
      <c r="D195" s="29">
        <f>SUM(ENERO:DICIEMBRE!D195)</f>
        <v>0</v>
      </c>
      <c r="E195" s="341">
        <f>SUM(F195:T195)</f>
        <v>0</v>
      </c>
      <c r="F195" s="29">
        <f>SUM(ENERO:DICIEMBRE!F195)</f>
        <v>0</v>
      </c>
      <c r="G195" s="29">
        <f>SUM(ENERO:DICIEMBRE!G195)</f>
        <v>0</v>
      </c>
      <c r="H195" s="29">
        <f>SUM(ENERO:DICIEMBRE!H195)</f>
        <v>0</v>
      </c>
      <c r="I195" s="29">
        <f>SUM(ENERO:DICIEMBRE!I195)</f>
        <v>0</v>
      </c>
      <c r="J195" s="29">
        <f>SUM(ENERO:DICIEMBRE!J195)</f>
        <v>0</v>
      </c>
      <c r="K195" s="29">
        <f>SUM(ENERO:DICIEMBRE!K195)</f>
        <v>0</v>
      </c>
      <c r="L195" s="29">
        <f>SUM(ENERO:DICIEMBRE!L195)</f>
        <v>0</v>
      </c>
      <c r="M195" s="29">
        <f>SUM(ENERO:DICIEMBRE!M195)</f>
        <v>0</v>
      </c>
      <c r="N195" s="29">
        <f>SUM(ENERO:DICIEMBRE!N195)</f>
        <v>0</v>
      </c>
      <c r="O195" s="29">
        <f>SUM(ENERO:DICIEMBRE!O195)</f>
        <v>0</v>
      </c>
      <c r="P195" s="29">
        <f>SUM(ENERO:DICIEMBRE!P195)</f>
        <v>0</v>
      </c>
      <c r="Q195" s="29">
        <f>SUM(ENERO:DICIEMBRE!Q195)</f>
        <v>0</v>
      </c>
      <c r="R195" s="29">
        <f>SUM(ENERO:DICIEMBRE!R195)</f>
        <v>0</v>
      </c>
      <c r="S195" s="29">
        <f>SUM(ENERO:DICIEMBRE!S195)</f>
        <v>0</v>
      </c>
      <c r="T195" s="29">
        <f>SUM(ENERO:DICIEMBRE!T195)</f>
        <v>0</v>
      </c>
      <c r="U195" s="29">
        <f>SUM(ENERO:DICIEMBRE!U195)</f>
        <v>0</v>
      </c>
      <c r="V195" s="5" t="str">
        <f t="shared" si="107"/>
        <v/>
      </c>
      <c r="CA195" s="7" t="str">
        <f t="shared" si="108"/>
        <v/>
      </c>
      <c r="CI195" s="7">
        <f t="shared" si="109"/>
        <v>0</v>
      </c>
    </row>
    <row r="196" spans="1:87" ht="19.5" customHeight="1" x14ac:dyDescent="0.25">
      <c r="A196" s="310" t="s">
        <v>255</v>
      </c>
      <c r="B196" s="343">
        <f>SUM(C196:D196)</f>
        <v>0</v>
      </c>
      <c r="C196" s="29">
        <f>SUM(ENERO:DICIEMBRE!C196)</f>
        <v>0</v>
      </c>
      <c r="D196" s="29">
        <f>SUM(ENERO:DICIEMBRE!D196)</f>
        <v>0</v>
      </c>
      <c r="E196" s="344">
        <f>+F196+G196+H196+I196+K196+L196+M196+N196+O196+P196+Q196+R196+S196+T196</f>
        <v>0</v>
      </c>
      <c r="F196" s="29">
        <f>SUM(ENERO:DICIEMBRE!F196)</f>
        <v>0</v>
      </c>
      <c r="G196" s="29">
        <f>SUM(ENERO:DICIEMBRE!G196)</f>
        <v>0</v>
      </c>
      <c r="H196" s="29">
        <f>SUM(ENERO:DICIEMBRE!H196)</f>
        <v>0</v>
      </c>
      <c r="I196" s="29">
        <f>SUM(ENERO:DICIEMBRE!I196)</f>
        <v>0</v>
      </c>
      <c r="J196" s="345"/>
      <c r="K196" s="29">
        <f>SUM(ENERO:DICIEMBRE!K196)</f>
        <v>0</v>
      </c>
      <c r="L196" s="29">
        <f>SUM(ENERO:DICIEMBRE!L196)</f>
        <v>0</v>
      </c>
      <c r="M196" s="29">
        <f>SUM(ENERO:DICIEMBRE!M196)</f>
        <v>0</v>
      </c>
      <c r="N196" s="29">
        <f>SUM(ENERO:DICIEMBRE!N196)</f>
        <v>0</v>
      </c>
      <c r="O196" s="29">
        <f>SUM(ENERO:DICIEMBRE!O196)</f>
        <v>0</v>
      </c>
      <c r="P196" s="29">
        <f>SUM(ENERO:DICIEMBRE!P196)</f>
        <v>0</v>
      </c>
      <c r="Q196" s="29">
        <f>SUM(ENERO:DICIEMBRE!Q196)</f>
        <v>0</v>
      </c>
      <c r="R196" s="29">
        <f>SUM(ENERO:DICIEMBRE!R196)</f>
        <v>0</v>
      </c>
      <c r="S196" s="29">
        <f>SUM(ENERO:DICIEMBRE!S196)</f>
        <v>0</v>
      </c>
      <c r="T196" s="29">
        <f>SUM(ENERO:DICIEMBRE!T196)</f>
        <v>0</v>
      </c>
      <c r="U196" s="29">
        <f>SUM(ENERO:DICIEMBRE!U196)</f>
        <v>0</v>
      </c>
      <c r="V196" s="5" t="str">
        <f t="shared" si="107"/>
        <v/>
      </c>
      <c r="CA196" s="7" t="str">
        <f t="shared" si="108"/>
        <v/>
      </c>
      <c r="CI196" s="7">
        <f t="shared" si="109"/>
        <v>0</v>
      </c>
    </row>
    <row r="197" spans="1:87" ht="19.5" customHeight="1" x14ac:dyDescent="0.2">
      <c r="A197" s="281" t="s">
        <v>256</v>
      </c>
      <c r="B197" s="346"/>
      <c r="D197" s="347"/>
      <c r="E197" s="348"/>
    </row>
    <row r="198" spans="1:87" x14ac:dyDescent="0.2">
      <c r="A198" s="3690" t="s">
        <v>232</v>
      </c>
      <c r="B198" s="3701" t="s">
        <v>141</v>
      </c>
      <c r="C198" s="3702" t="s">
        <v>233</v>
      </c>
      <c r="D198" s="3703"/>
      <c r="E198" s="3704"/>
      <c r="F198" s="3690" t="s">
        <v>234</v>
      </c>
      <c r="G198" s="3708" t="s">
        <v>257</v>
      </c>
      <c r="H198" s="3708"/>
      <c r="I198" s="3708"/>
      <c r="J198" s="3708"/>
      <c r="K198" s="3708"/>
      <c r="L198" s="3708"/>
      <c r="M198" s="3708"/>
      <c r="N198" s="3708"/>
      <c r="O198" s="3708"/>
      <c r="P198" s="3708"/>
      <c r="Q198" s="3709"/>
      <c r="R198" s="3710" t="s">
        <v>236</v>
      </c>
    </row>
    <row r="199" spans="1:87" x14ac:dyDescent="0.2">
      <c r="A199" s="3691"/>
      <c r="B199" s="3701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3701"/>
      <c r="C200" s="349" t="s">
        <v>145</v>
      </c>
      <c r="D200" s="349" t="s">
        <v>259</v>
      </c>
      <c r="E200" s="349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7" t="s">
        <v>236</v>
      </c>
      <c r="CI200" s="7" t="s">
        <v>236</v>
      </c>
    </row>
    <row r="201" spans="1:87" ht="15" x14ac:dyDescent="0.25">
      <c r="A201" s="308" t="s">
        <v>153</v>
      </c>
      <c r="B201" s="337">
        <f t="shared" ref="B201:B207" si="110">SUM(C201:E201)</f>
        <v>0</v>
      </c>
      <c r="C201" s="29">
        <f>SUM(ENERO:DICIEMBRE!C201)</f>
        <v>0</v>
      </c>
      <c r="D201" s="29">
        <f>SUM(ENERO:DICIEMBRE!D201)</f>
        <v>0</v>
      </c>
      <c r="E201" s="29">
        <f>SUM(ENERO:DICIEMBRE!E201)</f>
        <v>0</v>
      </c>
      <c r="F201" s="338">
        <f>SUM(G201:Q201)</f>
        <v>0</v>
      </c>
      <c r="G201" s="29">
        <f>SUM(ENERO:DICIEMBRE!G201)</f>
        <v>0</v>
      </c>
      <c r="H201" s="29">
        <f>SUM(ENERO:DICIEMBRE!H201)</f>
        <v>0</v>
      </c>
      <c r="I201" s="29">
        <f>SUM(ENERO:DICIEMBRE!I201)</f>
        <v>0</v>
      </c>
      <c r="J201" s="29">
        <f>SUM(ENERO:DICIEMBRE!J201)</f>
        <v>0</v>
      </c>
      <c r="K201" s="29">
        <f>SUM(ENERO:DICIEMBRE!K201)</f>
        <v>0</v>
      </c>
      <c r="L201" s="29">
        <f>SUM(ENERO:DICIEMBRE!L201)</f>
        <v>0</v>
      </c>
      <c r="M201" s="29">
        <f>SUM(ENERO:DICIEMBRE!M201)</f>
        <v>0</v>
      </c>
      <c r="N201" s="29">
        <f>SUM(ENERO:DICIEMBRE!N201)</f>
        <v>0</v>
      </c>
      <c r="O201" s="29">
        <f>SUM(ENERO:DICIEMBRE!O201)</f>
        <v>0</v>
      </c>
      <c r="P201" s="29">
        <f>SUM(ENERO:DICIEMBRE!P201)</f>
        <v>0</v>
      </c>
      <c r="Q201" s="29">
        <f>SUM(ENERO:DICIEMBRE!Q201)</f>
        <v>0</v>
      </c>
      <c r="R201" s="29">
        <f>SUM(ENERO:DICIEMBRE!R201)</f>
        <v>0</v>
      </c>
      <c r="S201" s="5" t="str">
        <f t="shared" ref="S201:S207" si="111">$CA201</f>
        <v/>
      </c>
      <c r="CA201" s="7" t="str">
        <f>IF(CI201=1,"* El valor en NANEAS no puede superar el total de Atenciones. ","")</f>
        <v/>
      </c>
      <c r="CI201" s="7">
        <f>IF(R201&gt;$B201,1,0)</f>
        <v>0</v>
      </c>
    </row>
    <row r="202" spans="1:87" ht="23.25" customHeight="1" x14ac:dyDescent="0.25">
      <c r="A202" s="308" t="s">
        <v>152</v>
      </c>
      <c r="B202" s="350">
        <f t="shared" si="110"/>
        <v>0</v>
      </c>
      <c r="C202" s="29">
        <f>SUM(ENERO:DICIEMBRE!C202)</f>
        <v>0</v>
      </c>
      <c r="D202" s="29">
        <f>SUM(ENERO:DICIEMBRE!D202)</f>
        <v>0</v>
      </c>
      <c r="E202" s="29">
        <f>SUM(ENERO:DICIEMBRE!E202)</f>
        <v>0</v>
      </c>
      <c r="F202" s="351">
        <f t="shared" ref="F202:F207" si="112">SUM(G202:Q202)</f>
        <v>0</v>
      </c>
      <c r="G202" s="29">
        <f>SUM(ENERO:DICIEMBRE!G202)</f>
        <v>0</v>
      </c>
      <c r="H202" s="29">
        <f>SUM(ENERO:DICIEMBRE!H202)</f>
        <v>0</v>
      </c>
      <c r="I202" s="29">
        <f>SUM(ENERO:DICIEMBRE!I202)</f>
        <v>0</v>
      </c>
      <c r="J202" s="29">
        <f>SUM(ENERO:DICIEMBRE!J202)</f>
        <v>0</v>
      </c>
      <c r="K202" s="29">
        <f>SUM(ENERO:DICIEMBRE!K202)</f>
        <v>0</v>
      </c>
      <c r="L202" s="29">
        <f>SUM(ENERO:DICIEMBRE!L202)</f>
        <v>0</v>
      </c>
      <c r="M202" s="29">
        <f>SUM(ENERO:DICIEMBRE!M202)</f>
        <v>0</v>
      </c>
      <c r="N202" s="29">
        <f>SUM(ENERO:DICIEMBRE!N202)</f>
        <v>0</v>
      </c>
      <c r="O202" s="29">
        <f>SUM(ENERO:DICIEMBRE!O202)</f>
        <v>0</v>
      </c>
      <c r="P202" s="29">
        <f>SUM(ENERO:DICIEMBRE!P202)</f>
        <v>0</v>
      </c>
      <c r="Q202" s="29">
        <f>SUM(ENERO:DICIEMBRE!Q202)</f>
        <v>0</v>
      </c>
      <c r="R202" s="29">
        <f>SUM(ENERO:DICIEMBRE!R202)</f>
        <v>0</v>
      </c>
      <c r="S202" s="5" t="str">
        <f t="shared" si="111"/>
        <v/>
      </c>
      <c r="CA202" s="7" t="str">
        <f t="shared" ref="CA202:CA207" si="113">IF(CI202=1,"* El valor en NANEAS no puede superar el total de Atenciones. ","")</f>
        <v/>
      </c>
      <c r="CI202" s="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352">
        <f t="shared" si="110"/>
        <v>0</v>
      </c>
      <c r="C203" s="29">
        <f>SUM(ENERO:DICIEMBRE!C203)</f>
        <v>0</v>
      </c>
      <c r="D203" s="29">
        <f>SUM(ENERO:DICIEMBRE!D203)</f>
        <v>0</v>
      </c>
      <c r="E203" s="29">
        <f>SUM(ENERO:DICIEMBRE!E203)</f>
        <v>0</v>
      </c>
      <c r="F203" s="351">
        <f t="shared" si="112"/>
        <v>0</v>
      </c>
      <c r="G203" s="29">
        <f>SUM(ENERO:DICIEMBRE!G203)</f>
        <v>0</v>
      </c>
      <c r="H203" s="29">
        <f>SUM(ENERO:DICIEMBRE!H203)</f>
        <v>0</v>
      </c>
      <c r="I203" s="29">
        <f>SUM(ENERO:DICIEMBRE!I203)</f>
        <v>0</v>
      </c>
      <c r="J203" s="29">
        <f>SUM(ENERO:DICIEMBRE!J203)</f>
        <v>0</v>
      </c>
      <c r="K203" s="29">
        <f>SUM(ENERO:DICIEMBRE!K203)</f>
        <v>0</v>
      </c>
      <c r="L203" s="29">
        <f>SUM(ENERO:DICIEMBRE!L203)</f>
        <v>0</v>
      </c>
      <c r="M203" s="29">
        <f>SUM(ENERO:DICIEMBRE!M203)</f>
        <v>0</v>
      </c>
      <c r="N203" s="29">
        <f>SUM(ENERO:DICIEMBRE!N203)</f>
        <v>0</v>
      </c>
      <c r="O203" s="29">
        <f>SUM(ENERO:DICIEMBRE!O203)</f>
        <v>0</v>
      </c>
      <c r="P203" s="29">
        <f>SUM(ENERO:DICIEMBRE!P203)</f>
        <v>0</v>
      </c>
      <c r="Q203" s="29">
        <f>SUM(ENERO:DICIEMBRE!Q203)</f>
        <v>0</v>
      </c>
      <c r="R203" s="29">
        <f>SUM(ENERO:DICIEMBRE!R203)</f>
        <v>0</v>
      </c>
      <c r="S203" s="5" t="str">
        <f t="shared" si="111"/>
        <v/>
      </c>
      <c r="CA203" s="7" t="str">
        <f t="shared" si="113"/>
        <v/>
      </c>
      <c r="CI203" s="7">
        <f t="shared" si="114"/>
        <v>0</v>
      </c>
    </row>
    <row r="204" spans="1:87" ht="15" x14ac:dyDescent="0.25">
      <c r="A204" s="308" t="s">
        <v>261</v>
      </c>
      <c r="B204" s="352">
        <f t="shared" si="110"/>
        <v>0</v>
      </c>
      <c r="C204" s="29">
        <f>SUM(ENERO:DICIEMBRE!C204)</f>
        <v>0</v>
      </c>
      <c r="D204" s="29">
        <f>SUM(ENERO:DICIEMBRE!D204)</f>
        <v>0</v>
      </c>
      <c r="E204" s="29">
        <f>SUM(ENERO:DICIEMBRE!E204)</f>
        <v>0</v>
      </c>
      <c r="F204" s="351">
        <f t="shared" si="112"/>
        <v>0</v>
      </c>
      <c r="G204" s="29">
        <f>SUM(ENERO:DICIEMBRE!G204)</f>
        <v>0</v>
      </c>
      <c r="H204" s="29">
        <f>SUM(ENERO:DICIEMBRE!H204)</f>
        <v>0</v>
      </c>
      <c r="I204" s="29">
        <f>SUM(ENERO:DICIEMBRE!I204)</f>
        <v>0</v>
      </c>
      <c r="J204" s="29">
        <f>SUM(ENERO:DICIEMBRE!J204)</f>
        <v>0</v>
      </c>
      <c r="K204" s="29">
        <f>SUM(ENERO:DICIEMBRE!K204)</f>
        <v>0</v>
      </c>
      <c r="L204" s="29">
        <f>SUM(ENERO:DICIEMBRE!L204)</f>
        <v>0</v>
      </c>
      <c r="M204" s="29">
        <f>SUM(ENERO:DICIEMBRE!M204)</f>
        <v>0</v>
      </c>
      <c r="N204" s="29">
        <f>SUM(ENERO:DICIEMBRE!N204)</f>
        <v>0</v>
      </c>
      <c r="O204" s="29">
        <f>SUM(ENERO:DICIEMBRE!O204)</f>
        <v>0</v>
      </c>
      <c r="P204" s="29">
        <f>SUM(ENERO:DICIEMBRE!P204)</f>
        <v>0</v>
      </c>
      <c r="Q204" s="29">
        <f>SUM(ENERO:DICIEMBRE!Q204)</f>
        <v>0</v>
      </c>
      <c r="R204" s="29">
        <f>SUM(ENERO:DICIEMBRE!R204)</f>
        <v>0</v>
      </c>
      <c r="S204" s="5" t="str">
        <f t="shared" si="111"/>
        <v/>
      </c>
      <c r="CA204" s="7" t="str">
        <f t="shared" si="113"/>
        <v/>
      </c>
      <c r="CI204" s="7">
        <f t="shared" si="114"/>
        <v>0</v>
      </c>
    </row>
    <row r="205" spans="1:87" ht="15" customHeight="1" x14ac:dyDescent="0.25">
      <c r="A205" s="308" t="s">
        <v>262</v>
      </c>
      <c r="B205" s="340">
        <f t="shared" si="110"/>
        <v>0</v>
      </c>
      <c r="C205" s="29">
        <f>SUM(ENERO:DICIEMBRE!C205)</f>
        <v>0</v>
      </c>
      <c r="D205" s="29">
        <f>SUM(ENERO:DICIEMBRE!D205)</f>
        <v>0</v>
      </c>
      <c r="E205" s="29">
        <f>SUM(ENERO:DICIEMBRE!E205)</f>
        <v>0</v>
      </c>
      <c r="F205" s="351">
        <f t="shared" si="112"/>
        <v>0</v>
      </c>
      <c r="G205" s="29">
        <f>SUM(ENERO:DICIEMBRE!G205)</f>
        <v>0</v>
      </c>
      <c r="H205" s="29">
        <f>SUM(ENERO:DICIEMBRE!H205)</f>
        <v>0</v>
      </c>
      <c r="I205" s="29">
        <f>SUM(ENERO:DICIEMBRE!I205)</f>
        <v>0</v>
      </c>
      <c r="J205" s="29">
        <f>SUM(ENERO:DICIEMBRE!J205)</f>
        <v>0</v>
      </c>
      <c r="K205" s="29">
        <f>SUM(ENERO:DICIEMBRE!K205)</f>
        <v>0</v>
      </c>
      <c r="L205" s="29">
        <f>SUM(ENERO:DICIEMBRE!L205)</f>
        <v>0</v>
      </c>
      <c r="M205" s="29">
        <f>SUM(ENERO:DICIEMBRE!M205)</f>
        <v>0</v>
      </c>
      <c r="N205" s="29">
        <f>SUM(ENERO:DICIEMBRE!N205)</f>
        <v>0</v>
      </c>
      <c r="O205" s="29">
        <f>SUM(ENERO:DICIEMBRE!O205)</f>
        <v>0</v>
      </c>
      <c r="P205" s="29">
        <f>SUM(ENERO:DICIEMBRE!P205)</f>
        <v>0</v>
      </c>
      <c r="Q205" s="29">
        <f>SUM(ENERO:DICIEMBRE!Q205)</f>
        <v>0</v>
      </c>
      <c r="R205" s="29">
        <f>SUM(ENERO:DICIEMBRE!R205)</f>
        <v>0</v>
      </c>
      <c r="S205" s="5" t="str">
        <f t="shared" si="111"/>
        <v/>
      </c>
      <c r="CA205" s="7" t="str">
        <f t="shared" si="113"/>
        <v/>
      </c>
      <c r="CI205" s="7">
        <f t="shared" si="114"/>
        <v>0</v>
      </c>
    </row>
    <row r="206" spans="1:87" ht="15" x14ac:dyDescent="0.25">
      <c r="A206" s="308" t="s">
        <v>165</v>
      </c>
      <c r="B206" s="340">
        <f t="shared" si="110"/>
        <v>0</v>
      </c>
      <c r="C206" s="29">
        <f>SUM(ENERO:DICIEMBRE!C206)</f>
        <v>0</v>
      </c>
      <c r="D206" s="29">
        <f>SUM(ENERO:DICIEMBRE!D206)</f>
        <v>0</v>
      </c>
      <c r="E206" s="29">
        <f>SUM(ENERO:DICIEMBRE!E206)</f>
        <v>0</v>
      </c>
      <c r="F206" s="351">
        <f t="shared" si="112"/>
        <v>0</v>
      </c>
      <c r="G206" s="29">
        <f>SUM(ENERO:DICIEMBRE!G206)</f>
        <v>0</v>
      </c>
      <c r="H206" s="29">
        <f>SUM(ENERO:DICIEMBRE!H206)</f>
        <v>0</v>
      </c>
      <c r="I206" s="29">
        <f>SUM(ENERO:DICIEMBRE!I206)</f>
        <v>0</v>
      </c>
      <c r="J206" s="29">
        <f>SUM(ENERO:DICIEMBRE!J206)</f>
        <v>0</v>
      </c>
      <c r="K206" s="29">
        <f>SUM(ENERO:DICIEMBRE!K206)</f>
        <v>0</v>
      </c>
      <c r="L206" s="29">
        <f>SUM(ENERO:DICIEMBRE!L206)</f>
        <v>0</v>
      </c>
      <c r="M206" s="29">
        <f>SUM(ENERO:DICIEMBRE!M206)</f>
        <v>0</v>
      </c>
      <c r="N206" s="29">
        <f>SUM(ENERO:DICIEMBRE!N206)</f>
        <v>0</v>
      </c>
      <c r="O206" s="29">
        <f>SUM(ENERO:DICIEMBRE!O206)</f>
        <v>0</v>
      </c>
      <c r="P206" s="29">
        <f>SUM(ENERO:DICIEMBRE!P206)</f>
        <v>0</v>
      </c>
      <c r="Q206" s="29">
        <f>SUM(ENERO:DICIEMBRE!Q206)</f>
        <v>0</v>
      </c>
      <c r="R206" s="29">
        <f>SUM(ENERO:DICIEMBRE!R206)</f>
        <v>0</v>
      </c>
      <c r="S206" s="5" t="str">
        <f t="shared" si="111"/>
        <v/>
      </c>
      <c r="CA206" s="7" t="str">
        <f>IF(CI206=1,"* El valor en NANEAS no puede superar el total de Atenciones. ","")</f>
        <v/>
      </c>
      <c r="CI206" s="7">
        <f>IF(R206&gt;$B206,1,0)</f>
        <v>0</v>
      </c>
    </row>
    <row r="207" spans="1:87" ht="15" x14ac:dyDescent="0.25">
      <c r="A207" s="310" t="s">
        <v>263</v>
      </c>
      <c r="B207" s="353">
        <f t="shared" si="110"/>
        <v>0</v>
      </c>
      <c r="C207" s="29">
        <f>SUM(ENERO:DICIEMBRE!C207)</f>
        <v>0</v>
      </c>
      <c r="D207" s="29">
        <f>SUM(ENERO:DICIEMBRE!D207)</f>
        <v>0</v>
      </c>
      <c r="E207" s="29">
        <f>SUM(ENERO:DICIEMBRE!E207)</f>
        <v>0</v>
      </c>
      <c r="F207" s="354">
        <f t="shared" si="112"/>
        <v>0</v>
      </c>
      <c r="G207" s="29">
        <f>SUM(ENERO:DICIEMBRE!G207)</f>
        <v>0</v>
      </c>
      <c r="H207" s="29">
        <f>SUM(ENERO:DICIEMBRE!H207)</f>
        <v>0</v>
      </c>
      <c r="I207" s="29">
        <f>SUM(ENERO:DICIEMBRE!I207)</f>
        <v>0</v>
      </c>
      <c r="J207" s="29">
        <f>SUM(ENERO:DICIEMBRE!J207)</f>
        <v>0</v>
      </c>
      <c r="K207" s="29">
        <f>SUM(ENERO:DICIEMBRE!K207)</f>
        <v>0</v>
      </c>
      <c r="L207" s="29">
        <f>SUM(ENERO:DICIEMBRE!L207)</f>
        <v>0</v>
      </c>
      <c r="M207" s="29">
        <f>SUM(ENERO:DICIEMBRE!M207)</f>
        <v>0</v>
      </c>
      <c r="N207" s="29">
        <f>SUM(ENERO:DICIEMBRE!N207)</f>
        <v>0</v>
      </c>
      <c r="O207" s="29">
        <f>SUM(ENERO:DICIEMBRE!O207)</f>
        <v>0</v>
      </c>
      <c r="P207" s="29">
        <f>SUM(ENERO:DICIEMBRE!P207)</f>
        <v>0</v>
      </c>
      <c r="Q207" s="29">
        <f>SUM(ENERO:DICIEMBRE!Q207)</f>
        <v>0</v>
      </c>
      <c r="R207" s="29">
        <f>SUM(ENERO:DICIEMBRE!R207)</f>
        <v>0</v>
      </c>
      <c r="S207" s="5" t="str">
        <f t="shared" si="111"/>
        <v/>
      </c>
      <c r="CA207" s="7" t="str">
        <f t="shared" si="113"/>
        <v/>
      </c>
      <c r="CI207" s="7">
        <f t="shared" si="114"/>
        <v>0</v>
      </c>
    </row>
    <row r="208" spans="1:87" ht="21" customHeight="1" x14ac:dyDescent="0.2">
      <c r="A208" s="281" t="s">
        <v>264</v>
      </c>
      <c r="B208" s="355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3693" t="s">
        <v>257</v>
      </c>
      <c r="H209" s="3694"/>
      <c r="I209" s="3694"/>
      <c r="J209" s="3694"/>
      <c r="K209" s="3694"/>
      <c r="L209" s="3695"/>
    </row>
    <row r="210" spans="1:21" x14ac:dyDescent="0.2">
      <c r="A210" s="3679"/>
      <c r="B210" s="3682"/>
      <c r="C210" s="3687"/>
      <c r="D210" s="3688"/>
      <c r="E210" s="3689"/>
      <c r="F210" s="3691"/>
      <c r="G210" s="3696" t="s">
        <v>267</v>
      </c>
      <c r="H210" s="3697"/>
      <c r="I210" s="3697"/>
      <c r="J210" s="3697"/>
      <c r="K210" s="3697"/>
      <c r="L210" s="3698"/>
    </row>
    <row r="211" spans="1:21" ht="24" x14ac:dyDescent="0.2">
      <c r="A211" s="3680"/>
      <c r="B211" s="3683"/>
      <c r="C211" s="356" t="s">
        <v>268</v>
      </c>
      <c r="D211" s="356" t="s">
        <v>259</v>
      </c>
      <c r="E211" s="356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359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29">
        <f>SUM(ENERO:DICIEMBRE!C212)</f>
        <v>0</v>
      </c>
      <c r="D212" s="29">
        <f>SUM(ENERO:DICIEMBRE!D212)</f>
        <v>0</v>
      </c>
      <c r="E212" s="361"/>
      <c r="F212" s="338">
        <f>SUM(G212:L212)</f>
        <v>0</v>
      </c>
      <c r="G212" s="29">
        <f>SUM(ENERO:DICIEMBRE!G212)</f>
        <v>0</v>
      </c>
      <c r="H212" s="29">
        <f>SUM(ENERO:DICIEMBRE!H212)</f>
        <v>0</v>
      </c>
      <c r="I212" s="29">
        <f>SUM(ENERO:DICIEMBRE!I212)</f>
        <v>0</v>
      </c>
      <c r="J212" s="29">
        <f>SUM(ENERO:DICIEMBRE!J212)</f>
        <v>0</v>
      </c>
      <c r="K212" s="29">
        <f>SUM(ENERO:DICIEMBRE!K212)</f>
        <v>0</v>
      </c>
      <c r="L212" s="29">
        <f>SUM(ENERO:DICIEMBRE!L212)</f>
        <v>0</v>
      </c>
    </row>
    <row r="213" spans="1:21" ht="24" customHeight="1" x14ac:dyDescent="0.25">
      <c r="A213" s="308" t="s">
        <v>276</v>
      </c>
      <c r="B213" s="362">
        <f>SUM(C213:E213)</f>
        <v>0</v>
      </c>
      <c r="C213" s="29">
        <f>SUM(ENERO:DICIEMBRE!C213)</f>
        <v>0</v>
      </c>
      <c r="D213" s="29">
        <f>SUM(ENERO:DICIEMBRE!D213)</f>
        <v>0</v>
      </c>
      <c r="E213" s="29">
        <f>SUM(ENERO:DICIEMBRE!E213)</f>
        <v>0</v>
      </c>
      <c r="F213" s="351">
        <f>SUM(G213:L213)</f>
        <v>0</v>
      </c>
      <c r="G213" s="29">
        <f>SUM(ENERO:DICIEMBRE!G213)</f>
        <v>0</v>
      </c>
      <c r="H213" s="29">
        <f>SUM(ENERO:DICIEMBRE!H213)</f>
        <v>0</v>
      </c>
      <c r="I213" s="29">
        <f>SUM(ENERO:DICIEMBRE!I213)</f>
        <v>0</v>
      </c>
      <c r="J213" s="29">
        <f>SUM(ENERO:DICIEMBRE!J213)</f>
        <v>0</v>
      </c>
      <c r="K213" s="29">
        <f>SUM(ENERO:DICIEMBRE!K213)</f>
        <v>0</v>
      </c>
      <c r="L213" s="29">
        <f>SUM(ENERO:DICIEMBRE!L213)</f>
        <v>0</v>
      </c>
    </row>
    <row r="214" spans="1:21" ht="15" x14ac:dyDescent="0.25">
      <c r="A214" s="308" t="s">
        <v>277</v>
      </c>
      <c r="B214" s="362">
        <f>SUM(C214:E214)</f>
        <v>0</v>
      </c>
      <c r="C214" s="29">
        <f>SUM(ENERO:DICIEMBRE!C214)</f>
        <v>0</v>
      </c>
      <c r="D214" s="29">
        <f>SUM(ENERO:DICIEMBRE!D214)</f>
        <v>0</v>
      </c>
      <c r="E214" s="29">
        <f>SUM(ENERO:DICIEMBRE!E214)</f>
        <v>0</v>
      </c>
      <c r="F214" s="351">
        <f>SUM(G214:L214)</f>
        <v>0</v>
      </c>
      <c r="G214" s="29">
        <f>SUM(ENERO:DICIEMBRE!G214)</f>
        <v>0</v>
      </c>
      <c r="H214" s="29">
        <f>SUM(ENERO:DICIEMBRE!H214)</f>
        <v>0</v>
      </c>
      <c r="I214" s="29">
        <f>SUM(ENERO:DICIEMBRE!I214)</f>
        <v>0</v>
      </c>
      <c r="J214" s="29">
        <f>SUM(ENERO:DICIEMBRE!J214)</f>
        <v>0</v>
      </c>
      <c r="K214" s="29">
        <f>SUM(ENERO:DICIEMBRE!K214)</f>
        <v>0</v>
      </c>
      <c r="L214" s="29">
        <f>SUM(ENERO:DICIEMBRE!L214)</f>
        <v>0</v>
      </c>
    </row>
    <row r="215" spans="1:21" ht="15" x14ac:dyDescent="0.25">
      <c r="A215" s="310" t="s">
        <v>278</v>
      </c>
      <c r="B215" s="363">
        <f>SUM(C215:D215)</f>
        <v>0</v>
      </c>
      <c r="C215" s="29">
        <f>SUM(ENERO:DICIEMBRE!C215)</f>
        <v>0</v>
      </c>
      <c r="D215" s="29">
        <f>SUM(ENERO:DICIEMBRE!D215)</f>
        <v>0</v>
      </c>
      <c r="E215" s="364"/>
      <c r="F215" s="365">
        <f>SUM(G215:L215)</f>
        <v>0</v>
      </c>
      <c r="G215" s="29">
        <f>SUM(ENERO:DICIEMBRE!G215)</f>
        <v>0</v>
      </c>
      <c r="H215" s="29">
        <f>SUM(ENERO:DICIEMBRE!H215)</f>
        <v>0</v>
      </c>
      <c r="I215" s="29">
        <f>SUM(ENERO:DICIEMBRE!I215)</f>
        <v>0</v>
      </c>
      <c r="J215" s="29">
        <f>SUM(ENERO:DICIEMBRE!J215)</f>
        <v>0</v>
      </c>
      <c r="K215" s="29">
        <f>SUM(ENERO:DICIEMBRE!K215)</f>
        <v>0</v>
      </c>
      <c r="L215" s="29">
        <f>SUM(ENERO:DICIEMBRE!L215)</f>
        <v>0</v>
      </c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3658" t="s">
        <v>266</v>
      </c>
      <c r="E217" s="3659"/>
      <c r="F217" s="3659"/>
      <c r="G217" s="3659"/>
      <c r="H217" s="3659"/>
      <c r="I217" s="3659"/>
      <c r="J217" s="3660"/>
      <c r="K217" s="3661" t="s">
        <v>281</v>
      </c>
      <c r="L217" s="3661"/>
      <c r="M217" s="3661"/>
      <c r="N217" s="3662"/>
    </row>
    <row r="218" spans="1:21" ht="24.75" customHeight="1" x14ac:dyDescent="0.2">
      <c r="A218" s="3654"/>
      <c r="B218" s="3655"/>
      <c r="C218" s="3657"/>
      <c r="D218" s="356" t="s">
        <v>268</v>
      </c>
      <c r="E218" s="356" t="s">
        <v>282</v>
      </c>
      <c r="F218" s="356" t="s">
        <v>283</v>
      </c>
      <c r="G218" s="356" t="s">
        <v>284</v>
      </c>
      <c r="H218" s="356" t="s">
        <v>285</v>
      </c>
      <c r="I218" s="356" t="s">
        <v>34</v>
      </c>
      <c r="J218" s="356" t="s">
        <v>286</v>
      </c>
      <c r="K218" s="367" t="s">
        <v>287</v>
      </c>
      <c r="L218" s="368" t="s">
        <v>288</v>
      </c>
      <c r="M218" s="368" t="s">
        <v>289</v>
      </c>
      <c r="N218" s="369" t="s">
        <v>290</v>
      </c>
    </row>
    <row r="219" spans="1:21" ht="18" customHeight="1" x14ac:dyDescent="0.2">
      <c r="A219" s="3656" t="s">
        <v>291</v>
      </c>
      <c r="B219" s="370" t="s">
        <v>292</v>
      </c>
      <c r="C219" s="337">
        <f>SUM(E219+G219)</f>
        <v>0</v>
      </c>
      <c r="D219" s="339"/>
      <c r="E219" s="29">
        <f>SUM(ENERO:DICIEMBRE!E219)</f>
        <v>0</v>
      </c>
      <c r="F219" s="339"/>
      <c r="G219" s="29">
        <f>SUM(ENERO:DICIEMBRE!G219)</f>
        <v>0</v>
      </c>
      <c r="H219" s="337">
        <f>+K219+L219+M219</f>
        <v>0</v>
      </c>
      <c r="I219" s="339"/>
      <c r="J219" s="339"/>
      <c r="K219" s="29">
        <f>SUM(ENERO:DICIEMBRE!K219)</f>
        <v>0</v>
      </c>
      <c r="L219" s="29">
        <f>SUM(ENERO:DICIEMBRE!L219)</f>
        <v>0</v>
      </c>
      <c r="M219" s="29">
        <f>SUM(ENERO:DICIEMBRE!M219)</f>
        <v>0</v>
      </c>
      <c r="N219" s="371"/>
    </row>
    <row r="220" spans="1:21" x14ac:dyDescent="0.2">
      <c r="A220" s="3663"/>
      <c r="B220" s="372" t="s">
        <v>293</v>
      </c>
      <c r="C220" s="352">
        <f>SUM(D220+E220+G220)</f>
        <v>0</v>
      </c>
      <c r="D220" s="29">
        <f>SUM(ENERO:DICIEMBRE!D220)</f>
        <v>0</v>
      </c>
      <c r="E220" s="29">
        <f>SUM(ENERO:DICIEMBRE!E220)</f>
        <v>0</v>
      </c>
      <c r="F220" s="361"/>
      <c r="G220" s="29">
        <f>SUM(ENERO:DICIEMBRE!G220)</f>
        <v>0</v>
      </c>
      <c r="H220" s="352">
        <f>SUM(I220:M220)</f>
        <v>0</v>
      </c>
      <c r="I220" s="29">
        <f>SUM(ENERO:DICIEMBRE!I220)</f>
        <v>0</v>
      </c>
      <c r="J220" s="29">
        <f>SUM(ENERO:DICIEMBRE!J220)</f>
        <v>0</v>
      </c>
      <c r="K220" s="29">
        <f>SUM(ENERO:DICIEMBRE!K220)</f>
        <v>0</v>
      </c>
      <c r="L220" s="29">
        <f>SUM(ENERO:DICIEMBRE!L220)</f>
        <v>0</v>
      </c>
      <c r="M220" s="29">
        <f>SUM(ENERO:DICIEMBRE!M220)</f>
        <v>0</v>
      </c>
      <c r="N220" s="371"/>
    </row>
    <row r="221" spans="1:21" ht="16.5" customHeight="1" x14ac:dyDescent="0.25">
      <c r="A221" s="3663"/>
      <c r="B221" s="372" t="s">
        <v>294</v>
      </c>
      <c r="C221" s="341">
        <f>+F221+G221</f>
        <v>0</v>
      </c>
      <c r="D221" s="361"/>
      <c r="E221" s="361"/>
      <c r="F221" s="29">
        <f>SUM(ENERO:DICIEMBRE!F221)</f>
        <v>0</v>
      </c>
      <c r="G221" s="29">
        <f>SUM(ENERO:DICIEMBRE!G221)</f>
        <v>0</v>
      </c>
      <c r="H221" s="341">
        <f>SUM(I221:M221)</f>
        <v>0</v>
      </c>
      <c r="I221" s="29">
        <f>SUM(ENERO:DICIEMBRE!I221)</f>
        <v>0</v>
      </c>
      <c r="J221" s="29">
        <f>SUM(ENERO:DICIEMBRE!J221)</f>
        <v>0</v>
      </c>
      <c r="K221" s="29">
        <f>SUM(ENERO:DICIEMBRE!K221)</f>
        <v>0</v>
      </c>
      <c r="L221" s="29">
        <f>SUM(ENERO:DICIEMBRE!L221)</f>
        <v>0</v>
      </c>
      <c r="M221" s="29">
        <f>SUM(ENERO:DICIEMBRE!M221)</f>
        <v>0</v>
      </c>
      <c r="N221" s="373"/>
    </row>
    <row r="222" spans="1:21" ht="17.25" customHeight="1" x14ac:dyDescent="0.25">
      <c r="A222" s="3657"/>
      <c r="B222" s="374" t="s">
        <v>295</v>
      </c>
      <c r="C222" s="375">
        <f>SUM(D222:G222)</f>
        <v>0</v>
      </c>
      <c r="D222" s="29">
        <f>SUM(ENERO:DICIEMBRE!D222)</f>
        <v>0</v>
      </c>
      <c r="E222" s="29">
        <f>SUM(ENERO:DICIEMBRE!E222)</f>
        <v>0</v>
      </c>
      <c r="F222" s="29">
        <f>SUM(ENERO:DICIEMBRE!F222)</f>
        <v>0</v>
      </c>
      <c r="G222" s="29">
        <f>SUM(ENERO:DICIEMBRE!G222)</f>
        <v>0</v>
      </c>
      <c r="H222" s="344">
        <f>+N222</f>
        <v>0</v>
      </c>
      <c r="I222" s="364"/>
      <c r="J222" s="364"/>
      <c r="K222" s="376"/>
      <c r="L222" s="377"/>
      <c r="M222" s="377"/>
      <c r="N222" s="29">
        <f>SUM(ENERO:DICIEMBRE!N222)</f>
        <v>0</v>
      </c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3664" t="s">
        <v>297</v>
      </c>
      <c r="B224" s="3665" t="s">
        <v>298</v>
      </c>
      <c r="C224" s="3665"/>
      <c r="D224" s="3665"/>
      <c r="E224" s="3665"/>
      <c r="F224" s="3666" t="s">
        <v>299</v>
      </c>
      <c r="G224" s="3667"/>
      <c r="H224" s="3667"/>
      <c r="I224" s="3667"/>
      <c r="J224" s="3667"/>
      <c r="K224" s="3668"/>
      <c r="U224" s="281"/>
    </row>
    <row r="225" spans="1:102" ht="15" customHeight="1" x14ac:dyDescent="0.2">
      <c r="A225" s="3664"/>
      <c r="B225" s="3665"/>
      <c r="C225" s="3665"/>
      <c r="D225" s="3665"/>
      <c r="E225" s="3665"/>
      <c r="F225" s="3669" t="s">
        <v>300</v>
      </c>
      <c r="G225" s="3669"/>
      <c r="H225" s="3669" t="s">
        <v>301</v>
      </c>
      <c r="I225" s="3669"/>
      <c r="J225" s="3669" t="s">
        <v>302</v>
      </c>
      <c r="K225" s="3669"/>
      <c r="U225" s="281"/>
    </row>
    <row r="226" spans="1:102" x14ac:dyDescent="0.2">
      <c r="A226" s="3664"/>
      <c r="B226" s="3670" t="s">
        <v>303</v>
      </c>
      <c r="C226" s="3671" t="s">
        <v>304</v>
      </c>
      <c r="D226" s="3673" t="s">
        <v>305</v>
      </c>
      <c r="E226" s="3674" t="s">
        <v>306</v>
      </c>
      <c r="F226" s="3675" t="s">
        <v>307</v>
      </c>
      <c r="G226" s="3651" t="s">
        <v>308</v>
      </c>
      <c r="H226" s="3675" t="s">
        <v>307</v>
      </c>
      <c r="I226" s="3651" t="s">
        <v>308</v>
      </c>
      <c r="J226" s="3675" t="s">
        <v>307</v>
      </c>
      <c r="K226" s="3651" t="s">
        <v>308</v>
      </c>
      <c r="U226" s="281"/>
    </row>
    <row r="227" spans="1:102" ht="25.5" customHeight="1" x14ac:dyDescent="0.2">
      <c r="A227" s="3664"/>
      <c r="B227" s="3670"/>
      <c r="C227" s="3672"/>
      <c r="D227" s="3673"/>
      <c r="E227" s="3674"/>
      <c r="F227" s="3675"/>
      <c r="G227" s="3651"/>
      <c r="H227" s="3675"/>
      <c r="I227" s="3651"/>
      <c r="J227" s="3675"/>
      <c r="K227" s="3651"/>
      <c r="U227" s="281"/>
    </row>
    <row r="228" spans="1:102" ht="15.75" customHeight="1" x14ac:dyDescent="0.2">
      <c r="A228" s="378" t="s">
        <v>309</v>
      </c>
      <c r="B228" s="29">
        <f>SUM(ENERO:DICIEMBRE!B228)</f>
        <v>0</v>
      </c>
      <c r="C228" s="29">
        <f>SUM(ENERO:DICIEMBRE!C228)</f>
        <v>0</v>
      </c>
      <c r="D228" s="29">
        <f>SUM(ENERO:DICIEMBRE!D228)</f>
        <v>0</v>
      </c>
      <c r="E228" s="29">
        <f>SUM(ENERO:DICIEMBRE!E228)</f>
        <v>0</v>
      </c>
      <c r="F228" s="29">
        <f>SUM(ENERO:DICIEMBRE!F228)</f>
        <v>0</v>
      </c>
      <c r="G228" s="29">
        <f>SUM(ENERO:DICIEMBRE!G228)</f>
        <v>0</v>
      </c>
      <c r="H228" s="29">
        <f>SUM(ENERO:DICIEMBRE!H228)</f>
        <v>0</v>
      </c>
      <c r="I228" s="29">
        <f>SUM(ENERO:DICIEMBRE!I228)</f>
        <v>0</v>
      </c>
      <c r="J228" s="29">
        <f>SUM(ENERO:DICIEMBRE!J228)</f>
        <v>0</v>
      </c>
      <c r="K228" s="29">
        <f>SUM(ENERO:DICIEMBRE!K228)</f>
        <v>0</v>
      </c>
      <c r="U228" s="281"/>
    </row>
    <row r="229" spans="1:102" s="380" customFormat="1" x14ac:dyDescent="0.2">
      <c r="A229" s="379" t="s">
        <v>310</v>
      </c>
      <c r="B229" s="29">
        <f>SUM(ENERO:DICIEMBRE!B229)</f>
        <v>0</v>
      </c>
      <c r="C229" s="29">
        <f>SUM(ENERO:DICIEMBRE!C229)</f>
        <v>0</v>
      </c>
      <c r="D229" s="29">
        <f>SUM(ENERO:DICIEMBRE!D229)</f>
        <v>0</v>
      </c>
      <c r="E229" s="29">
        <f>SUM(ENERO:DICIEMBRE!E229)</f>
        <v>0</v>
      </c>
      <c r="F229" s="29">
        <f>SUM(ENERO:DICIEMBRE!F229)</f>
        <v>0</v>
      </c>
      <c r="G229" s="29">
        <f>SUM(ENERO:DICIEMBRE!G229)</f>
        <v>0</v>
      </c>
      <c r="H229" s="29">
        <f>SUM(ENERO:DICIEMBRE!H229)</f>
        <v>0</v>
      </c>
      <c r="I229" s="29">
        <f>SUM(ENERO:DICIEMBRE!I229)</f>
        <v>0</v>
      </c>
      <c r="J229" s="29">
        <f>SUM(ENERO:DICIEMBRE!J229)</f>
        <v>0</v>
      </c>
      <c r="K229" s="29">
        <f>SUM(ENERO:DICIEMBRE!K229)</f>
        <v>0</v>
      </c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</row>
    <row r="230" spans="1:102" x14ac:dyDescent="0.2">
      <c r="A230" s="381" t="s">
        <v>36</v>
      </c>
      <c r="B230" s="29">
        <f>SUM(ENERO:DICIEMBRE!B230)</f>
        <v>0</v>
      </c>
      <c r="C230" s="29">
        <f>SUM(ENERO:DICIEMBRE!C230)</f>
        <v>0</v>
      </c>
      <c r="D230" s="29">
        <f>SUM(ENERO:DICIEMBRE!D230)</f>
        <v>0</v>
      </c>
      <c r="E230" s="29">
        <f>SUM(ENERO:DICIEMBRE!E230)</f>
        <v>0</v>
      </c>
      <c r="F230" s="29">
        <f>SUM(ENERO:DICIEMBRE!F230)</f>
        <v>0</v>
      </c>
      <c r="G230" s="29">
        <f>SUM(ENERO:DICIEMBRE!G230)</f>
        <v>0</v>
      </c>
      <c r="H230" s="29">
        <f>SUM(ENERO:DICIEMBRE!H230)</f>
        <v>0</v>
      </c>
      <c r="I230" s="29">
        <f>SUM(ENERO:DICIEMBRE!I230)</f>
        <v>0</v>
      </c>
      <c r="J230" s="29">
        <f>SUM(ENERO:DICIEMBRE!J230)</f>
        <v>0</v>
      </c>
      <c r="K230" s="29">
        <f>SUM(ENERO:DICIEMBRE!K230)</f>
        <v>0</v>
      </c>
      <c r="U230" s="281"/>
    </row>
    <row r="231" spans="1:102" ht="15" x14ac:dyDescent="0.25">
      <c r="A231" s="382" t="s">
        <v>6</v>
      </c>
      <c r="B231" s="383">
        <f>SUM(B228:B230)</f>
        <v>0</v>
      </c>
      <c r="C231" s="384">
        <f t="shared" ref="C231:K231" si="115">SUM(C228:C230)</f>
        <v>0</v>
      </c>
      <c r="D231" s="385">
        <f t="shared" si="115"/>
        <v>0</v>
      </c>
      <c r="E231" s="386">
        <f t="shared" si="115"/>
        <v>0</v>
      </c>
      <c r="F231" s="387">
        <f t="shared" si="115"/>
        <v>0</v>
      </c>
      <c r="G231" s="388">
        <f t="shared" si="115"/>
        <v>0</v>
      </c>
      <c r="H231" s="387">
        <f t="shared" si="115"/>
        <v>0</v>
      </c>
      <c r="I231" s="388">
        <f t="shared" si="115"/>
        <v>0</v>
      </c>
      <c r="J231" s="387">
        <f t="shared" si="115"/>
        <v>0</v>
      </c>
      <c r="K231" s="388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3645" t="s">
        <v>5</v>
      </c>
      <c r="B233" s="3645" t="s">
        <v>312</v>
      </c>
      <c r="C233" s="3643" t="s">
        <v>313</v>
      </c>
      <c r="D233" s="3646" t="s">
        <v>314</v>
      </c>
      <c r="E233" s="3647"/>
      <c r="F233" s="3648" t="s">
        <v>315</v>
      </c>
      <c r="G233" s="3649"/>
      <c r="H233" s="3649"/>
      <c r="I233" s="3649"/>
      <c r="J233" s="3649"/>
      <c r="K233" s="3649"/>
      <c r="L233" s="3649"/>
      <c r="M233" s="3649"/>
      <c r="N233" s="3649"/>
      <c r="O233" s="3649"/>
      <c r="P233" s="3649"/>
      <c r="Q233" s="3649"/>
      <c r="R233" s="3649"/>
      <c r="S233" s="3650"/>
      <c r="T233" s="3641" t="s">
        <v>34</v>
      </c>
      <c r="U233" s="3643" t="s">
        <v>316</v>
      </c>
      <c r="V233" s="391"/>
    </row>
    <row r="234" spans="1:102" ht="24.75" x14ac:dyDescent="0.25">
      <c r="A234" s="3645"/>
      <c r="B234" s="3645"/>
      <c r="C234" s="3644"/>
      <c r="D234" s="392" t="s">
        <v>317</v>
      </c>
      <c r="E234" s="393" t="s">
        <v>318</v>
      </c>
      <c r="F234" s="392" t="s">
        <v>319</v>
      </c>
      <c r="G234" s="394" t="s">
        <v>320</v>
      </c>
      <c r="H234" s="394" t="s">
        <v>213</v>
      </c>
      <c r="I234" s="394" t="s">
        <v>214</v>
      </c>
      <c r="J234" s="394" t="s">
        <v>215</v>
      </c>
      <c r="K234" s="394" t="s">
        <v>321</v>
      </c>
      <c r="L234" s="394" t="s">
        <v>217</v>
      </c>
      <c r="M234" s="394" t="s">
        <v>218</v>
      </c>
      <c r="N234" s="394" t="s">
        <v>219</v>
      </c>
      <c r="O234" s="394" t="s">
        <v>220</v>
      </c>
      <c r="P234" s="394" t="s">
        <v>221</v>
      </c>
      <c r="Q234" s="394" t="s">
        <v>222</v>
      </c>
      <c r="R234" s="394" t="s">
        <v>223</v>
      </c>
      <c r="S234" s="395" t="s">
        <v>224</v>
      </c>
      <c r="T234" s="3642"/>
      <c r="U234" s="3644"/>
      <c r="V234" s="391"/>
    </row>
    <row r="235" spans="1:102" ht="24.75" x14ac:dyDescent="0.25">
      <c r="A235" s="396" t="s">
        <v>322</v>
      </c>
      <c r="B235" s="29">
        <f>SUM(ENERO:DICIEMBRE!B235)</f>
        <v>0</v>
      </c>
      <c r="C235" s="397">
        <f>SUM(D235:S235)</f>
        <v>0</v>
      </c>
      <c r="D235" s="29">
        <f>SUM(ENERO:DICIEMBRE!D235)</f>
        <v>0</v>
      </c>
      <c r="E235" s="29">
        <f>SUM(ENERO:DICIEMBRE!E235)</f>
        <v>0</v>
      </c>
      <c r="F235" s="29">
        <f>SUM(ENERO:DICIEMBRE!F235)</f>
        <v>0</v>
      </c>
      <c r="G235" s="29">
        <f>SUM(ENERO:DICIEMBRE!G235)</f>
        <v>0</v>
      </c>
      <c r="H235" s="29">
        <f>SUM(ENERO:DICIEMBRE!H235)</f>
        <v>0</v>
      </c>
      <c r="I235" s="29">
        <f>SUM(ENERO:DICIEMBRE!I235)</f>
        <v>0</v>
      </c>
      <c r="J235" s="29">
        <f>SUM(ENERO:DICIEMBRE!J235)</f>
        <v>0</v>
      </c>
      <c r="K235" s="29">
        <f>SUM(ENERO:DICIEMBRE!K235)</f>
        <v>0</v>
      </c>
      <c r="L235" s="29">
        <f>SUM(ENERO:DICIEMBRE!L235)</f>
        <v>0</v>
      </c>
      <c r="M235" s="29">
        <f>SUM(ENERO:DICIEMBRE!M235)</f>
        <v>0</v>
      </c>
      <c r="N235" s="29">
        <f>SUM(ENERO:DICIEMBRE!N235)</f>
        <v>0</v>
      </c>
      <c r="O235" s="29">
        <f>SUM(ENERO:DICIEMBRE!O235)</f>
        <v>0</v>
      </c>
      <c r="P235" s="29">
        <f>SUM(ENERO:DICIEMBRE!P235)</f>
        <v>0</v>
      </c>
      <c r="Q235" s="29">
        <f>SUM(ENERO:DICIEMBRE!Q235)</f>
        <v>0</v>
      </c>
      <c r="R235" s="29">
        <f>SUM(ENERO:DICIEMBRE!R235)</f>
        <v>0</v>
      </c>
      <c r="S235" s="29">
        <f>SUM(ENERO:DICIEMBRE!S235)</f>
        <v>0</v>
      </c>
      <c r="T235" s="29">
        <f>SUM(ENERO:DICIEMBRE!T235)</f>
        <v>0</v>
      </c>
      <c r="U235" s="29">
        <f>SUM(ENERO:DICIEMBRE!U235)</f>
        <v>0</v>
      </c>
      <c r="V235" s="391"/>
    </row>
    <row r="236" spans="1:102" ht="15" x14ac:dyDescent="0.25">
      <c r="A236" s="400" t="s">
        <v>323</v>
      </c>
      <c r="B236" s="29">
        <f>SUM(ENERO:DICIEMBRE!B236)</f>
        <v>0</v>
      </c>
      <c r="C236" s="401">
        <f>SUM(D236:S236)</f>
        <v>0</v>
      </c>
      <c r="D236" s="29">
        <f>SUM(ENERO:DICIEMBRE!D236)</f>
        <v>0</v>
      </c>
      <c r="E236" s="29">
        <f>SUM(ENERO:DICIEMBRE!E236)</f>
        <v>0</v>
      </c>
      <c r="F236" s="29">
        <f>SUM(ENERO:DICIEMBRE!F236)</f>
        <v>0</v>
      </c>
      <c r="G236" s="29">
        <f>SUM(ENERO:DICIEMBRE!G236)</f>
        <v>0</v>
      </c>
      <c r="H236" s="29">
        <f>SUM(ENERO:DICIEMBRE!H236)</f>
        <v>0</v>
      </c>
      <c r="I236" s="29">
        <f>SUM(ENERO:DICIEMBRE!I236)</f>
        <v>0</v>
      </c>
      <c r="J236" s="29">
        <f>SUM(ENERO:DICIEMBRE!J236)</f>
        <v>0</v>
      </c>
      <c r="K236" s="29">
        <f>SUM(ENERO:DICIEMBRE!K236)</f>
        <v>0</v>
      </c>
      <c r="L236" s="29">
        <f>SUM(ENERO:DICIEMBRE!L236)</f>
        <v>0</v>
      </c>
      <c r="M236" s="29">
        <f>SUM(ENERO:DICIEMBRE!M236)</f>
        <v>0</v>
      </c>
      <c r="N236" s="29">
        <f>SUM(ENERO:DICIEMBRE!N236)</f>
        <v>0</v>
      </c>
      <c r="O236" s="29">
        <f>SUM(ENERO:DICIEMBRE!O236)</f>
        <v>0</v>
      </c>
      <c r="P236" s="29">
        <f>SUM(ENERO:DICIEMBRE!P236)</f>
        <v>0</v>
      </c>
      <c r="Q236" s="29">
        <f>SUM(ENERO:DICIEMBRE!Q236)</f>
        <v>0</v>
      </c>
      <c r="R236" s="29">
        <f>SUM(ENERO:DICIEMBRE!R236)</f>
        <v>0</v>
      </c>
      <c r="S236" s="29">
        <f>SUM(ENERO:DICIEMBRE!S236)</f>
        <v>0</v>
      </c>
      <c r="T236" s="29">
        <f>SUM(ENERO:DICIEMBRE!T236)</f>
        <v>0</v>
      </c>
      <c r="U236" s="29">
        <f>SUM(ENERO:DICIEMBRE!U236)</f>
        <v>0</v>
      </c>
      <c r="V236" s="391"/>
    </row>
    <row r="237" spans="1:102" x14ac:dyDescent="0.2">
      <c r="A237" s="402" t="s">
        <v>324</v>
      </c>
      <c r="B237" s="29">
        <f>SUM(ENERO:DICIEMBRE!B237)</f>
        <v>0</v>
      </c>
      <c r="C237" s="403">
        <f>SUM(D237:S237)</f>
        <v>0</v>
      </c>
      <c r="D237" s="29">
        <f>SUM(ENERO:DICIEMBRE!D237)</f>
        <v>0</v>
      </c>
      <c r="E237" s="29">
        <f>SUM(ENERO:DICIEMBRE!E237)</f>
        <v>0</v>
      </c>
      <c r="F237" s="29">
        <f>SUM(ENERO:DICIEMBRE!F237)</f>
        <v>0</v>
      </c>
      <c r="G237" s="29">
        <f>SUM(ENERO:DICIEMBRE!G237)</f>
        <v>0</v>
      </c>
      <c r="H237" s="29">
        <f>SUM(ENERO:DICIEMBRE!H237)</f>
        <v>0</v>
      </c>
      <c r="I237" s="29">
        <f>SUM(ENERO:DICIEMBRE!I237)</f>
        <v>0</v>
      </c>
      <c r="J237" s="29">
        <f>SUM(ENERO:DICIEMBRE!J237)</f>
        <v>0</v>
      </c>
      <c r="K237" s="29">
        <f>SUM(ENERO:DICIEMBRE!K237)</f>
        <v>0</v>
      </c>
      <c r="L237" s="29">
        <f>SUM(ENERO:DICIEMBRE!L237)</f>
        <v>0</v>
      </c>
      <c r="M237" s="29">
        <f>SUM(ENERO:DICIEMBRE!M237)</f>
        <v>0</v>
      </c>
      <c r="N237" s="29">
        <f>SUM(ENERO:DICIEMBRE!N237)</f>
        <v>0</v>
      </c>
      <c r="O237" s="29">
        <f>SUM(ENERO:DICIEMBRE!O237)</f>
        <v>0</v>
      </c>
      <c r="P237" s="29">
        <f>SUM(ENERO:DICIEMBRE!P237)</f>
        <v>0</v>
      </c>
      <c r="Q237" s="29">
        <f>SUM(ENERO:DICIEMBRE!Q237)</f>
        <v>0</v>
      </c>
      <c r="R237" s="29">
        <f>SUM(ENERO:DICIEMBRE!R237)</f>
        <v>0</v>
      </c>
      <c r="S237" s="29">
        <f>SUM(ENERO:DICIEMBRE!S237)</f>
        <v>0</v>
      </c>
      <c r="T237" s="29">
        <f>SUM(ENERO:DICIEMBRE!T237)</f>
        <v>0</v>
      </c>
      <c r="U237" s="29">
        <f>SUM(ENERO:DICIEMBRE!U237)</f>
        <v>0</v>
      </c>
    </row>
    <row r="238" spans="1:102" ht="21" customHeight="1" x14ac:dyDescent="0.2">
      <c r="A238" s="281" t="s">
        <v>325</v>
      </c>
    </row>
    <row r="239" spans="1:102" x14ac:dyDescent="0.2">
      <c r="A239" s="3645" t="s">
        <v>326</v>
      </c>
      <c r="B239" s="3645" t="s">
        <v>327</v>
      </c>
      <c r="C239" s="3646" t="s">
        <v>328</v>
      </c>
      <c r="D239" s="3647"/>
      <c r="E239" s="3648" t="s">
        <v>329</v>
      </c>
      <c r="F239" s="3649"/>
      <c r="G239" s="3649"/>
      <c r="H239" s="3649"/>
      <c r="I239" s="3649"/>
      <c r="J239" s="3650"/>
      <c r="K239" s="3643" t="s">
        <v>34</v>
      </c>
      <c r="L239" s="3643" t="s">
        <v>316</v>
      </c>
      <c r="M239" s="390"/>
    </row>
    <row r="240" spans="1:102" ht="24" x14ac:dyDescent="0.2">
      <c r="A240" s="3645"/>
      <c r="B240" s="3645"/>
      <c r="C240" s="404" t="s">
        <v>317</v>
      </c>
      <c r="D240" s="393" t="s">
        <v>318</v>
      </c>
      <c r="E240" s="404" t="s">
        <v>319</v>
      </c>
      <c r="F240" s="394" t="s">
        <v>320</v>
      </c>
      <c r="G240" s="394" t="s">
        <v>213</v>
      </c>
      <c r="H240" s="394" t="s">
        <v>214</v>
      </c>
      <c r="I240" s="394" t="s">
        <v>215</v>
      </c>
      <c r="J240" s="405" t="s">
        <v>330</v>
      </c>
      <c r="K240" s="3644"/>
      <c r="L240" s="3644"/>
      <c r="M240" s="390"/>
    </row>
    <row r="241" spans="1:45" ht="24" customHeight="1" x14ac:dyDescent="0.2">
      <c r="A241" s="406" t="s">
        <v>331</v>
      </c>
      <c r="B241" s="407">
        <f>SUM(C241:J241)</f>
        <v>0</v>
      </c>
      <c r="C241" s="29">
        <f>SUM(ENERO:DICIEMBRE!C241)</f>
        <v>0</v>
      </c>
      <c r="D241" s="29">
        <f>SUM(ENERO:DICIEMBRE!D241)</f>
        <v>0</v>
      </c>
      <c r="E241" s="29">
        <f>SUM(ENERO:DICIEMBRE!E241)</f>
        <v>0</v>
      </c>
      <c r="F241" s="29">
        <f>SUM(ENERO:DICIEMBRE!F241)</f>
        <v>0</v>
      </c>
      <c r="G241" s="29">
        <f>SUM(ENERO:DICIEMBRE!G241)</f>
        <v>0</v>
      </c>
      <c r="H241" s="29">
        <f>SUM(ENERO:DICIEMBRE!H241)</f>
        <v>0</v>
      </c>
      <c r="I241" s="29">
        <f>SUM(ENERO:DICIEMBRE!I241)</f>
        <v>0</v>
      </c>
      <c r="J241" s="29">
        <f>SUM(ENERO:DICIEMBRE!J241)</f>
        <v>0</v>
      </c>
      <c r="K241" s="29">
        <f>SUM(ENERO:DICIEMBRE!K241)</f>
        <v>0</v>
      </c>
      <c r="L241" s="29">
        <f>SUM(ENERO:DICIEMBRE!L241)</f>
        <v>0</v>
      </c>
      <c r="M241" s="390"/>
    </row>
    <row r="242" spans="1:45" ht="21.75" customHeight="1" x14ac:dyDescent="0.2">
      <c r="A242" s="408" t="s">
        <v>332</v>
      </c>
      <c r="B242" s="409">
        <f>SUM(C242:J242)</f>
        <v>0</v>
      </c>
      <c r="C242" s="29">
        <f>SUM(ENERO:DICIEMBRE!C242)</f>
        <v>0</v>
      </c>
      <c r="D242" s="29">
        <f>SUM(ENERO:DICIEMBRE!D242)</f>
        <v>0</v>
      </c>
      <c r="E242" s="29">
        <f>SUM(ENERO:DICIEMBRE!E242)</f>
        <v>0</v>
      </c>
      <c r="F242" s="29">
        <f>SUM(ENERO:DICIEMBRE!F242)</f>
        <v>0</v>
      </c>
      <c r="G242" s="29">
        <f>SUM(ENERO:DICIEMBRE!G242)</f>
        <v>0</v>
      </c>
      <c r="H242" s="29">
        <f>SUM(ENERO:DICIEMBRE!H242)</f>
        <v>0</v>
      </c>
      <c r="I242" s="29">
        <f>SUM(ENERO:DICIEMBRE!I242)</f>
        <v>0</v>
      </c>
      <c r="J242" s="29">
        <f>SUM(ENERO:DICIEMBRE!J242)</f>
        <v>0</v>
      </c>
      <c r="K242" s="29">
        <f>SUM(ENERO:DICIEMBRE!K242)</f>
        <v>0</v>
      </c>
      <c r="L242" s="29">
        <f>SUM(ENERO:DICIEMBRE!L242)</f>
        <v>0</v>
      </c>
      <c r="M242" s="390"/>
    </row>
    <row r="243" spans="1:45" x14ac:dyDescent="0.2">
      <c r="A243" s="380"/>
      <c r="B243" s="380"/>
      <c r="C243" s="380"/>
      <c r="D243" s="380"/>
      <c r="E243" s="380"/>
      <c r="F243" s="380"/>
      <c r="G243" s="380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0"/>
      <c r="AC243" s="380"/>
      <c r="AD243" s="380"/>
      <c r="AE243" s="380"/>
      <c r="AF243" s="380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12496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12" priority="1" operator="equal">
      <formula>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248"/>
  <sheetViews>
    <sheetView workbookViewId="0">
      <selection activeCell="A61" sqref="A1:XFD1048576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",[10]NOMBRE!B2," - ","( ",[10]NOMBRE!C2,[10]NOMBRE!D2,[10]NOMBRE!E2,[10]NOMBRE!F2,[10]NOMBRE!G2,"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",[10]NOMBRE!B6," - ","( ",[10]NOMBRE!C6,[10]NOMBRE!D6," )")</f>
        <v>MES: SEPTIEMBRE - ( 09 )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",[10]NOMBRE!B7)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2809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511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140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511"/>
      <c r="B13" s="3897"/>
      <c r="C13" s="3886"/>
      <c r="D13" s="2742" t="s">
        <v>12</v>
      </c>
      <c r="E13" s="2743" t="s">
        <v>13</v>
      </c>
      <c r="F13" s="2810" t="s">
        <v>14</v>
      </c>
      <c r="G13" s="2743" t="s">
        <v>15</v>
      </c>
      <c r="H13" s="2811" t="s">
        <v>16</v>
      </c>
      <c r="I13" s="2811" t="s">
        <v>17</v>
      </c>
      <c r="J13" s="2811" t="s">
        <v>18</v>
      </c>
      <c r="K13" s="2811" t="s">
        <v>19</v>
      </c>
      <c r="L13" s="2811" t="s">
        <v>20</v>
      </c>
      <c r="M13" s="2811" t="s">
        <v>21</v>
      </c>
      <c r="N13" s="2811" t="s">
        <v>22</v>
      </c>
      <c r="O13" s="2811" t="s">
        <v>23</v>
      </c>
      <c r="P13" s="2811" t="s">
        <v>24</v>
      </c>
      <c r="Q13" s="2811" t="s">
        <v>25</v>
      </c>
      <c r="R13" s="2811" t="s">
        <v>26</v>
      </c>
      <c r="S13" s="2811" t="s">
        <v>27</v>
      </c>
      <c r="T13" s="2812" t="s">
        <v>28</v>
      </c>
      <c r="U13" s="1263" t="s">
        <v>29</v>
      </c>
      <c r="V13" s="1264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2813" t="s">
        <v>31</v>
      </c>
      <c r="B14" s="27"/>
      <c r="C14" s="28">
        <f>SUM(D14:T14)</f>
        <v>0</v>
      </c>
      <c r="D14" s="2814"/>
      <c r="E14" s="2815"/>
      <c r="F14" s="2816"/>
      <c r="G14" s="2771"/>
      <c r="H14" s="2771"/>
      <c r="I14" s="2771"/>
      <c r="J14" s="2771"/>
      <c r="K14" s="2771"/>
      <c r="L14" s="2771"/>
      <c r="M14" s="2771"/>
      <c r="N14" s="2771"/>
      <c r="O14" s="2771"/>
      <c r="P14" s="2771"/>
      <c r="Q14" s="2771"/>
      <c r="R14" s="2771"/>
      <c r="S14" s="2771"/>
      <c r="T14" s="2710"/>
      <c r="U14" s="2712"/>
      <c r="V14" s="2712"/>
      <c r="W14" s="2712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2817" t="s">
        <v>32</v>
      </c>
      <c r="B15" s="2818"/>
      <c r="C15" s="28">
        <f t="shared" ref="C15:C20" si="3">SUM(D15:T15)</f>
        <v>0</v>
      </c>
      <c r="D15" s="2814"/>
      <c r="E15" s="2815"/>
      <c r="F15" s="2819"/>
      <c r="G15" s="2815"/>
      <c r="H15" s="2815"/>
      <c r="I15" s="2815"/>
      <c r="J15" s="2815"/>
      <c r="K15" s="2815"/>
      <c r="L15" s="2815"/>
      <c r="M15" s="2815"/>
      <c r="N15" s="2815"/>
      <c r="O15" s="2815"/>
      <c r="P15" s="2815"/>
      <c r="Q15" s="2815"/>
      <c r="R15" s="2815"/>
      <c r="S15" s="2815"/>
      <c r="T15" s="2820"/>
      <c r="U15" s="2821"/>
      <c r="V15" s="2821"/>
      <c r="W15" s="2821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513" t="s">
        <v>33</v>
      </c>
      <c r="B16" s="32" t="s">
        <v>34</v>
      </c>
      <c r="C16" s="28">
        <f t="shared" si="3"/>
        <v>0</v>
      </c>
      <c r="D16" s="2822"/>
      <c r="E16" s="2823"/>
      <c r="F16" s="2819"/>
      <c r="G16" s="2815"/>
      <c r="H16" s="2815"/>
      <c r="I16" s="2815"/>
      <c r="J16" s="2815"/>
      <c r="K16" s="2815"/>
      <c r="L16" s="2815"/>
      <c r="M16" s="2815"/>
      <c r="N16" s="2815"/>
      <c r="O16" s="2815"/>
      <c r="P16" s="2823"/>
      <c r="Q16" s="2823"/>
      <c r="R16" s="2823"/>
      <c r="S16" s="2823"/>
      <c r="T16" s="2824"/>
      <c r="U16" s="2825"/>
      <c r="V16" s="2821"/>
      <c r="W16" s="2821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2826" t="s">
        <v>35</v>
      </c>
      <c r="C17" s="28">
        <f t="shared" si="3"/>
        <v>0</v>
      </c>
      <c r="D17" s="2822"/>
      <c r="E17" s="2823"/>
      <c r="F17" s="2819"/>
      <c r="G17" s="2815"/>
      <c r="H17" s="2815"/>
      <c r="I17" s="2815"/>
      <c r="J17" s="2815"/>
      <c r="K17" s="2815"/>
      <c r="L17" s="2815"/>
      <c r="M17" s="2815"/>
      <c r="N17" s="2815"/>
      <c r="O17" s="2815"/>
      <c r="P17" s="2823"/>
      <c r="Q17" s="2823"/>
      <c r="R17" s="2823"/>
      <c r="S17" s="2823"/>
      <c r="T17" s="2824"/>
      <c r="U17" s="2821"/>
      <c r="V17" s="2821"/>
      <c r="W17" s="2821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2814"/>
      <c r="E18" s="2815"/>
      <c r="F18" s="2819"/>
      <c r="G18" s="2815"/>
      <c r="H18" s="2815"/>
      <c r="I18" s="2815"/>
      <c r="J18" s="2815"/>
      <c r="K18" s="2815"/>
      <c r="L18" s="2815"/>
      <c r="M18" s="2815"/>
      <c r="N18" s="2815"/>
      <c r="O18" s="2815"/>
      <c r="P18" s="2815"/>
      <c r="Q18" s="2815"/>
      <c r="R18" s="2815"/>
      <c r="S18" s="2815"/>
      <c r="T18" s="2820"/>
      <c r="U18" s="2821"/>
      <c r="V18" s="2821"/>
      <c r="W18" s="2821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2814"/>
      <c r="E19" s="2815"/>
      <c r="F19" s="2632"/>
      <c r="G19" s="2827"/>
      <c r="H19" s="2827"/>
      <c r="I19" s="2827"/>
      <c r="J19" s="2827"/>
      <c r="K19" s="2827"/>
      <c r="L19" s="2827"/>
      <c r="M19" s="2827"/>
      <c r="N19" s="2827"/>
      <c r="O19" s="2827"/>
      <c r="P19" s="2827"/>
      <c r="Q19" s="2827"/>
      <c r="R19" s="2827"/>
      <c r="S19" s="2827"/>
      <c r="T19" s="2828"/>
      <c r="U19" s="2606"/>
      <c r="V19" s="2606"/>
      <c r="W19" s="2606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2829" t="s">
        <v>38</v>
      </c>
      <c r="B20" s="2830"/>
      <c r="C20" s="2831">
        <f t="shared" si="3"/>
        <v>0</v>
      </c>
      <c r="D20" s="2832">
        <f>SUM(D14:D19)</f>
        <v>0</v>
      </c>
      <c r="E20" s="2833">
        <f t="shared" ref="E20:T20" si="6">SUM(E14:E19)</f>
        <v>0</v>
      </c>
      <c r="F20" s="2833">
        <f t="shared" si="6"/>
        <v>0</v>
      </c>
      <c r="G20" s="2834">
        <f t="shared" si="6"/>
        <v>0</v>
      </c>
      <c r="H20" s="2834">
        <f t="shared" si="6"/>
        <v>0</v>
      </c>
      <c r="I20" s="2834">
        <f t="shared" si="6"/>
        <v>0</v>
      </c>
      <c r="J20" s="2834">
        <f t="shared" si="6"/>
        <v>0</v>
      </c>
      <c r="K20" s="2834">
        <f t="shared" si="6"/>
        <v>0</v>
      </c>
      <c r="L20" s="2834">
        <f t="shared" si="6"/>
        <v>0</v>
      </c>
      <c r="M20" s="2834">
        <f t="shared" si="6"/>
        <v>0</v>
      </c>
      <c r="N20" s="2834">
        <f t="shared" si="6"/>
        <v>0</v>
      </c>
      <c r="O20" s="2834">
        <f t="shared" si="6"/>
        <v>0</v>
      </c>
      <c r="P20" s="2834">
        <f t="shared" si="6"/>
        <v>0</v>
      </c>
      <c r="Q20" s="2834">
        <f t="shared" si="6"/>
        <v>0</v>
      </c>
      <c r="R20" s="2834">
        <f t="shared" si="6"/>
        <v>0</v>
      </c>
      <c r="S20" s="2834">
        <f t="shared" si="6"/>
        <v>0</v>
      </c>
      <c r="T20" s="2835">
        <f t="shared" si="6"/>
        <v>0</v>
      </c>
      <c r="U20" s="1279">
        <f>+U14+U15+U17+U18+U19</f>
        <v>0</v>
      </c>
      <c r="V20" s="1279">
        <f>SUM(V14:V19)</f>
        <v>0</v>
      </c>
      <c r="W20" s="1279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2836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514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145"/>
      <c r="T22" s="4140" t="s">
        <v>40</v>
      </c>
      <c r="U22" s="4500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2742" t="s">
        <v>12</v>
      </c>
      <c r="D23" s="2743" t="s">
        <v>13</v>
      </c>
      <c r="E23" s="2743" t="s">
        <v>41</v>
      </c>
      <c r="F23" s="2810" t="s">
        <v>42</v>
      </c>
      <c r="G23" s="2743" t="s">
        <v>16</v>
      </c>
      <c r="H23" s="2743" t="s">
        <v>17</v>
      </c>
      <c r="I23" s="2743" t="s">
        <v>18</v>
      </c>
      <c r="J23" s="2743" t="s">
        <v>19</v>
      </c>
      <c r="K23" s="2743" t="s">
        <v>20</v>
      </c>
      <c r="L23" s="2743" t="s">
        <v>21</v>
      </c>
      <c r="M23" s="2743" t="s">
        <v>22</v>
      </c>
      <c r="N23" s="2743" t="s">
        <v>23</v>
      </c>
      <c r="O23" s="2743" t="s">
        <v>24</v>
      </c>
      <c r="P23" s="2743" t="s">
        <v>25</v>
      </c>
      <c r="Q23" s="2743" t="s">
        <v>26</v>
      </c>
      <c r="R23" s="2837" t="s">
        <v>27</v>
      </c>
      <c r="S23" s="2838" t="s">
        <v>28</v>
      </c>
      <c r="T23" s="1263" t="s">
        <v>29</v>
      </c>
      <c r="U23" s="1264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2829" t="s">
        <v>43</v>
      </c>
      <c r="B24" s="2831">
        <f>SUM(C24:S24)</f>
        <v>0</v>
      </c>
      <c r="C24" s="2839"/>
      <c r="D24" s="2840"/>
      <c r="E24" s="2840"/>
      <c r="F24" s="2840"/>
      <c r="G24" s="2840"/>
      <c r="H24" s="2840"/>
      <c r="I24" s="2840"/>
      <c r="J24" s="2840"/>
      <c r="K24" s="2840"/>
      <c r="L24" s="2840"/>
      <c r="M24" s="2840"/>
      <c r="N24" s="2840"/>
      <c r="O24" s="2840"/>
      <c r="P24" s="2840"/>
      <c r="Q24" s="2840"/>
      <c r="R24" s="2840"/>
      <c r="S24" s="2841"/>
      <c r="T24" s="1281"/>
      <c r="U24" s="1281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511" t="s">
        <v>46</v>
      </c>
      <c r="B27" s="4511" t="s">
        <v>6</v>
      </c>
      <c r="C27" s="4512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142"/>
      <c r="V27" s="3875" t="s">
        <v>48</v>
      </c>
      <c r="W27" s="3876"/>
      <c r="X27" s="3744" t="s">
        <v>49</v>
      </c>
      <c r="Y27" s="3746"/>
      <c r="Z27" s="4489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39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511"/>
      <c r="B28" s="4511"/>
      <c r="C28" s="4510" t="s">
        <v>7</v>
      </c>
      <c r="D28" s="4510"/>
      <c r="E28" s="4510"/>
      <c r="F28" s="4510"/>
      <c r="G28" s="4510"/>
      <c r="H28" s="4510"/>
      <c r="I28" s="4510"/>
      <c r="J28" s="4510"/>
      <c r="K28" s="4510"/>
      <c r="L28" s="4510"/>
      <c r="M28" s="4510"/>
      <c r="N28" s="4510"/>
      <c r="O28" s="4510"/>
      <c r="P28" s="4510"/>
      <c r="Q28" s="4510"/>
      <c r="R28" s="4510"/>
      <c r="S28" s="4510"/>
      <c r="T28" s="4140" t="s">
        <v>40</v>
      </c>
      <c r="U28" s="4500"/>
      <c r="V28" s="3877"/>
      <c r="W28" s="3878"/>
      <c r="X28" s="3747"/>
      <c r="Y28" s="3749"/>
      <c r="Z28" s="4420" t="s">
        <v>55</v>
      </c>
      <c r="AA28" s="4051"/>
      <c r="AB28" s="4051"/>
      <c r="AC28" s="4051"/>
      <c r="AD28" s="4052"/>
      <c r="AE28" s="4420" t="s">
        <v>56</v>
      </c>
      <c r="AF28" s="4051"/>
      <c r="AG28" s="4051"/>
      <c r="AH28" s="4051"/>
      <c r="AI28" s="4052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511"/>
      <c r="B29" s="4511"/>
      <c r="C29" s="2742" t="s">
        <v>12</v>
      </c>
      <c r="D29" s="2743" t="s">
        <v>13</v>
      </c>
      <c r="E29" s="2743" t="s">
        <v>41</v>
      </c>
      <c r="F29" s="2743" t="s">
        <v>42</v>
      </c>
      <c r="G29" s="2743" t="s">
        <v>16</v>
      </c>
      <c r="H29" s="2743" t="s">
        <v>17</v>
      </c>
      <c r="I29" s="2743" t="s">
        <v>18</v>
      </c>
      <c r="J29" s="2743" t="s">
        <v>19</v>
      </c>
      <c r="K29" s="2743" t="s">
        <v>20</v>
      </c>
      <c r="L29" s="2743" t="s">
        <v>21</v>
      </c>
      <c r="M29" s="2743" t="s">
        <v>22</v>
      </c>
      <c r="N29" s="2743" t="s">
        <v>23</v>
      </c>
      <c r="O29" s="2743" t="s">
        <v>24</v>
      </c>
      <c r="P29" s="2743" t="s">
        <v>25</v>
      </c>
      <c r="Q29" s="2743" t="s">
        <v>26</v>
      </c>
      <c r="R29" s="2743" t="s">
        <v>27</v>
      </c>
      <c r="S29" s="2838" t="s">
        <v>28</v>
      </c>
      <c r="T29" s="2842" t="s">
        <v>29</v>
      </c>
      <c r="U29" s="1264" t="s">
        <v>30</v>
      </c>
      <c r="V29" s="2843" t="s">
        <v>57</v>
      </c>
      <c r="W29" s="1282" t="s">
        <v>58</v>
      </c>
      <c r="X29" s="2730" t="s">
        <v>59</v>
      </c>
      <c r="Y29" s="2844" t="s">
        <v>60</v>
      </c>
      <c r="Z29" s="2845" t="s">
        <v>6</v>
      </c>
      <c r="AA29" s="2846" t="s">
        <v>61</v>
      </c>
      <c r="AB29" s="2743" t="s">
        <v>62</v>
      </c>
      <c r="AC29" s="2810" t="s">
        <v>63</v>
      </c>
      <c r="AD29" s="1219" t="s">
        <v>64</v>
      </c>
      <c r="AE29" s="70" t="s">
        <v>6</v>
      </c>
      <c r="AF29" s="2846" t="s">
        <v>61</v>
      </c>
      <c r="AG29" s="2838" t="s">
        <v>62</v>
      </c>
      <c r="AH29" s="2838" t="s">
        <v>63</v>
      </c>
      <c r="AI29" s="2838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2847" t="s">
        <v>65</v>
      </c>
      <c r="B30" s="28">
        <f t="shared" ref="B30:B45" si="7">SUM(C30:S30)</f>
        <v>1</v>
      </c>
      <c r="C30" s="2709">
        <v>1</v>
      </c>
      <c r="D30" s="2771"/>
      <c r="E30" s="2771"/>
      <c r="F30" s="2771"/>
      <c r="G30" s="2771"/>
      <c r="H30" s="2771"/>
      <c r="I30" s="2771"/>
      <c r="J30" s="2771"/>
      <c r="K30" s="2771"/>
      <c r="L30" s="2771"/>
      <c r="M30" s="2771"/>
      <c r="N30" s="2771"/>
      <c r="O30" s="2771"/>
      <c r="P30" s="2771"/>
      <c r="Q30" s="2771"/>
      <c r="R30" s="2771"/>
      <c r="S30" s="2710"/>
      <c r="T30" s="2709"/>
      <c r="U30" s="2710">
        <v>1</v>
      </c>
      <c r="V30" s="2709"/>
      <c r="W30" s="2710"/>
      <c r="X30" s="2709"/>
      <c r="Y30" s="2710"/>
      <c r="Z30" s="2848">
        <f>SUM(AA30+AB30+AC30+AD30)</f>
        <v>0</v>
      </c>
      <c r="AA30" s="2709"/>
      <c r="AB30" s="2771"/>
      <c r="AC30" s="2771"/>
      <c r="AD30" s="2710"/>
      <c r="AE30" s="2848">
        <f>SUM(AF30+AG30+AH30+AI30)</f>
        <v>0</v>
      </c>
      <c r="AF30" s="2709"/>
      <c r="AG30" s="2771"/>
      <c r="AH30" s="2771"/>
      <c r="AI30" s="2711"/>
      <c r="AJ30" s="2849"/>
      <c r="AK30" s="2849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2850"/>
      <c r="D31" s="2851"/>
      <c r="E31" s="2851"/>
      <c r="F31" s="2851"/>
      <c r="G31" s="2851"/>
      <c r="H31" s="2851"/>
      <c r="I31" s="2851"/>
      <c r="J31" s="2851"/>
      <c r="K31" s="2851"/>
      <c r="L31" s="2851"/>
      <c r="M31" s="2851"/>
      <c r="N31" s="2851"/>
      <c r="O31" s="2851"/>
      <c r="P31" s="2851"/>
      <c r="Q31" s="2851"/>
      <c r="R31" s="2851"/>
      <c r="S31" s="2852"/>
      <c r="T31" s="2850"/>
      <c r="U31" s="2852"/>
      <c r="V31" s="2850"/>
      <c r="W31" s="2852"/>
      <c r="X31" s="2850"/>
      <c r="Y31" s="2852"/>
      <c r="Z31" s="2848">
        <f t="shared" ref="Z31:Z44" si="10">SUM(AA31+AB31+AC31+AD31)</f>
        <v>0</v>
      </c>
      <c r="AA31" s="2850"/>
      <c r="AB31" s="2851"/>
      <c r="AC31" s="2851"/>
      <c r="AD31" s="2852"/>
      <c r="AE31" s="2848">
        <f t="shared" ref="AE31:AE44" si="11">SUM(AF31+AG31+AH31+AI31)</f>
        <v>0</v>
      </c>
      <c r="AF31" s="2850"/>
      <c r="AG31" s="2851"/>
      <c r="AH31" s="2851"/>
      <c r="AI31" s="2853"/>
      <c r="AJ31" s="2849"/>
      <c r="AK31" s="2849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0</v>
      </c>
      <c r="C32" s="2850"/>
      <c r="D32" s="2851"/>
      <c r="E32" s="2851"/>
      <c r="F32" s="2851"/>
      <c r="G32" s="2851"/>
      <c r="H32" s="2851"/>
      <c r="I32" s="2851"/>
      <c r="J32" s="2851"/>
      <c r="K32" s="2851"/>
      <c r="L32" s="2851"/>
      <c r="M32" s="2851"/>
      <c r="N32" s="2851"/>
      <c r="O32" s="2851"/>
      <c r="P32" s="2851"/>
      <c r="Q32" s="2851"/>
      <c r="R32" s="2851"/>
      <c r="S32" s="2852"/>
      <c r="T32" s="2850"/>
      <c r="U32" s="2852"/>
      <c r="V32" s="2850"/>
      <c r="W32" s="2852"/>
      <c r="X32" s="2850"/>
      <c r="Y32" s="2852"/>
      <c r="Z32" s="2848">
        <f t="shared" si="10"/>
        <v>0</v>
      </c>
      <c r="AA32" s="2850"/>
      <c r="AB32" s="2851"/>
      <c r="AC32" s="2851"/>
      <c r="AD32" s="2852"/>
      <c r="AE32" s="2848">
        <f t="shared" si="11"/>
        <v>0</v>
      </c>
      <c r="AF32" s="2850"/>
      <c r="AG32" s="2851"/>
      <c r="AH32" s="2851"/>
      <c r="AI32" s="2853"/>
      <c r="AJ32" s="2849"/>
      <c r="AK32" s="2849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2850"/>
      <c r="D33" s="2851"/>
      <c r="E33" s="2851"/>
      <c r="F33" s="2851"/>
      <c r="G33" s="2851"/>
      <c r="H33" s="2851"/>
      <c r="I33" s="2851"/>
      <c r="J33" s="2851"/>
      <c r="K33" s="2851"/>
      <c r="L33" s="2851"/>
      <c r="M33" s="2851"/>
      <c r="N33" s="2851"/>
      <c r="O33" s="2851"/>
      <c r="P33" s="2851"/>
      <c r="Q33" s="2851"/>
      <c r="R33" s="2851"/>
      <c r="S33" s="2852"/>
      <c r="T33" s="2850"/>
      <c r="U33" s="2852"/>
      <c r="V33" s="2850"/>
      <c r="W33" s="2852"/>
      <c r="X33" s="2850"/>
      <c r="Y33" s="2852"/>
      <c r="Z33" s="2848">
        <f t="shared" si="10"/>
        <v>0</v>
      </c>
      <c r="AA33" s="2850"/>
      <c r="AB33" s="2851"/>
      <c r="AC33" s="2851"/>
      <c r="AD33" s="2852"/>
      <c r="AE33" s="2848">
        <f t="shared" si="11"/>
        <v>0</v>
      </c>
      <c r="AF33" s="2850"/>
      <c r="AG33" s="2851"/>
      <c r="AH33" s="2851"/>
      <c r="AI33" s="2853"/>
      <c r="AJ33" s="2849"/>
      <c r="AK33" s="2849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2850"/>
      <c r="D34" s="2851"/>
      <c r="E34" s="2851"/>
      <c r="F34" s="2851"/>
      <c r="G34" s="2851"/>
      <c r="H34" s="2851"/>
      <c r="I34" s="2851"/>
      <c r="J34" s="2851"/>
      <c r="K34" s="2851"/>
      <c r="L34" s="2851"/>
      <c r="M34" s="2851"/>
      <c r="N34" s="2851"/>
      <c r="O34" s="2851"/>
      <c r="P34" s="2851"/>
      <c r="Q34" s="2851"/>
      <c r="R34" s="2851"/>
      <c r="S34" s="2852"/>
      <c r="T34" s="2850"/>
      <c r="U34" s="2852"/>
      <c r="V34" s="2850"/>
      <c r="W34" s="2852"/>
      <c r="X34" s="2850"/>
      <c r="Y34" s="2852"/>
      <c r="Z34" s="2848">
        <f t="shared" si="10"/>
        <v>0</v>
      </c>
      <c r="AA34" s="2850"/>
      <c r="AB34" s="2851"/>
      <c r="AC34" s="2851"/>
      <c r="AD34" s="2852"/>
      <c r="AE34" s="2848">
        <f t="shared" si="11"/>
        <v>0</v>
      </c>
      <c r="AF34" s="2850"/>
      <c r="AG34" s="2851"/>
      <c r="AH34" s="2851"/>
      <c r="AI34" s="2853"/>
      <c r="AJ34" s="2849"/>
      <c r="AK34" s="2849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2850"/>
      <c r="D35" s="2851"/>
      <c r="E35" s="2851"/>
      <c r="F35" s="2851"/>
      <c r="G35" s="2851"/>
      <c r="H35" s="2851"/>
      <c r="I35" s="2851"/>
      <c r="J35" s="2851"/>
      <c r="K35" s="2851"/>
      <c r="L35" s="2851"/>
      <c r="M35" s="2851"/>
      <c r="N35" s="2851"/>
      <c r="O35" s="2851"/>
      <c r="P35" s="2851"/>
      <c r="Q35" s="2851"/>
      <c r="R35" s="2851"/>
      <c r="S35" s="2852"/>
      <c r="T35" s="2850"/>
      <c r="U35" s="2852"/>
      <c r="V35" s="2850"/>
      <c r="W35" s="2852"/>
      <c r="X35" s="2850"/>
      <c r="Y35" s="2852"/>
      <c r="Z35" s="2848">
        <f t="shared" si="10"/>
        <v>0</v>
      </c>
      <c r="AA35" s="2850"/>
      <c r="AB35" s="2851"/>
      <c r="AC35" s="2851"/>
      <c r="AD35" s="2852"/>
      <c r="AE35" s="2848">
        <f t="shared" si="11"/>
        <v>0</v>
      </c>
      <c r="AF35" s="2850"/>
      <c r="AG35" s="2851"/>
      <c r="AH35" s="2851"/>
      <c r="AI35" s="2853"/>
      <c r="AJ35" s="2849"/>
      <c r="AK35" s="2849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2850"/>
      <c r="D36" s="2851"/>
      <c r="E36" s="2851"/>
      <c r="F36" s="2851"/>
      <c r="G36" s="2851"/>
      <c r="H36" s="2851"/>
      <c r="I36" s="2851"/>
      <c r="J36" s="2851"/>
      <c r="K36" s="2851"/>
      <c r="L36" s="2851"/>
      <c r="M36" s="2851"/>
      <c r="N36" s="2851"/>
      <c r="O36" s="2851"/>
      <c r="P36" s="2851"/>
      <c r="Q36" s="2851"/>
      <c r="R36" s="2851"/>
      <c r="S36" s="2852"/>
      <c r="T36" s="2850"/>
      <c r="U36" s="2852"/>
      <c r="V36" s="2850"/>
      <c r="W36" s="2852"/>
      <c r="X36" s="2850"/>
      <c r="Y36" s="2852"/>
      <c r="Z36" s="2848">
        <f>SUM(AA36+AB36+AC36+AD36)</f>
        <v>0</v>
      </c>
      <c r="AA36" s="2850"/>
      <c r="AB36" s="2851"/>
      <c r="AC36" s="2851"/>
      <c r="AD36" s="2852"/>
      <c r="AE36" s="2848">
        <f>SUM(AF36+AG36+AH36+AI36)</f>
        <v>0</v>
      </c>
      <c r="AF36" s="2850"/>
      <c r="AG36" s="2851"/>
      <c r="AH36" s="2851"/>
      <c r="AI36" s="2853"/>
      <c r="AJ36" s="2849"/>
      <c r="AK36" s="2849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2850"/>
      <c r="D37" s="2851"/>
      <c r="E37" s="2851"/>
      <c r="F37" s="2851"/>
      <c r="G37" s="2851"/>
      <c r="H37" s="2851"/>
      <c r="I37" s="2851"/>
      <c r="J37" s="2851"/>
      <c r="K37" s="2851"/>
      <c r="L37" s="2851"/>
      <c r="M37" s="2851"/>
      <c r="N37" s="2851"/>
      <c r="O37" s="2851"/>
      <c r="P37" s="2851"/>
      <c r="Q37" s="2851"/>
      <c r="R37" s="2851"/>
      <c r="S37" s="2852"/>
      <c r="T37" s="2850"/>
      <c r="U37" s="2852"/>
      <c r="V37" s="2850"/>
      <c r="W37" s="2852"/>
      <c r="X37" s="2850"/>
      <c r="Y37" s="2852"/>
      <c r="Z37" s="2848">
        <f t="shared" si="10"/>
        <v>0</v>
      </c>
      <c r="AA37" s="2850"/>
      <c r="AB37" s="2851"/>
      <c r="AC37" s="2851"/>
      <c r="AD37" s="2852"/>
      <c r="AE37" s="2848">
        <f t="shared" si="11"/>
        <v>0</v>
      </c>
      <c r="AF37" s="2850"/>
      <c r="AG37" s="2851"/>
      <c r="AH37" s="2851"/>
      <c r="AI37" s="2853"/>
      <c r="AJ37" s="2849"/>
      <c r="AK37" s="2849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2850"/>
      <c r="D38" s="2851"/>
      <c r="E38" s="2851"/>
      <c r="F38" s="2851"/>
      <c r="G38" s="2851"/>
      <c r="H38" s="2851"/>
      <c r="I38" s="2851"/>
      <c r="J38" s="2851"/>
      <c r="K38" s="2851"/>
      <c r="L38" s="2851"/>
      <c r="M38" s="2851"/>
      <c r="N38" s="2851"/>
      <c r="O38" s="2851"/>
      <c r="P38" s="2851"/>
      <c r="Q38" s="2851"/>
      <c r="R38" s="2851"/>
      <c r="S38" s="2852"/>
      <c r="T38" s="2850"/>
      <c r="U38" s="2852"/>
      <c r="V38" s="2850"/>
      <c r="W38" s="2852"/>
      <c r="X38" s="2850"/>
      <c r="Y38" s="2852"/>
      <c r="Z38" s="2848">
        <f t="shared" si="10"/>
        <v>0</v>
      </c>
      <c r="AA38" s="2850"/>
      <c r="AB38" s="2851"/>
      <c r="AC38" s="2851"/>
      <c r="AD38" s="2852"/>
      <c r="AE38" s="2848">
        <f t="shared" si="11"/>
        <v>0</v>
      </c>
      <c r="AF38" s="2850"/>
      <c r="AG38" s="2851"/>
      <c r="AH38" s="2851"/>
      <c r="AI38" s="2853"/>
      <c r="AJ38" s="2849"/>
      <c r="AK38" s="2849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2854" t="s">
        <v>74</v>
      </c>
      <c r="B39" s="28">
        <f t="shared" si="7"/>
        <v>19</v>
      </c>
      <c r="C39" s="2850"/>
      <c r="D39" s="2851"/>
      <c r="E39" s="2851">
        <v>7</v>
      </c>
      <c r="F39" s="2851">
        <v>12</v>
      </c>
      <c r="G39" s="2851"/>
      <c r="H39" s="2851"/>
      <c r="I39" s="2851"/>
      <c r="J39" s="2851"/>
      <c r="K39" s="2851"/>
      <c r="L39" s="2851"/>
      <c r="M39" s="2851"/>
      <c r="N39" s="2851"/>
      <c r="O39" s="2851"/>
      <c r="P39" s="2851"/>
      <c r="Q39" s="2851"/>
      <c r="R39" s="2851"/>
      <c r="S39" s="2852"/>
      <c r="T39" s="2850">
        <v>7</v>
      </c>
      <c r="U39" s="2852">
        <v>12</v>
      </c>
      <c r="V39" s="2850"/>
      <c r="W39" s="2852"/>
      <c r="X39" s="2850"/>
      <c r="Y39" s="2852"/>
      <c r="Z39" s="2848">
        <f t="shared" si="10"/>
        <v>2</v>
      </c>
      <c r="AA39" s="2850"/>
      <c r="AB39" s="2851">
        <v>2</v>
      </c>
      <c r="AC39" s="2851"/>
      <c r="AD39" s="2852"/>
      <c r="AE39" s="2848">
        <f t="shared" si="11"/>
        <v>0</v>
      </c>
      <c r="AF39" s="2850"/>
      <c r="AG39" s="2851"/>
      <c r="AH39" s="2851"/>
      <c r="AI39" s="2853"/>
      <c r="AJ39" s="2849"/>
      <c r="AK39" s="2849">
        <v>4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2854" t="s">
        <v>75</v>
      </c>
      <c r="B40" s="28">
        <f t="shared" si="7"/>
        <v>0</v>
      </c>
      <c r="C40" s="2850"/>
      <c r="D40" s="2851"/>
      <c r="E40" s="2851"/>
      <c r="F40" s="2851"/>
      <c r="G40" s="2851"/>
      <c r="H40" s="2851"/>
      <c r="I40" s="2851"/>
      <c r="J40" s="2851"/>
      <c r="K40" s="2851"/>
      <c r="L40" s="2851"/>
      <c r="M40" s="2851"/>
      <c r="N40" s="2851"/>
      <c r="O40" s="2851"/>
      <c r="P40" s="2851"/>
      <c r="Q40" s="2851"/>
      <c r="R40" s="2851"/>
      <c r="S40" s="2852"/>
      <c r="T40" s="2850"/>
      <c r="U40" s="2852"/>
      <c r="V40" s="2850"/>
      <c r="W40" s="2852"/>
      <c r="X40" s="2850"/>
      <c r="Y40" s="2852"/>
      <c r="Z40" s="2848">
        <f t="shared" si="10"/>
        <v>0</v>
      </c>
      <c r="AA40" s="2850"/>
      <c r="AB40" s="2851"/>
      <c r="AC40" s="2851"/>
      <c r="AD40" s="2852"/>
      <c r="AE40" s="2848">
        <f t="shared" si="11"/>
        <v>0</v>
      </c>
      <c r="AF40" s="2850"/>
      <c r="AG40" s="2851"/>
      <c r="AH40" s="2851"/>
      <c r="AI40" s="2853"/>
      <c r="AJ40" s="2849"/>
      <c r="AK40" s="2849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2854" t="s">
        <v>76</v>
      </c>
      <c r="B41" s="28">
        <f t="shared" si="7"/>
        <v>0</v>
      </c>
      <c r="C41" s="2850"/>
      <c r="D41" s="2851"/>
      <c r="E41" s="2851"/>
      <c r="F41" s="2851"/>
      <c r="G41" s="2851"/>
      <c r="H41" s="2851"/>
      <c r="I41" s="2851"/>
      <c r="J41" s="2851"/>
      <c r="K41" s="2851"/>
      <c r="L41" s="2851"/>
      <c r="M41" s="2851"/>
      <c r="N41" s="2851"/>
      <c r="O41" s="2851"/>
      <c r="P41" s="2851"/>
      <c r="Q41" s="2851"/>
      <c r="R41" s="2851"/>
      <c r="S41" s="2852"/>
      <c r="T41" s="2850"/>
      <c r="U41" s="2852"/>
      <c r="V41" s="2850"/>
      <c r="W41" s="2852"/>
      <c r="X41" s="2850"/>
      <c r="Y41" s="2852"/>
      <c r="Z41" s="2848">
        <f t="shared" si="10"/>
        <v>0</v>
      </c>
      <c r="AA41" s="2850"/>
      <c r="AB41" s="2851"/>
      <c r="AC41" s="2851"/>
      <c r="AD41" s="2852"/>
      <c r="AE41" s="2848">
        <f t="shared" si="11"/>
        <v>0</v>
      </c>
      <c r="AF41" s="2850"/>
      <c r="AG41" s="2851"/>
      <c r="AH41" s="2851"/>
      <c r="AI41" s="2853"/>
      <c r="AJ41" s="2849"/>
      <c r="AK41" s="2849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2854" t="s">
        <v>77</v>
      </c>
      <c r="B42" s="28">
        <f t="shared" si="7"/>
        <v>3</v>
      </c>
      <c r="C42" s="2850"/>
      <c r="D42" s="2851"/>
      <c r="E42" s="2851"/>
      <c r="F42" s="2851"/>
      <c r="G42" s="2851"/>
      <c r="H42" s="2851"/>
      <c r="I42" s="2851"/>
      <c r="J42" s="2851">
        <v>1</v>
      </c>
      <c r="K42" s="2851">
        <v>1</v>
      </c>
      <c r="L42" s="2851"/>
      <c r="M42" s="2851">
        <v>1</v>
      </c>
      <c r="N42" s="2851"/>
      <c r="O42" s="2851"/>
      <c r="P42" s="2851"/>
      <c r="Q42" s="2851"/>
      <c r="R42" s="2851"/>
      <c r="S42" s="2852"/>
      <c r="T42" s="2850"/>
      <c r="U42" s="2852">
        <v>3</v>
      </c>
      <c r="V42" s="2850"/>
      <c r="W42" s="2852"/>
      <c r="X42" s="2850"/>
      <c r="Y42" s="2852"/>
      <c r="Z42" s="2848">
        <f t="shared" si="10"/>
        <v>0</v>
      </c>
      <c r="AA42" s="2850"/>
      <c r="AB42" s="2851"/>
      <c r="AC42" s="2851"/>
      <c r="AD42" s="2852"/>
      <c r="AE42" s="2848">
        <f t="shared" si="11"/>
        <v>0</v>
      </c>
      <c r="AF42" s="2850"/>
      <c r="AG42" s="2851"/>
      <c r="AH42" s="2851"/>
      <c r="AI42" s="2853"/>
      <c r="AJ42" s="2849"/>
      <c r="AK42" s="2849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2854" t="s">
        <v>78</v>
      </c>
      <c r="B43" s="28">
        <f t="shared" si="7"/>
        <v>0</v>
      </c>
      <c r="C43" s="2850"/>
      <c r="D43" s="2851"/>
      <c r="E43" s="2851"/>
      <c r="F43" s="2851"/>
      <c r="G43" s="2851"/>
      <c r="H43" s="2851"/>
      <c r="I43" s="2851"/>
      <c r="J43" s="2851"/>
      <c r="K43" s="2851"/>
      <c r="L43" s="2851"/>
      <c r="M43" s="2851"/>
      <c r="N43" s="2851"/>
      <c r="O43" s="2851"/>
      <c r="P43" s="2851"/>
      <c r="Q43" s="2851"/>
      <c r="R43" s="2851"/>
      <c r="S43" s="2852"/>
      <c r="T43" s="2850"/>
      <c r="U43" s="2852"/>
      <c r="V43" s="2850"/>
      <c r="W43" s="2852"/>
      <c r="X43" s="2850"/>
      <c r="Y43" s="2852"/>
      <c r="Z43" s="2848">
        <f t="shared" si="10"/>
        <v>0</v>
      </c>
      <c r="AA43" s="2850"/>
      <c r="AB43" s="2851"/>
      <c r="AC43" s="2851"/>
      <c r="AD43" s="2852"/>
      <c r="AE43" s="2848">
        <f t="shared" si="11"/>
        <v>0</v>
      </c>
      <c r="AF43" s="2850"/>
      <c r="AG43" s="2851"/>
      <c r="AH43" s="2851"/>
      <c r="AI43" s="2853"/>
      <c r="AJ43" s="2849"/>
      <c r="AK43" s="2849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2855" t="s">
        <v>79</v>
      </c>
      <c r="B44" s="28">
        <f t="shared" si="7"/>
        <v>30</v>
      </c>
      <c r="C44" s="2856"/>
      <c r="D44" s="2857"/>
      <c r="E44" s="2857"/>
      <c r="F44" s="2857"/>
      <c r="G44" s="2857"/>
      <c r="H44" s="2857"/>
      <c r="I44" s="2857"/>
      <c r="J44" s="2857">
        <v>1</v>
      </c>
      <c r="K44" s="2857">
        <v>1</v>
      </c>
      <c r="L44" s="2857">
        <v>2</v>
      </c>
      <c r="M44" s="2857">
        <v>1</v>
      </c>
      <c r="N44" s="2857">
        <v>2</v>
      </c>
      <c r="O44" s="2857">
        <v>4</v>
      </c>
      <c r="P44" s="2857">
        <v>1</v>
      </c>
      <c r="Q44" s="2857">
        <v>3</v>
      </c>
      <c r="R44" s="2857">
        <v>5</v>
      </c>
      <c r="S44" s="2858">
        <v>10</v>
      </c>
      <c r="T44" s="2856">
        <v>19</v>
      </c>
      <c r="U44" s="2858">
        <v>11</v>
      </c>
      <c r="V44" s="2856"/>
      <c r="W44" s="2858"/>
      <c r="X44" s="2856"/>
      <c r="Y44" s="2858"/>
      <c r="Z44" s="2848">
        <f t="shared" si="10"/>
        <v>0</v>
      </c>
      <c r="AA44" s="2856"/>
      <c r="AB44" s="2857"/>
      <c r="AC44" s="2857"/>
      <c r="AD44" s="2858"/>
      <c r="AE44" s="2848">
        <f t="shared" si="11"/>
        <v>5</v>
      </c>
      <c r="AF44" s="2856">
        <v>1</v>
      </c>
      <c r="AG44" s="2857">
        <v>4</v>
      </c>
      <c r="AH44" s="2857"/>
      <c r="AI44" s="2859"/>
      <c r="AJ44" s="2849"/>
      <c r="AK44" s="2849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2860" t="s">
        <v>6</v>
      </c>
      <c r="B45" s="2861">
        <f t="shared" si="7"/>
        <v>53</v>
      </c>
      <c r="C45" s="2862">
        <f t="shared" ref="C45:AI45" si="21">SUM(C30:C44)</f>
        <v>1</v>
      </c>
      <c r="D45" s="2863">
        <f t="shared" si="21"/>
        <v>0</v>
      </c>
      <c r="E45" s="2863">
        <f t="shared" si="21"/>
        <v>7</v>
      </c>
      <c r="F45" s="2863">
        <f t="shared" si="21"/>
        <v>12</v>
      </c>
      <c r="G45" s="2863">
        <f t="shared" si="21"/>
        <v>0</v>
      </c>
      <c r="H45" s="2864">
        <f t="shared" si="21"/>
        <v>0</v>
      </c>
      <c r="I45" s="2863">
        <f t="shared" si="21"/>
        <v>0</v>
      </c>
      <c r="J45" s="2863">
        <f t="shared" si="21"/>
        <v>2</v>
      </c>
      <c r="K45" s="2863">
        <f t="shared" si="21"/>
        <v>2</v>
      </c>
      <c r="L45" s="2863">
        <f t="shared" si="21"/>
        <v>2</v>
      </c>
      <c r="M45" s="2863">
        <f t="shared" si="21"/>
        <v>2</v>
      </c>
      <c r="N45" s="2863">
        <f t="shared" si="21"/>
        <v>2</v>
      </c>
      <c r="O45" s="2863">
        <f t="shared" si="21"/>
        <v>4</v>
      </c>
      <c r="P45" s="2863">
        <f t="shared" si="21"/>
        <v>1</v>
      </c>
      <c r="Q45" s="2863">
        <f t="shared" si="21"/>
        <v>3</v>
      </c>
      <c r="R45" s="2863">
        <f t="shared" si="21"/>
        <v>5</v>
      </c>
      <c r="S45" s="1295">
        <f t="shared" si="21"/>
        <v>10</v>
      </c>
      <c r="T45" s="2862">
        <f t="shared" si="21"/>
        <v>26</v>
      </c>
      <c r="U45" s="1295">
        <f t="shared" si="21"/>
        <v>27</v>
      </c>
      <c r="V45" s="2862">
        <f t="shared" si="21"/>
        <v>0</v>
      </c>
      <c r="W45" s="1295">
        <f t="shared" si="21"/>
        <v>0</v>
      </c>
      <c r="X45" s="2862">
        <f t="shared" si="21"/>
        <v>0</v>
      </c>
      <c r="Y45" s="1295">
        <f t="shared" si="21"/>
        <v>0</v>
      </c>
      <c r="Z45" s="2865">
        <f t="shared" si="21"/>
        <v>2</v>
      </c>
      <c r="AA45" s="2862">
        <f t="shared" si="21"/>
        <v>0</v>
      </c>
      <c r="AB45" s="2863">
        <f t="shared" si="21"/>
        <v>2</v>
      </c>
      <c r="AC45" s="2863">
        <f t="shared" si="21"/>
        <v>0</v>
      </c>
      <c r="AD45" s="2864">
        <f t="shared" si="21"/>
        <v>0</v>
      </c>
      <c r="AE45" s="2865">
        <f t="shared" si="21"/>
        <v>5</v>
      </c>
      <c r="AF45" s="2862">
        <f t="shared" si="21"/>
        <v>1</v>
      </c>
      <c r="AG45" s="2863">
        <f t="shared" si="21"/>
        <v>4</v>
      </c>
      <c r="AH45" s="2863">
        <f t="shared" si="21"/>
        <v>0</v>
      </c>
      <c r="AI45" s="2866">
        <f t="shared" si="21"/>
        <v>0</v>
      </c>
      <c r="AJ45" s="1295">
        <f>SUM(AJ30:AJ44)</f>
        <v>0</v>
      </c>
      <c r="AK45" s="1295">
        <f>SUM(AK30:AK44)</f>
        <v>4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511" t="s">
        <v>46</v>
      </c>
      <c r="B47" s="4511" t="s">
        <v>6</v>
      </c>
      <c r="C47" s="4512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14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511"/>
      <c r="B48" s="4511"/>
      <c r="C48" s="4510" t="s">
        <v>7</v>
      </c>
      <c r="D48" s="4510"/>
      <c r="E48" s="4510"/>
      <c r="F48" s="4510"/>
      <c r="G48" s="4510"/>
      <c r="H48" s="4510"/>
      <c r="I48" s="4510"/>
      <c r="J48" s="4510"/>
      <c r="K48" s="4510"/>
      <c r="L48" s="4510"/>
      <c r="M48" s="4510"/>
      <c r="N48" s="4510"/>
      <c r="O48" s="4510"/>
      <c r="P48" s="4510"/>
      <c r="Q48" s="4510"/>
      <c r="R48" s="4510"/>
      <c r="S48" s="4510"/>
      <c r="T48" s="4500" t="s">
        <v>40</v>
      </c>
      <c r="U48" s="4500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511"/>
      <c r="B49" s="4511"/>
      <c r="C49" s="2742" t="s">
        <v>12</v>
      </c>
      <c r="D49" s="2743" t="s">
        <v>13</v>
      </c>
      <c r="E49" s="2743" t="s">
        <v>41</v>
      </c>
      <c r="F49" s="2743" t="s">
        <v>42</v>
      </c>
      <c r="G49" s="2743" t="s">
        <v>16</v>
      </c>
      <c r="H49" s="2743" t="s">
        <v>17</v>
      </c>
      <c r="I49" s="2743" t="s">
        <v>18</v>
      </c>
      <c r="J49" s="2743" t="s">
        <v>19</v>
      </c>
      <c r="K49" s="2743" t="s">
        <v>20</v>
      </c>
      <c r="L49" s="2743" t="s">
        <v>21</v>
      </c>
      <c r="M49" s="2743" t="s">
        <v>22</v>
      </c>
      <c r="N49" s="2743" t="s">
        <v>23</v>
      </c>
      <c r="O49" s="2743" t="s">
        <v>24</v>
      </c>
      <c r="P49" s="2743" t="s">
        <v>25</v>
      </c>
      <c r="Q49" s="2743" t="s">
        <v>26</v>
      </c>
      <c r="R49" s="2743" t="s">
        <v>27</v>
      </c>
      <c r="S49" s="2838" t="s">
        <v>28</v>
      </c>
      <c r="T49" s="2867" t="s">
        <v>29</v>
      </c>
      <c r="U49" s="1264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2847" t="s">
        <v>82</v>
      </c>
      <c r="B50" s="28">
        <f>SUM(C50:S50)</f>
        <v>0</v>
      </c>
      <c r="C50" s="2709"/>
      <c r="D50" s="2771"/>
      <c r="E50" s="2771"/>
      <c r="F50" s="2771"/>
      <c r="G50" s="2771"/>
      <c r="H50" s="2771"/>
      <c r="I50" s="2771"/>
      <c r="J50" s="2771"/>
      <c r="K50" s="2771"/>
      <c r="L50" s="2771"/>
      <c r="M50" s="2771"/>
      <c r="N50" s="2771"/>
      <c r="O50" s="2771"/>
      <c r="P50" s="2771"/>
      <c r="Q50" s="2771"/>
      <c r="R50" s="2771"/>
      <c r="S50" s="2710"/>
      <c r="T50" s="2733"/>
      <c r="U50" s="2712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2850"/>
      <c r="D51" s="2851"/>
      <c r="E51" s="2851"/>
      <c r="F51" s="2851"/>
      <c r="G51" s="2851"/>
      <c r="H51" s="2851"/>
      <c r="I51" s="2851"/>
      <c r="J51" s="2851"/>
      <c r="K51" s="2851"/>
      <c r="L51" s="2851"/>
      <c r="M51" s="2851"/>
      <c r="N51" s="2851"/>
      <c r="O51" s="2851"/>
      <c r="P51" s="2851"/>
      <c r="Q51" s="2851"/>
      <c r="R51" s="2851"/>
      <c r="S51" s="2852"/>
      <c r="T51" s="2868"/>
      <c r="U51" s="2849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2850"/>
      <c r="D52" s="2851"/>
      <c r="E52" s="2851"/>
      <c r="F52" s="2851"/>
      <c r="G52" s="2851"/>
      <c r="H52" s="2851"/>
      <c r="I52" s="2851"/>
      <c r="J52" s="2851"/>
      <c r="K52" s="2851"/>
      <c r="L52" s="2851"/>
      <c r="M52" s="2851"/>
      <c r="N52" s="2851"/>
      <c r="O52" s="2851"/>
      <c r="P52" s="2851"/>
      <c r="Q52" s="2851"/>
      <c r="R52" s="2851"/>
      <c r="S52" s="2852"/>
      <c r="T52" s="2868"/>
      <c r="U52" s="2849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2850"/>
      <c r="D53" s="2851"/>
      <c r="E53" s="2851"/>
      <c r="F53" s="2851"/>
      <c r="G53" s="2851"/>
      <c r="H53" s="2851"/>
      <c r="I53" s="2851"/>
      <c r="J53" s="2851"/>
      <c r="K53" s="2851"/>
      <c r="L53" s="2851"/>
      <c r="M53" s="2851"/>
      <c r="N53" s="2851"/>
      <c r="O53" s="2851"/>
      <c r="P53" s="2851"/>
      <c r="Q53" s="2851"/>
      <c r="R53" s="2851"/>
      <c r="S53" s="2852"/>
      <c r="T53" s="2868"/>
      <c r="U53" s="2849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2850"/>
      <c r="D54" s="2851"/>
      <c r="E54" s="2851"/>
      <c r="F54" s="2851"/>
      <c r="G54" s="2851"/>
      <c r="H54" s="2851"/>
      <c r="I54" s="2851"/>
      <c r="J54" s="2851"/>
      <c r="K54" s="2851"/>
      <c r="L54" s="2851"/>
      <c r="M54" s="2851"/>
      <c r="N54" s="2851"/>
      <c r="O54" s="2851"/>
      <c r="P54" s="2851"/>
      <c r="Q54" s="2851"/>
      <c r="R54" s="2851"/>
      <c r="S54" s="2852"/>
      <c r="T54" s="2868"/>
      <c r="U54" s="2849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2850"/>
      <c r="D55" s="2851"/>
      <c r="E55" s="2851"/>
      <c r="F55" s="2851"/>
      <c r="G55" s="2851"/>
      <c r="H55" s="2851"/>
      <c r="I55" s="2851"/>
      <c r="J55" s="2851"/>
      <c r="K55" s="2851"/>
      <c r="L55" s="2851"/>
      <c r="M55" s="2851"/>
      <c r="N55" s="2851"/>
      <c r="O55" s="2851"/>
      <c r="P55" s="2851"/>
      <c r="Q55" s="2851"/>
      <c r="R55" s="2851"/>
      <c r="S55" s="2852"/>
      <c r="T55" s="2868"/>
      <c r="U55" s="2849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2850"/>
      <c r="D56" s="2851"/>
      <c r="E56" s="2851"/>
      <c r="F56" s="2851"/>
      <c r="G56" s="2851"/>
      <c r="H56" s="2851"/>
      <c r="I56" s="2851"/>
      <c r="J56" s="2851"/>
      <c r="K56" s="2851"/>
      <c r="L56" s="2851"/>
      <c r="M56" s="2851"/>
      <c r="N56" s="2851"/>
      <c r="O56" s="2851"/>
      <c r="P56" s="2851"/>
      <c r="Q56" s="2851"/>
      <c r="R56" s="2851"/>
      <c r="S56" s="2852"/>
      <c r="T56" s="2868"/>
      <c r="U56" s="2849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2850"/>
      <c r="D57" s="2851"/>
      <c r="E57" s="2851"/>
      <c r="F57" s="2851"/>
      <c r="G57" s="2851"/>
      <c r="H57" s="2851"/>
      <c r="I57" s="2851"/>
      <c r="J57" s="2851"/>
      <c r="K57" s="2851"/>
      <c r="L57" s="2851"/>
      <c r="M57" s="2851"/>
      <c r="N57" s="2851"/>
      <c r="O57" s="2851"/>
      <c r="P57" s="2851"/>
      <c r="Q57" s="2851"/>
      <c r="R57" s="2851"/>
      <c r="S57" s="2852"/>
      <c r="T57" s="2868"/>
      <c r="U57" s="2849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2850"/>
      <c r="D58" s="2851"/>
      <c r="E58" s="2851"/>
      <c r="F58" s="2851"/>
      <c r="G58" s="2851"/>
      <c r="H58" s="2851"/>
      <c r="I58" s="2851"/>
      <c r="J58" s="2851"/>
      <c r="K58" s="2851"/>
      <c r="L58" s="2851"/>
      <c r="M58" s="2851"/>
      <c r="N58" s="2851"/>
      <c r="O58" s="2851"/>
      <c r="P58" s="2851"/>
      <c r="Q58" s="2851"/>
      <c r="R58" s="2851"/>
      <c r="S58" s="2852"/>
      <c r="T58" s="2868"/>
      <c r="U58" s="2849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2854" t="s">
        <v>74</v>
      </c>
      <c r="B59" s="28">
        <f t="shared" si="25"/>
        <v>0</v>
      </c>
      <c r="C59" s="2850"/>
      <c r="D59" s="2851"/>
      <c r="E59" s="2851"/>
      <c r="F59" s="2851"/>
      <c r="G59" s="2851"/>
      <c r="H59" s="2851"/>
      <c r="I59" s="2851"/>
      <c r="J59" s="2851"/>
      <c r="K59" s="2851"/>
      <c r="L59" s="2851"/>
      <c r="M59" s="2851"/>
      <c r="N59" s="2851"/>
      <c r="O59" s="2851"/>
      <c r="P59" s="2851"/>
      <c r="Q59" s="2851"/>
      <c r="R59" s="2851"/>
      <c r="S59" s="2852"/>
      <c r="T59" s="2868"/>
      <c r="U59" s="2849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2854" t="s">
        <v>75</v>
      </c>
      <c r="B60" s="28">
        <f t="shared" si="25"/>
        <v>0</v>
      </c>
      <c r="C60" s="2850"/>
      <c r="D60" s="2851"/>
      <c r="E60" s="2851"/>
      <c r="F60" s="2851"/>
      <c r="G60" s="2851"/>
      <c r="H60" s="2851"/>
      <c r="I60" s="2851"/>
      <c r="J60" s="2851"/>
      <c r="K60" s="2851"/>
      <c r="L60" s="2851"/>
      <c r="M60" s="2851"/>
      <c r="N60" s="2851"/>
      <c r="O60" s="2851"/>
      <c r="P60" s="2851"/>
      <c r="Q60" s="2851"/>
      <c r="R60" s="2851"/>
      <c r="S60" s="2852"/>
      <c r="T60" s="2868"/>
      <c r="U60" s="2849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2854" t="s">
        <v>76</v>
      </c>
      <c r="B61" s="28">
        <f t="shared" si="25"/>
        <v>0</v>
      </c>
      <c r="C61" s="2850"/>
      <c r="D61" s="2851"/>
      <c r="E61" s="2851"/>
      <c r="F61" s="2851"/>
      <c r="G61" s="2851"/>
      <c r="H61" s="2851"/>
      <c r="I61" s="2851"/>
      <c r="J61" s="2851"/>
      <c r="K61" s="2851"/>
      <c r="L61" s="2851"/>
      <c r="M61" s="2851"/>
      <c r="N61" s="2851"/>
      <c r="O61" s="2851"/>
      <c r="P61" s="2851"/>
      <c r="Q61" s="2851"/>
      <c r="R61" s="2851"/>
      <c r="S61" s="2852"/>
      <c r="T61" s="2868"/>
      <c r="U61" s="2849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2854" t="s">
        <v>77</v>
      </c>
      <c r="B62" s="28">
        <f t="shared" si="25"/>
        <v>0</v>
      </c>
      <c r="C62" s="2850"/>
      <c r="D62" s="2851"/>
      <c r="E62" s="2851"/>
      <c r="F62" s="2851"/>
      <c r="G62" s="2851"/>
      <c r="H62" s="2851"/>
      <c r="I62" s="2851"/>
      <c r="J62" s="2851"/>
      <c r="K62" s="2851"/>
      <c r="L62" s="2851"/>
      <c r="M62" s="2851"/>
      <c r="N62" s="2851"/>
      <c r="O62" s="2851"/>
      <c r="P62" s="2851"/>
      <c r="Q62" s="2851"/>
      <c r="R62" s="2851"/>
      <c r="S62" s="2852"/>
      <c r="T62" s="2868"/>
      <c r="U62" s="2849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2854" t="s">
        <v>78</v>
      </c>
      <c r="B63" s="28">
        <f t="shared" si="25"/>
        <v>0</v>
      </c>
      <c r="C63" s="2850"/>
      <c r="D63" s="2851"/>
      <c r="E63" s="2851"/>
      <c r="F63" s="2851"/>
      <c r="G63" s="2851"/>
      <c r="H63" s="2851"/>
      <c r="I63" s="2851"/>
      <c r="J63" s="2851"/>
      <c r="K63" s="2851"/>
      <c r="L63" s="2851"/>
      <c r="M63" s="2851"/>
      <c r="N63" s="2851"/>
      <c r="O63" s="2851"/>
      <c r="P63" s="2851"/>
      <c r="Q63" s="2851"/>
      <c r="R63" s="2851"/>
      <c r="S63" s="2852"/>
      <c r="T63" s="2868"/>
      <c r="U63" s="2849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2855" t="s">
        <v>79</v>
      </c>
      <c r="B64" s="28">
        <f t="shared" si="25"/>
        <v>0</v>
      </c>
      <c r="C64" s="2856"/>
      <c r="D64" s="2857"/>
      <c r="E64" s="2857"/>
      <c r="F64" s="2857"/>
      <c r="G64" s="2857"/>
      <c r="H64" s="2857"/>
      <c r="I64" s="2857"/>
      <c r="J64" s="2857"/>
      <c r="K64" s="2857"/>
      <c r="L64" s="2857"/>
      <c r="M64" s="2857"/>
      <c r="N64" s="2857"/>
      <c r="O64" s="2857"/>
      <c r="P64" s="2857"/>
      <c r="Q64" s="2857"/>
      <c r="R64" s="2857"/>
      <c r="S64" s="2858"/>
      <c r="T64" s="2869"/>
      <c r="U64" s="2870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2860" t="s">
        <v>6</v>
      </c>
      <c r="B65" s="2861">
        <f>SUM(C65:S65)</f>
        <v>0</v>
      </c>
      <c r="C65" s="2862">
        <f t="shared" ref="C65:U65" si="26">SUM(C50:C64)</f>
        <v>0</v>
      </c>
      <c r="D65" s="2863">
        <f t="shared" si="26"/>
        <v>0</v>
      </c>
      <c r="E65" s="2863">
        <f t="shared" si="26"/>
        <v>0</v>
      </c>
      <c r="F65" s="2863">
        <f t="shared" si="26"/>
        <v>0</v>
      </c>
      <c r="G65" s="2863">
        <f t="shared" si="26"/>
        <v>0</v>
      </c>
      <c r="H65" s="2864">
        <f t="shared" si="26"/>
        <v>0</v>
      </c>
      <c r="I65" s="2863">
        <f t="shared" si="26"/>
        <v>0</v>
      </c>
      <c r="J65" s="2863">
        <f t="shared" si="26"/>
        <v>0</v>
      </c>
      <c r="K65" s="2863">
        <f t="shared" si="26"/>
        <v>0</v>
      </c>
      <c r="L65" s="2863">
        <f t="shared" si="26"/>
        <v>0</v>
      </c>
      <c r="M65" s="2863">
        <f t="shared" si="26"/>
        <v>0</v>
      </c>
      <c r="N65" s="2863">
        <f t="shared" si="26"/>
        <v>0</v>
      </c>
      <c r="O65" s="2863">
        <f t="shared" si="26"/>
        <v>0</v>
      </c>
      <c r="P65" s="2863">
        <f t="shared" si="26"/>
        <v>0</v>
      </c>
      <c r="Q65" s="2863">
        <f t="shared" si="26"/>
        <v>0</v>
      </c>
      <c r="R65" s="2863">
        <f t="shared" si="26"/>
        <v>0</v>
      </c>
      <c r="S65" s="1295">
        <f t="shared" si="26"/>
        <v>0</v>
      </c>
      <c r="T65" s="2865">
        <f t="shared" si="26"/>
        <v>0</v>
      </c>
      <c r="U65" s="1295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416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509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423" t="s">
        <v>12</v>
      </c>
      <c r="G68" s="4133"/>
      <c r="H68" s="4423" t="s">
        <v>13</v>
      </c>
      <c r="I68" s="4133"/>
      <c r="J68" s="4423" t="s">
        <v>41</v>
      </c>
      <c r="K68" s="4133"/>
      <c r="L68" s="4423" t="s">
        <v>42</v>
      </c>
      <c r="M68" s="4133"/>
      <c r="N68" s="4423" t="s">
        <v>16</v>
      </c>
      <c r="O68" s="4133"/>
      <c r="P68" s="4416" t="s">
        <v>17</v>
      </c>
      <c r="Q68" s="4049"/>
      <c r="R68" s="4416" t="s">
        <v>18</v>
      </c>
      <c r="S68" s="4049"/>
      <c r="T68" s="4416" t="s">
        <v>19</v>
      </c>
      <c r="U68" s="4049"/>
      <c r="V68" s="4416" t="s">
        <v>20</v>
      </c>
      <c r="W68" s="4049"/>
      <c r="X68" s="4416" t="s">
        <v>21</v>
      </c>
      <c r="Y68" s="4049"/>
      <c r="Z68" s="4416" t="s">
        <v>22</v>
      </c>
      <c r="AA68" s="4049"/>
      <c r="AB68" s="4416" t="s">
        <v>23</v>
      </c>
      <c r="AC68" s="4049"/>
      <c r="AD68" s="4416" t="s">
        <v>24</v>
      </c>
      <c r="AE68" s="4049"/>
      <c r="AF68" s="4416" t="s">
        <v>25</v>
      </c>
      <c r="AG68" s="4049"/>
      <c r="AH68" s="4416" t="s">
        <v>26</v>
      </c>
      <c r="AI68" s="4049"/>
      <c r="AJ68" s="4416" t="s">
        <v>27</v>
      </c>
      <c r="AK68" s="4049"/>
      <c r="AL68" s="4416" t="s">
        <v>28</v>
      </c>
      <c r="AM68" s="4509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2871" t="s">
        <v>90</v>
      </c>
      <c r="D69" s="2872" t="s">
        <v>29</v>
      </c>
      <c r="E69" s="1299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2873">
        <f>SUM(D70+E70)</f>
        <v>46</v>
      </c>
      <c r="D70" s="102">
        <f>SUM(F70+H70+J70+L70+N70+P70+R70+T70+V70+X70+Z70+AB70+AD70+AF70+AH70+AJ70+AL70)</f>
        <v>18</v>
      </c>
      <c r="E70" s="103">
        <f>SUM(G70+I70+K70+M70+O70+Q70+S70+U70+W70+Y70+AA70+AC70+AE70+AG70+AI70+AK70+AM70)</f>
        <v>28</v>
      </c>
      <c r="F70" s="104"/>
      <c r="G70" s="105"/>
      <c r="H70" s="104"/>
      <c r="I70" s="105"/>
      <c r="J70" s="104"/>
      <c r="K70" s="105"/>
      <c r="L70" s="104"/>
      <c r="M70" s="105"/>
      <c r="N70" s="104"/>
      <c r="O70" s="105"/>
      <c r="P70" s="104"/>
      <c r="Q70" s="105">
        <v>1</v>
      </c>
      <c r="R70" s="104">
        <v>1</v>
      </c>
      <c r="S70" s="105"/>
      <c r="T70" s="104"/>
      <c r="U70" s="105"/>
      <c r="V70" s="104"/>
      <c r="W70" s="105">
        <v>5</v>
      </c>
      <c r="X70" s="104"/>
      <c r="Y70" s="105">
        <v>3</v>
      </c>
      <c r="Z70" s="104"/>
      <c r="AA70" s="105">
        <v>2</v>
      </c>
      <c r="AB70" s="104">
        <v>1</v>
      </c>
      <c r="AC70" s="105"/>
      <c r="AD70" s="104"/>
      <c r="AE70" s="105">
        <v>5</v>
      </c>
      <c r="AF70" s="104">
        <v>5</v>
      </c>
      <c r="AG70" s="105">
        <v>3</v>
      </c>
      <c r="AH70" s="104">
        <v>5</v>
      </c>
      <c r="AI70" s="105">
        <v>3</v>
      </c>
      <c r="AJ70" s="104">
        <v>5</v>
      </c>
      <c r="AK70" s="105">
        <v>3</v>
      </c>
      <c r="AL70" s="104">
        <v>1</v>
      </c>
      <c r="AM70" s="106">
        <v>3</v>
      </c>
      <c r="AN70" s="2874">
        <v>46</v>
      </c>
      <c r="AO70" s="2841">
        <v>31</v>
      </c>
      <c r="AP70" s="2874">
        <v>0</v>
      </c>
      <c r="AQ70" s="2841">
        <v>0</v>
      </c>
      <c r="AR70" s="1281">
        <v>0</v>
      </c>
      <c r="AS70" s="1281">
        <v>0</v>
      </c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2875" t="s">
        <v>95</v>
      </c>
      <c r="C71" s="108">
        <f>SUM(D71:E71)</f>
        <v>0</v>
      </c>
      <c r="D71" s="2876"/>
      <c r="E71" s="103">
        <f>SUM(K71+M71+O71+Q71+S71+U71+W71+Y71+AA71+AC71+AE71+AG71+AI71+AK71+AM71)</f>
        <v>0</v>
      </c>
      <c r="F71" s="2877"/>
      <c r="G71" s="2878"/>
      <c r="H71" s="2877"/>
      <c r="I71" s="2878"/>
      <c r="J71" s="2877"/>
      <c r="K71" s="2712"/>
      <c r="L71" s="2877"/>
      <c r="M71" s="2712"/>
      <c r="N71" s="2877"/>
      <c r="O71" s="2712"/>
      <c r="P71" s="2877"/>
      <c r="Q71" s="2712"/>
      <c r="R71" s="2877"/>
      <c r="S71" s="2712"/>
      <c r="T71" s="2877"/>
      <c r="U71" s="2712"/>
      <c r="V71" s="2877"/>
      <c r="W71" s="2712"/>
      <c r="X71" s="2877"/>
      <c r="Y71" s="2712"/>
      <c r="Z71" s="2877"/>
      <c r="AA71" s="2712"/>
      <c r="AB71" s="2877"/>
      <c r="AC71" s="2710"/>
      <c r="AD71" s="2877"/>
      <c r="AE71" s="2712"/>
      <c r="AF71" s="2877"/>
      <c r="AG71" s="2712"/>
      <c r="AH71" s="2877"/>
      <c r="AI71" s="2712"/>
      <c r="AJ71" s="2877"/>
      <c r="AK71" s="2712"/>
      <c r="AL71" s="2877"/>
      <c r="AM71" s="2711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2879" t="s">
        <v>96</v>
      </c>
      <c r="C72" s="2880">
        <f>SUM(D72+E72)</f>
        <v>0</v>
      </c>
      <c r="D72" s="2881">
        <f>SUM(F72+H72+J72+L72+N72+P72+R72+T72+V72+X72+Z72+AB72+AD72+AF72+AH72+AJ72+AL72)</f>
        <v>0</v>
      </c>
      <c r="E72" s="2882">
        <f>SUM(G72+I72+K72+M72+O72+Q72+S72+U72+W72+Y72+AA72+AC72+AE72+AG72+AI72+AK72+AM72)</f>
        <v>0</v>
      </c>
      <c r="F72" s="2850"/>
      <c r="G72" s="2849"/>
      <c r="H72" s="2850"/>
      <c r="I72" s="2849"/>
      <c r="J72" s="2850"/>
      <c r="K72" s="2849"/>
      <c r="L72" s="2850"/>
      <c r="M72" s="2849"/>
      <c r="N72" s="2850"/>
      <c r="O72" s="2849"/>
      <c r="P72" s="2850"/>
      <c r="Q72" s="2852"/>
      <c r="R72" s="2850"/>
      <c r="S72" s="2852"/>
      <c r="T72" s="2850"/>
      <c r="U72" s="2852"/>
      <c r="V72" s="2850"/>
      <c r="W72" s="2852"/>
      <c r="X72" s="2850"/>
      <c r="Y72" s="2852"/>
      <c r="Z72" s="2850"/>
      <c r="AA72" s="2852"/>
      <c r="AB72" s="2850"/>
      <c r="AC72" s="2852"/>
      <c r="AD72" s="2850"/>
      <c r="AE72" s="2852"/>
      <c r="AF72" s="2850"/>
      <c r="AG72" s="2852"/>
      <c r="AH72" s="2850"/>
      <c r="AI72" s="2852"/>
      <c r="AJ72" s="2850"/>
      <c r="AK72" s="2852"/>
      <c r="AL72" s="2883"/>
      <c r="AM72" s="2853"/>
      <c r="AN72" s="2884"/>
      <c r="AO72" s="2852"/>
      <c r="AP72" s="2884"/>
      <c r="AQ72" s="2852"/>
      <c r="AR72" s="2849"/>
      <c r="AS72" s="2849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2885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2886"/>
      <c r="G73" s="2887"/>
      <c r="H73" s="2886"/>
      <c r="I73" s="2887"/>
      <c r="J73" s="2886"/>
      <c r="K73" s="2887"/>
      <c r="L73" s="2886"/>
      <c r="M73" s="2887"/>
      <c r="N73" s="2856"/>
      <c r="O73" s="2858"/>
      <c r="P73" s="2856"/>
      <c r="Q73" s="2858"/>
      <c r="R73" s="2856"/>
      <c r="S73" s="2858"/>
      <c r="T73" s="2856"/>
      <c r="U73" s="2858"/>
      <c r="V73" s="2856"/>
      <c r="W73" s="2858"/>
      <c r="X73" s="2856"/>
      <c r="Y73" s="2858"/>
      <c r="Z73" s="2856"/>
      <c r="AA73" s="2870"/>
      <c r="AB73" s="2856"/>
      <c r="AC73" s="2858"/>
      <c r="AD73" s="2886"/>
      <c r="AE73" s="2887"/>
      <c r="AF73" s="2886"/>
      <c r="AG73" s="2887"/>
      <c r="AH73" s="2886"/>
      <c r="AI73" s="2887"/>
      <c r="AJ73" s="2886"/>
      <c r="AK73" s="2887"/>
      <c r="AL73" s="2886"/>
      <c r="AM73" s="2888"/>
      <c r="AN73" s="2884"/>
      <c r="AO73" s="2852"/>
      <c r="AP73" s="2884"/>
      <c r="AQ73" s="2852"/>
      <c r="AR73" s="2849"/>
      <c r="AS73" s="2849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0</v>
      </c>
      <c r="D74" s="127">
        <f t="shared" ref="D74:E78" si="35">SUM(F74+H74+J74+L74+N74+P74+R74+T74+V74+X74+Z74+AB74+AD74+AF74+AH74+AJ74+AL74)</f>
        <v>0</v>
      </c>
      <c r="E74" s="128">
        <f t="shared" si="35"/>
        <v>0</v>
      </c>
      <c r="F74" s="129"/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2884"/>
      <c r="AO74" s="2852"/>
      <c r="AP74" s="2884"/>
      <c r="AQ74" s="2852"/>
      <c r="AR74" s="2849"/>
      <c r="AS74" s="2849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503" t="s">
        <v>99</v>
      </c>
      <c r="B75" s="4504"/>
      <c r="C75" s="2889">
        <f t="shared" si="34"/>
        <v>0</v>
      </c>
      <c r="D75" s="2881">
        <f t="shared" si="35"/>
        <v>0</v>
      </c>
      <c r="E75" s="2882">
        <f t="shared" si="35"/>
        <v>0</v>
      </c>
      <c r="F75" s="2850"/>
      <c r="G75" s="2849"/>
      <c r="H75" s="2850"/>
      <c r="I75" s="2849"/>
      <c r="J75" s="2850"/>
      <c r="K75" s="2852"/>
      <c r="L75" s="2850"/>
      <c r="M75" s="2852"/>
      <c r="N75" s="2850"/>
      <c r="O75" s="2852"/>
      <c r="P75" s="2850"/>
      <c r="Q75" s="2852"/>
      <c r="R75" s="2850"/>
      <c r="S75" s="2852"/>
      <c r="T75" s="2850"/>
      <c r="U75" s="2852"/>
      <c r="V75" s="2850"/>
      <c r="W75" s="2852"/>
      <c r="X75" s="2850"/>
      <c r="Y75" s="2852"/>
      <c r="Z75" s="2850"/>
      <c r="AA75" s="2852"/>
      <c r="AB75" s="2850"/>
      <c r="AC75" s="2849"/>
      <c r="AD75" s="2850"/>
      <c r="AE75" s="2849"/>
      <c r="AF75" s="2850"/>
      <c r="AG75" s="2849"/>
      <c r="AH75" s="2850"/>
      <c r="AI75" s="2849"/>
      <c r="AJ75" s="2850"/>
      <c r="AK75" s="2849"/>
      <c r="AL75" s="2883"/>
      <c r="AM75" s="2853"/>
      <c r="AN75" s="2884"/>
      <c r="AO75" s="2852"/>
      <c r="AP75" s="2884"/>
      <c r="AQ75" s="2852"/>
      <c r="AR75" s="2849"/>
      <c r="AS75" s="2849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505" t="s">
        <v>100</v>
      </c>
      <c r="B76" s="4506"/>
      <c r="C76" s="2890">
        <f t="shared" si="34"/>
        <v>112</v>
      </c>
      <c r="D76" s="2891">
        <f t="shared" si="35"/>
        <v>78</v>
      </c>
      <c r="E76" s="2882">
        <f t="shared" si="35"/>
        <v>34</v>
      </c>
      <c r="F76" s="2850">
        <v>78</v>
      </c>
      <c r="G76" s="2849">
        <v>34</v>
      </c>
      <c r="H76" s="2850"/>
      <c r="I76" s="2849"/>
      <c r="J76" s="2850"/>
      <c r="K76" s="2852"/>
      <c r="L76" s="2850"/>
      <c r="M76" s="2852"/>
      <c r="N76" s="2850"/>
      <c r="O76" s="2852"/>
      <c r="P76" s="2850"/>
      <c r="Q76" s="2852"/>
      <c r="R76" s="2850"/>
      <c r="S76" s="2852"/>
      <c r="T76" s="2850"/>
      <c r="U76" s="2852"/>
      <c r="V76" s="2850"/>
      <c r="W76" s="2852"/>
      <c r="X76" s="2850"/>
      <c r="Y76" s="2852"/>
      <c r="Z76" s="2850"/>
      <c r="AA76" s="2852"/>
      <c r="AB76" s="2850"/>
      <c r="AC76" s="2849"/>
      <c r="AD76" s="2850"/>
      <c r="AE76" s="2849"/>
      <c r="AF76" s="2850"/>
      <c r="AG76" s="2849"/>
      <c r="AH76" s="2850"/>
      <c r="AI76" s="2849"/>
      <c r="AJ76" s="2850"/>
      <c r="AK76" s="2849"/>
      <c r="AL76" s="2883"/>
      <c r="AM76" s="2853"/>
      <c r="AN76" s="2884">
        <v>112</v>
      </c>
      <c r="AO76" s="2852">
        <v>0</v>
      </c>
      <c r="AP76" s="2884">
        <v>0</v>
      </c>
      <c r="AQ76" s="2852">
        <v>0</v>
      </c>
      <c r="AR76" s="2849">
        <v>0</v>
      </c>
      <c r="AS76" s="2849">
        <v>0</v>
      </c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503" t="s">
        <v>101</v>
      </c>
      <c r="B77" s="4504"/>
      <c r="C77" s="2889">
        <f t="shared" si="34"/>
        <v>0</v>
      </c>
      <c r="D77" s="2881">
        <f t="shared" si="35"/>
        <v>0</v>
      </c>
      <c r="E77" s="2882">
        <f t="shared" si="35"/>
        <v>0</v>
      </c>
      <c r="F77" s="2850"/>
      <c r="G77" s="2849"/>
      <c r="H77" s="2850"/>
      <c r="I77" s="2849"/>
      <c r="J77" s="2850"/>
      <c r="K77" s="2852"/>
      <c r="L77" s="2850"/>
      <c r="M77" s="2852"/>
      <c r="N77" s="2850"/>
      <c r="O77" s="2852"/>
      <c r="P77" s="2850"/>
      <c r="Q77" s="2852"/>
      <c r="R77" s="2850"/>
      <c r="S77" s="2852"/>
      <c r="T77" s="2850"/>
      <c r="U77" s="2852"/>
      <c r="V77" s="2850"/>
      <c r="W77" s="2852"/>
      <c r="X77" s="2850"/>
      <c r="Y77" s="2852"/>
      <c r="Z77" s="2850"/>
      <c r="AA77" s="2852"/>
      <c r="AB77" s="2850"/>
      <c r="AC77" s="2852"/>
      <c r="AD77" s="2850"/>
      <c r="AE77" s="2852"/>
      <c r="AF77" s="2850"/>
      <c r="AG77" s="2852"/>
      <c r="AH77" s="2850"/>
      <c r="AI77" s="2849"/>
      <c r="AJ77" s="2850"/>
      <c r="AK77" s="2849"/>
      <c r="AL77" s="2883"/>
      <c r="AM77" s="2853"/>
      <c r="AN77" s="2884"/>
      <c r="AO77" s="2852"/>
      <c r="AP77" s="2884"/>
      <c r="AQ77" s="2852"/>
      <c r="AR77" s="2849"/>
      <c r="AS77" s="2849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507" t="s">
        <v>102</v>
      </c>
      <c r="B78" s="4508"/>
      <c r="C78" s="2892">
        <f t="shared" si="34"/>
        <v>0</v>
      </c>
      <c r="D78" s="2893">
        <f t="shared" si="35"/>
        <v>0</v>
      </c>
      <c r="E78" s="2894">
        <f t="shared" si="35"/>
        <v>0</v>
      </c>
      <c r="F78" s="2856"/>
      <c r="G78" s="2870"/>
      <c r="H78" s="2856"/>
      <c r="I78" s="2870"/>
      <c r="J78" s="2856"/>
      <c r="K78" s="2858"/>
      <c r="L78" s="2856"/>
      <c r="M78" s="2858"/>
      <c r="N78" s="2856"/>
      <c r="O78" s="2858"/>
      <c r="P78" s="2856"/>
      <c r="Q78" s="2858"/>
      <c r="R78" s="2856"/>
      <c r="S78" s="2858"/>
      <c r="T78" s="2856"/>
      <c r="U78" s="2858"/>
      <c r="V78" s="2856"/>
      <c r="W78" s="2858"/>
      <c r="X78" s="2856"/>
      <c r="Y78" s="2858"/>
      <c r="Z78" s="2856"/>
      <c r="AA78" s="2858"/>
      <c r="AB78" s="2856"/>
      <c r="AC78" s="2858"/>
      <c r="AD78" s="2856"/>
      <c r="AE78" s="2858"/>
      <c r="AF78" s="2856"/>
      <c r="AG78" s="2858"/>
      <c r="AH78" s="2856"/>
      <c r="AI78" s="2858"/>
      <c r="AJ78" s="2856"/>
      <c r="AK78" s="2858"/>
      <c r="AL78" s="2895"/>
      <c r="AM78" s="2859"/>
      <c r="AN78" s="2896"/>
      <c r="AO78" s="2858"/>
      <c r="AP78" s="2896"/>
      <c r="AQ78" s="2858"/>
      <c r="AR78" s="2870"/>
      <c r="AS78" s="2870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423" t="s">
        <v>6</v>
      </c>
      <c r="B79" s="4133"/>
      <c r="C79" s="138">
        <f t="shared" ref="C79:AR79" si="40">SUM(C70:C78)</f>
        <v>158</v>
      </c>
      <c r="D79" s="139">
        <f t="shared" si="40"/>
        <v>96</v>
      </c>
      <c r="E79" s="122">
        <f t="shared" si="40"/>
        <v>62</v>
      </c>
      <c r="F79" s="140">
        <f t="shared" si="40"/>
        <v>78</v>
      </c>
      <c r="G79" s="141">
        <f t="shared" si="40"/>
        <v>34</v>
      </c>
      <c r="H79" s="140">
        <f t="shared" si="40"/>
        <v>0</v>
      </c>
      <c r="I79" s="141">
        <f t="shared" si="40"/>
        <v>0</v>
      </c>
      <c r="J79" s="2897">
        <f t="shared" si="40"/>
        <v>0</v>
      </c>
      <c r="K79" s="2898">
        <f t="shared" si="40"/>
        <v>0</v>
      </c>
      <c r="L79" s="2897">
        <f t="shared" si="40"/>
        <v>0</v>
      </c>
      <c r="M79" s="2898">
        <f t="shared" si="40"/>
        <v>0</v>
      </c>
      <c r="N79" s="2897">
        <f t="shared" si="40"/>
        <v>0</v>
      </c>
      <c r="O79" s="2898">
        <f t="shared" si="40"/>
        <v>0</v>
      </c>
      <c r="P79" s="2897">
        <f t="shared" si="40"/>
        <v>0</v>
      </c>
      <c r="Q79" s="2898">
        <f t="shared" si="40"/>
        <v>1</v>
      </c>
      <c r="R79" s="2897">
        <f t="shared" si="40"/>
        <v>1</v>
      </c>
      <c r="S79" s="2898">
        <f t="shared" si="40"/>
        <v>0</v>
      </c>
      <c r="T79" s="2897">
        <f t="shared" si="40"/>
        <v>0</v>
      </c>
      <c r="U79" s="2898">
        <f t="shared" si="40"/>
        <v>0</v>
      </c>
      <c r="V79" s="2897">
        <f t="shared" si="40"/>
        <v>0</v>
      </c>
      <c r="W79" s="2898">
        <f t="shared" si="40"/>
        <v>5</v>
      </c>
      <c r="X79" s="2897">
        <f t="shared" si="40"/>
        <v>0</v>
      </c>
      <c r="Y79" s="2898">
        <f t="shared" si="40"/>
        <v>3</v>
      </c>
      <c r="Z79" s="2897">
        <f t="shared" si="40"/>
        <v>0</v>
      </c>
      <c r="AA79" s="2898">
        <f t="shared" si="40"/>
        <v>2</v>
      </c>
      <c r="AB79" s="2897">
        <f t="shared" si="40"/>
        <v>1</v>
      </c>
      <c r="AC79" s="2898">
        <f t="shared" si="40"/>
        <v>0</v>
      </c>
      <c r="AD79" s="2897">
        <f t="shared" si="40"/>
        <v>0</v>
      </c>
      <c r="AE79" s="2898">
        <f t="shared" si="40"/>
        <v>5</v>
      </c>
      <c r="AF79" s="2897">
        <f t="shared" si="40"/>
        <v>5</v>
      </c>
      <c r="AG79" s="2898">
        <f t="shared" si="40"/>
        <v>3</v>
      </c>
      <c r="AH79" s="2897">
        <f t="shared" si="40"/>
        <v>5</v>
      </c>
      <c r="AI79" s="2898">
        <f t="shared" si="40"/>
        <v>3</v>
      </c>
      <c r="AJ79" s="2897">
        <f t="shared" si="40"/>
        <v>5</v>
      </c>
      <c r="AK79" s="2898">
        <f t="shared" si="40"/>
        <v>3</v>
      </c>
      <c r="AL79" s="2899">
        <f t="shared" si="40"/>
        <v>1</v>
      </c>
      <c r="AM79" s="2900">
        <f t="shared" si="40"/>
        <v>3</v>
      </c>
      <c r="AN79" s="2901">
        <f t="shared" si="40"/>
        <v>158</v>
      </c>
      <c r="AO79" s="141">
        <f t="shared" si="40"/>
        <v>31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489" t="s">
        <v>6</v>
      </c>
      <c r="C82" s="4038"/>
      <c r="D82" s="4039"/>
      <c r="E82" s="4489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491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2902" t="s">
        <v>90</v>
      </c>
      <c r="C83" s="1318" t="s">
        <v>29</v>
      </c>
      <c r="D83" s="2903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2709"/>
      <c r="D84" s="2709"/>
      <c r="E84" s="2709"/>
      <c r="F84" s="2771"/>
      <c r="G84" s="2771"/>
      <c r="H84" s="2771"/>
      <c r="I84" s="2771"/>
      <c r="J84" s="2771"/>
      <c r="K84" s="2771"/>
      <c r="L84" s="2771"/>
      <c r="M84" s="2771"/>
      <c r="N84" s="2771"/>
      <c r="O84" s="2771"/>
      <c r="P84" s="2711"/>
      <c r="Q84" s="2904"/>
      <c r="R84" s="2771"/>
      <c r="S84" s="2771"/>
      <c r="T84" s="2771"/>
      <c r="U84" s="2712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2854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2854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2854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2854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2854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2905" t="s">
        <v>6</v>
      </c>
      <c r="B90" s="2906">
        <f t="shared" ref="B90:U90" si="55">SUM(B84:B89)</f>
        <v>0</v>
      </c>
      <c r="C90" s="1319">
        <f t="shared" si="55"/>
        <v>0</v>
      </c>
      <c r="D90" s="2907">
        <f t="shared" si="55"/>
        <v>0</v>
      </c>
      <c r="E90" s="2873">
        <f t="shared" si="55"/>
        <v>0</v>
      </c>
      <c r="F90" s="2908">
        <f t="shared" si="55"/>
        <v>0</v>
      </c>
      <c r="G90" s="2908">
        <f t="shared" si="55"/>
        <v>0</v>
      </c>
      <c r="H90" s="2908">
        <f t="shared" si="55"/>
        <v>0</v>
      </c>
      <c r="I90" s="2908">
        <f t="shared" si="55"/>
        <v>0</v>
      </c>
      <c r="J90" s="2908">
        <f t="shared" si="55"/>
        <v>0</v>
      </c>
      <c r="K90" s="2908">
        <f t="shared" si="55"/>
        <v>0</v>
      </c>
      <c r="L90" s="2908">
        <f t="shared" si="55"/>
        <v>0</v>
      </c>
      <c r="M90" s="2908">
        <f t="shared" si="55"/>
        <v>0</v>
      </c>
      <c r="N90" s="2908">
        <f t="shared" si="55"/>
        <v>0</v>
      </c>
      <c r="O90" s="2908">
        <f t="shared" si="55"/>
        <v>0</v>
      </c>
      <c r="P90" s="2909">
        <f t="shared" si="55"/>
        <v>0</v>
      </c>
      <c r="Q90" s="2910">
        <f t="shared" si="55"/>
        <v>0</v>
      </c>
      <c r="R90" s="2911">
        <f t="shared" si="55"/>
        <v>0</v>
      </c>
      <c r="S90" s="2911">
        <f t="shared" si="55"/>
        <v>0</v>
      </c>
      <c r="T90" s="2911">
        <f t="shared" si="55"/>
        <v>0</v>
      </c>
      <c r="U90" s="1320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489" t="s">
        <v>6</v>
      </c>
      <c r="C92" s="4038"/>
      <c r="D92" s="4039"/>
      <c r="E92" s="4489" t="s">
        <v>106</v>
      </c>
      <c r="F92" s="4038"/>
      <c r="G92" s="4038"/>
      <c r="H92" s="4038"/>
      <c r="I92" s="4038"/>
      <c r="J92" s="4038"/>
      <c r="K92" s="4038"/>
      <c r="L92" s="4491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2854" t="s">
        <v>127</v>
      </c>
      <c r="B95" s="28">
        <f t="shared" ref="B95:B99" si="56">SUM(E95:L95)</f>
        <v>0</v>
      </c>
      <c r="C95" s="2733"/>
      <c r="D95" s="2712"/>
      <c r="E95" s="2709"/>
      <c r="F95" s="2771"/>
      <c r="G95" s="2771"/>
      <c r="H95" s="2771"/>
      <c r="I95" s="2771"/>
      <c r="J95" s="2771"/>
      <c r="K95" s="2771"/>
      <c r="L95" s="2711"/>
      <c r="M95" s="2904"/>
      <c r="N95" s="2771"/>
      <c r="O95" s="2771"/>
      <c r="P95" s="2771"/>
      <c r="Q95" s="2771"/>
      <c r="R95" s="2712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2912" t="s">
        <v>335</v>
      </c>
      <c r="B96" s="28">
        <f t="shared" si="56"/>
        <v>0</v>
      </c>
      <c r="C96" s="2868"/>
      <c r="D96" s="2849"/>
      <c r="E96" s="2850"/>
      <c r="F96" s="2851"/>
      <c r="G96" s="2851"/>
      <c r="H96" s="2851"/>
      <c r="I96" s="2851"/>
      <c r="J96" s="2851"/>
      <c r="K96" s="2851"/>
      <c r="L96" s="2853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2912" t="s">
        <v>336</v>
      </c>
      <c r="B97" s="28">
        <f t="shared" si="56"/>
        <v>0</v>
      </c>
      <c r="C97" s="2868"/>
      <c r="D97" s="2849"/>
      <c r="E97" s="2850"/>
      <c r="F97" s="2851"/>
      <c r="G97" s="2851"/>
      <c r="H97" s="2851"/>
      <c r="I97" s="2851"/>
      <c r="J97" s="2851"/>
      <c r="K97" s="2851"/>
      <c r="L97" s="2853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2912" t="s">
        <v>337</v>
      </c>
      <c r="B98" s="28">
        <f t="shared" si="56"/>
        <v>0</v>
      </c>
      <c r="C98" s="2868"/>
      <c r="D98" s="2849"/>
      <c r="E98" s="2850"/>
      <c r="F98" s="2851"/>
      <c r="G98" s="2851"/>
      <c r="H98" s="2851"/>
      <c r="I98" s="2851"/>
      <c r="J98" s="2851"/>
      <c r="K98" s="2851"/>
      <c r="L98" s="2853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2912" t="s">
        <v>338</v>
      </c>
      <c r="B99" s="28">
        <f t="shared" si="56"/>
        <v>0</v>
      </c>
      <c r="C99" s="2869"/>
      <c r="D99" s="2870"/>
      <c r="E99" s="2856"/>
      <c r="F99" s="2857"/>
      <c r="G99" s="2857"/>
      <c r="H99" s="2857"/>
      <c r="I99" s="2857"/>
      <c r="J99" s="2857"/>
      <c r="K99" s="2857"/>
      <c r="L99" s="2859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2905" t="s">
        <v>6</v>
      </c>
      <c r="B100" s="2906">
        <f t="shared" ref="B100:R100" si="71">SUM(B95:B99)</f>
        <v>0</v>
      </c>
      <c r="C100" s="2913">
        <f t="shared" si="71"/>
        <v>0</v>
      </c>
      <c r="D100" s="1322">
        <f t="shared" si="71"/>
        <v>0</v>
      </c>
      <c r="E100" s="2873">
        <f t="shared" si="71"/>
        <v>0</v>
      </c>
      <c r="F100" s="2908">
        <f t="shared" si="71"/>
        <v>0</v>
      </c>
      <c r="G100" s="2908">
        <f t="shared" si="71"/>
        <v>0</v>
      </c>
      <c r="H100" s="2908">
        <f t="shared" si="71"/>
        <v>0</v>
      </c>
      <c r="I100" s="2908">
        <f t="shared" si="71"/>
        <v>0</v>
      </c>
      <c r="J100" s="2908">
        <f t="shared" si="71"/>
        <v>0</v>
      </c>
      <c r="K100" s="2908">
        <f t="shared" si="71"/>
        <v>0</v>
      </c>
      <c r="L100" s="2909">
        <f t="shared" si="71"/>
        <v>0</v>
      </c>
      <c r="M100" s="2910">
        <f>SUM(M95:M97)</f>
        <v>0</v>
      </c>
      <c r="N100" s="2908">
        <f t="shared" si="71"/>
        <v>0</v>
      </c>
      <c r="O100" s="2908">
        <f t="shared" si="71"/>
        <v>0</v>
      </c>
      <c r="P100" s="2911">
        <f t="shared" si="71"/>
        <v>0</v>
      </c>
      <c r="Q100" s="2911">
        <f t="shared" si="71"/>
        <v>0</v>
      </c>
      <c r="R100" s="1320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499" t="s">
        <v>142</v>
      </c>
      <c r="D103" s="4499"/>
      <c r="E103" s="4499"/>
      <c r="F103" s="4499"/>
      <c r="G103" s="4499"/>
      <c r="H103" s="4499"/>
      <c r="I103" s="4499"/>
      <c r="J103" s="4499"/>
      <c r="K103" s="4499"/>
      <c r="L103" s="4499"/>
      <c r="M103" s="4499"/>
      <c r="N103" s="4499"/>
      <c r="O103" s="4499"/>
      <c r="P103" s="4499"/>
      <c r="Q103" s="4499"/>
      <c r="R103" s="4499"/>
      <c r="S103" s="4499"/>
      <c r="T103" s="4500" t="s">
        <v>40</v>
      </c>
      <c r="U103" s="4501"/>
      <c r="V103" s="4502" t="s">
        <v>143</v>
      </c>
      <c r="W103" s="4496" t="s">
        <v>87</v>
      </c>
      <c r="X103" s="4496" t="s">
        <v>88</v>
      </c>
      <c r="Y103" s="4039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499"/>
      <c r="D104" s="4499"/>
      <c r="E104" s="4499"/>
      <c r="F104" s="4499"/>
      <c r="G104" s="4499"/>
      <c r="H104" s="4499"/>
      <c r="I104" s="4499"/>
      <c r="J104" s="4499"/>
      <c r="K104" s="4499"/>
      <c r="L104" s="4499"/>
      <c r="M104" s="4499"/>
      <c r="N104" s="4499"/>
      <c r="O104" s="4499"/>
      <c r="P104" s="4499"/>
      <c r="Q104" s="4499"/>
      <c r="R104" s="4499"/>
      <c r="S104" s="4499"/>
      <c r="T104" s="3794" t="s">
        <v>29</v>
      </c>
      <c r="U104" s="3796" t="s">
        <v>30</v>
      </c>
      <c r="V104" s="4502"/>
      <c r="W104" s="4496"/>
      <c r="X104" s="4496"/>
      <c r="Y104" s="4039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2742" t="s">
        <v>12</v>
      </c>
      <c r="D105" s="2743" t="s">
        <v>13</v>
      </c>
      <c r="E105" s="2743" t="s">
        <v>41</v>
      </c>
      <c r="F105" s="2743" t="s">
        <v>42</v>
      </c>
      <c r="G105" s="2743" t="s">
        <v>16</v>
      </c>
      <c r="H105" s="2743" t="s">
        <v>17</v>
      </c>
      <c r="I105" s="2743" t="s">
        <v>18</v>
      </c>
      <c r="J105" s="2743" t="s">
        <v>19</v>
      </c>
      <c r="K105" s="2743" t="s">
        <v>20</v>
      </c>
      <c r="L105" s="2743" t="s">
        <v>21</v>
      </c>
      <c r="M105" s="2743" t="s">
        <v>22</v>
      </c>
      <c r="N105" s="2743" t="s">
        <v>23</v>
      </c>
      <c r="O105" s="2743" t="s">
        <v>24</v>
      </c>
      <c r="P105" s="2743" t="s">
        <v>25</v>
      </c>
      <c r="Q105" s="2743" t="s">
        <v>26</v>
      </c>
      <c r="R105" s="2743" t="s">
        <v>27</v>
      </c>
      <c r="S105" s="1219" t="s">
        <v>28</v>
      </c>
      <c r="T105" s="3795"/>
      <c r="U105" s="3797"/>
      <c r="V105" s="4502"/>
      <c r="W105" s="4496"/>
      <c r="X105" s="4496"/>
      <c r="Y105" s="4039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2914" t="s">
        <v>145</v>
      </c>
      <c r="B106" s="2915">
        <f>SUM(C106:S106)</f>
        <v>86</v>
      </c>
      <c r="C106" s="2916">
        <v>1</v>
      </c>
      <c r="D106" s="2917">
        <v>4</v>
      </c>
      <c r="E106" s="2917">
        <v>21</v>
      </c>
      <c r="F106" s="2917">
        <v>22</v>
      </c>
      <c r="G106" s="2917">
        <v>0</v>
      </c>
      <c r="H106" s="2917">
        <v>5</v>
      </c>
      <c r="I106" s="2917">
        <v>3</v>
      </c>
      <c r="J106" s="2917">
        <v>4</v>
      </c>
      <c r="K106" s="2917">
        <v>3</v>
      </c>
      <c r="L106" s="2917">
        <v>2</v>
      </c>
      <c r="M106" s="2917">
        <v>3</v>
      </c>
      <c r="N106" s="2917">
        <v>10</v>
      </c>
      <c r="O106" s="2917">
        <v>5</v>
      </c>
      <c r="P106" s="2917">
        <v>2</v>
      </c>
      <c r="Q106" s="2917">
        <v>1</v>
      </c>
      <c r="R106" s="2917">
        <v>0</v>
      </c>
      <c r="S106" s="2918">
        <v>0</v>
      </c>
      <c r="T106" s="2916">
        <v>26</v>
      </c>
      <c r="U106" s="178">
        <v>60</v>
      </c>
      <c r="V106" s="2919">
        <v>4</v>
      </c>
      <c r="W106" s="2917">
        <v>0</v>
      </c>
      <c r="X106" s="2917">
        <v>0</v>
      </c>
      <c r="Y106" s="2918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2920" t="s">
        <v>146</v>
      </c>
      <c r="B107" s="2921">
        <f>SUM(C107:S107)</f>
        <v>3</v>
      </c>
      <c r="C107" s="2916">
        <v>0</v>
      </c>
      <c r="D107" s="2917">
        <v>0</v>
      </c>
      <c r="E107" s="2917">
        <v>3</v>
      </c>
      <c r="F107" s="2917">
        <v>0</v>
      </c>
      <c r="G107" s="2917">
        <v>0</v>
      </c>
      <c r="H107" s="2917">
        <v>0</v>
      </c>
      <c r="I107" s="2917">
        <v>0</v>
      </c>
      <c r="J107" s="2917">
        <v>0</v>
      </c>
      <c r="K107" s="2917">
        <v>0</v>
      </c>
      <c r="L107" s="2917">
        <v>0</v>
      </c>
      <c r="M107" s="2917">
        <v>0</v>
      </c>
      <c r="N107" s="2917">
        <v>0</v>
      </c>
      <c r="O107" s="2917">
        <v>0</v>
      </c>
      <c r="P107" s="2917">
        <v>0</v>
      </c>
      <c r="Q107" s="2917">
        <v>0</v>
      </c>
      <c r="R107" s="2917">
        <v>0</v>
      </c>
      <c r="S107" s="2918">
        <v>0</v>
      </c>
      <c r="T107" s="2916">
        <v>0</v>
      </c>
      <c r="U107" s="2922">
        <v>3</v>
      </c>
      <c r="V107" s="2919">
        <v>3</v>
      </c>
      <c r="W107" s="2917">
        <v>0</v>
      </c>
      <c r="X107" s="2917">
        <v>0</v>
      </c>
      <c r="Y107" s="2918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4420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052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497" t="s">
        <v>12</v>
      </c>
      <c r="G111" s="4497"/>
      <c r="H111" s="4039" t="s">
        <v>13</v>
      </c>
      <c r="I111" s="4497"/>
      <c r="J111" s="4039" t="s">
        <v>41</v>
      </c>
      <c r="K111" s="4497"/>
      <c r="L111" s="4038" t="s">
        <v>42</v>
      </c>
      <c r="M111" s="4493"/>
      <c r="N111" s="4498" t="s">
        <v>16</v>
      </c>
      <c r="O111" s="4039"/>
      <c r="P111" s="4489" t="s">
        <v>17</v>
      </c>
      <c r="Q111" s="4039"/>
      <c r="R111" s="3776" t="s">
        <v>18</v>
      </c>
      <c r="S111" s="3777"/>
      <c r="T111" s="4038" t="s">
        <v>19</v>
      </c>
      <c r="U111" s="4039"/>
      <c r="V111" s="4489" t="s">
        <v>20</v>
      </c>
      <c r="W111" s="4039"/>
      <c r="X111" s="4038" t="s">
        <v>21</v>
      </c>
      <c r="Y111" s="4039"/>
      <c r="Z111" s="4038" t="s">
        <v>22</v>
      </c>
      <c r="AA111" s="4039"/>
      <c r="AB111" s="4493" t="s">
        <v>23</v>
      </c>
      <c r="AC111" s="4494"/>
      <c r="AD111" s="4038" t="s">
        <v>24</v>
      </c>
      <c r="AE111" s="4039"/>
      <c r="AF111" s="4038" t="s">
        <v>25</v>
      </c>
      <c r="AG111" s="4039"/>
      <c r="AH111" s="4038" t="s">
        <v>26</v>
      </c>
      <c r="AI111" s="4039"/>
      <c r="AJ111" s="4038" t="s">
        <v>27</v>
      </c>
      <c r="AK111" s="4039"/>
      <c r="AL111" s="4038" t="s">
        <v>28</v>
      </c>
      <c r="AM111" s="4039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2846" t="s">
        <v>90</v>
      </c>
      <c r="D112" s="2810" t="s">
        <v>29</v>
      </c>
      <c r="E112" s="1219" t="s">
        <v>30</v>
      </c>
      <c r="F112" s="2742" t="s">
        <v>29</v>
      </c>
      <c r="G112" s="1219" t="s">
        <v>30</v>
      </c>
      <c r="H112" s="2742" t="s">
        <v>29</v>
      </c>
      <c r="I112" s="1219" t="s">
        <v>30</v>
      </c>
      <c r="J112" s="2742" t="s">
        <v>29</v>
      </c>
      <c r="K112" s="1219" t="s">
        <v>30</v>
      </c>
      <c r="L112" s="2810" t="s">
        <v>29</v>
      </c>
      <c r="M112" s="2743" t="s">
        <v>30</v>
      </c>
      <c r="N112" s="2743" t="s">
        <v>29</v>
      </c>
      <c r="O112" s="2838" t="s">
        <v>30</v>
      </c>
      <c r="P112" s="2742" t="s">
        <v>29</v>
      </c>
      <c r="Q112" s="2838" t="s">
        <v>30</v>
      </c>
      <c r="R112" s="2810" t="s">
        <v>29</v>
      </c>
      <c r="S112" s="2838" t="s">
        <v>30</v>
      </c>
      <c r="T112" s="2810" t="s">
        <v>29</v>
      </c>
      <c r="U112" s="2838" t="s">
        <v>30</v>
      </c>
      <c r="V112" s="2742" t="s">
        <v>29</v>
      </c>
      <c r="W112" s="2838" t="s">
        <v>30</v>
      </c>
      <c r="X112" s="2810" t="s">
        <v>29</v>
      </c>
      <c r="Y112" s="2838" t="s">
        <v>30</v>
      </c>
      <c r="Z112" s="2810" t="s">
        <v>29</v>
      </c>
      <c r="AA112" s="2838" t="s">
        <v>30</v>
      </c>
      <c r="AB112" s="2810" t="s">
        <v>29</v>
      </c>
      <c r="AC112" s="2838" t="s">
        <v>30</v>
      </c>
      <c r="AD112" s="2810" t="s">
        <v>29</v>
      </c>
      <c r="AE112" s="2838" t="s">
        <v>30</v>
      </c>
      <c r="AF112" s="2810" t="s">
        <v>29</v>
      </c>
      <c r="AG112" s="2838" t="s">
        <v>30</v>
      </c>
      <c r="AH112" s="2810" t="s">
        <v>29</v>
      </c>
      <c r="AI112" s="2838" t="s">
        <v>30</v>
      </c>
      <c r="AJ112" s="2810" t="s">
        <v>29</v>
      </c>
      <c r="AK112" s="2838" t="s">
        <v>30</v>
      </c>
      <c r="AL112" s="2810" t="s">
        <v>29</v>
      </c>
      <c r="AM112" s="2838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2923" t="s">
        <v>31</v>
      </c>
      <c r="C113" s="2924">
        <f>SUM(D113:E113)</f>
        <v>0</v>
      </c>
      <c r="D113" s="2707">
        <f>SUM(F113+H113+J113+L113+N113+P113+R113+T113+V113+X113+Z113+AB113+AD113+AF113+AH113+AJ113+AL113)</f>
        <v>0</v>
      </c>
      <c r="E113" s="2708">
        <f>SUM(G113+I113+K113+M113+O113+Q113+S113+U113+W113+Y113+AA113+AC113+AE113+AG113+AI113+AK113+AM113)</f>
        <v>0</v>
      </c>
      <c r="F113" s="2925">
        <v>0</v>
      </c>
      <c r="G113" s="2926">
        <v>0</v>
      </c>
      <c r="H113" s="2925">
        <v>0</v>
      </c>
      <c r="I113" s="2926">
        <v>0</v>
      </c>
      <c r="J113" s="2925">
        <v>0</v>
      </c>
      <c r="K113" s="2926">
        <v>0</v>
      </c>
      <c r="L113" s="2927">
        <v>0</v>
      </c>
      <c r="M113" s="2928">
        <v>0</v>
      </c>
      <c r="N113" s="2928">
        <v>0</v>
      </c>
      <c r="O113" s="2929">
        <v>0</v>
      </c>
      <c r="P113" s="2925">
        <v>0</v>
      </c>
      <c r="Q113" s="2929">
        <v>0</v>
      </c>
      <c r="R113" s="2927">
        <v>0</v>
      </c>
      <c r="S113" s="2929">
        <v>0</v>
      </c>
      <c r="T113" s="2927">
        <v>0</v>
      </c>
      <c r="U113" s="2929">
        <v>0</v>
      </c>
      <c r="V113" s="2925">
        <v>0</v>
      </c>
      <c r="W113" s="2926">
        <v>0</v>
      </c>
      <c r="X113" s="2927">
        <v>0</v>
      </c>
      <c r="Y113" s="2926">
        <v>0</v>
      </c>
      <c r="Z113" s="2927">
        <v>0</v>
      </c>
      <c r="AA113" s="2929">
        <v>0</v>
      </c>
      <c r="AB113" s="2927">
        <v>0</v>
      </c>
      <c r="AC113" s="2929">
        <v>0</v>
      </c>
      <c r="AD113" s="2927">
        <v>0</v>
      </c>
      <c r="AE113" s="2929">
        <v>0</v>
      </c>
      <c r="AF113" s="2927">
        <v>0</v>
      </c>
      <c r="AG113" s="2929">
        <v>0</v>
      </c>
      <c r="AH113" s="2927">
        <v>0</v>
      </c>
      <c r="AI113" s="2929">
        <v>0</v>
      </c>
      <c r="AJ113" s="2927">
        <v>0</v>
      </c>
      <c r="AK113" s="2929">
        <v>0</v>
      </c>
      <c r="AL113" s="2927">
        <v>0</v>
      </c>
      <c r="AM113" s="2929">
        <v>0</v>
      </c>
      <c r="AN113" s="2929">
        <v>0</v>
      </c>
      <c r="AO113" s="2929">
        <v>0</v>
      </c>
      <c r="AP113" s="2929">
        <v>0</v>
      </c>
      <c r="AQ113" s="2929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2930" t="s">
        <v>151</v>
      </c>
      <c r="C114" s="2931">
        <f t="shared" ref="C114:C123" si="81">SUM(D114:E114)</f>
        <v>52</v>
      </c>
      <c r="D114" s="2932">
        <f t="shared" ref="D114:D122" si="82">SUM(F114+H114+J114+L114+N114+P114+R114+T114+V114+X114+Z114+AB114+AD114+AF114+AH114+AJ114+AL114)</f>
        <v>15</v>
      </c>
      <c r="E114" s="2933">
        <f t="shared" ref="E114:E123" si="83">SUM(G114+I114+K114+M114+O114+Q114+S114+U114+W114+Y114+AA114+AC114+AE114+AG114+AI114+AK114+AM114)</f>
        <v>37</v>
      </c>
      <c r="F114" s="2916">
        <v>0</v>
      </c>
      <c r="G114" s="2918">
        <v>0</v>
      </c>
      <c r="H114" s="2916">
        <v>0</v>
      </c>
      <c r="I114" s="2918">
        <v>0</v>
      </c>
      <c r="J114" s="2916">
        <v>1</v>
      </c>
      <c r="K114" s="2918">
        <v>0</v>
      </c>
      <c r="L114" s="2934">
        <v>1</v>
      </c>
      <c r="M114" s="2917">
        <v>7</v>
      </c>
      <c r="N114" s="2917">
        <v>2</v>
      </c>
      <c r="O114" s="2935">
        <v>1</v>
      </c>
      <c r="P114" s="2916">
        <v>1</v>
      </c>
      <c r="Q114" s="2935">
        <v>3</v>
      </c>
      <c r="R114" s="2934">
        <v>2</v>
      </c>
      <c r="S114" s="2935">
        <v>2</v>
      </c>
      <c r="T114" s="2934">
        <v>1</v>
      </c>
      <c r="U114" s="2935">
        <v>6</v>
      </c>
      <c r="V114" s="2916">
        <v>0</v>
      </c>
      <c r="W114" s="2918">
        <v>2</v>
      </c>
      <c r="X114" s="2934">
        <v>1</v>
      </c>
      <c r="Y114" s="2918">
        <v>2</v>
      </c>
      <c r="Z114" s="2934">
        <v>2</v>
      </c>
      <c r="AA114" s="2935">
        <v>2</v>
      </c>
      <c r="AB114" s="2934">
        <v>3</v>
      </c>
      <c r="AC114" s="2935">
        <v>5</v>
      </c>
      <c r="AD114" s="2934">
        <v>1</v>
      </c>
      <c r="AE114" s="2935">
        <v>4</v>
      </c>
      <c r="AF114" s="2934">
        <v>0</v>
      </c>
      <c r="AG114" s="2935">
        <v>2</v>
      </c>
      <c r="AH114" s="2934">
        <v>0</v>
      </c>
      <c r="AI114" s="2935">
        <v>1</v>
      </c>
      <c r="AJ114" s="2934">
        <v>0</v>
      </c>
      <c r="AK114" s="2935">
        <v>0</v>
      </c>
      <c r="AL114" s="2934">
        <v>0</v>
      </c>
      <c r="AM114" s="2935">
        <v>0</v>
      </c>
      <c r="AN114" s="2935">
        <v>0</v>
      </c>
      <c r="AO114" s="2935">
        <v>0</v>
      </c>
      <c r="AP114" s="2935">
        <v>0</v>
      </c>
      <c r="AQ114" s="2935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2930" t="s">
        <v>152</v>
      </c>
      <c r="C115" s="2931">
        <f t="shared" si="81"/>
        <v>0</v>
      </c>
      <c r="D115" s="2932">
        <f t="shared" si="82"/>
        <v>0</v>
      </c>
      <c r="E115" s="2933">
        <f t="shared" si="83"/>
        <v>0</v>
      </c>
      <c r="F115" s="2916">
        <v>0</v>
      </c>
      <c r="G115" s="2918">
        <v>0</v>
      </c>
      <c r="H115" s="2916">
        <v>0</v>
      </c>
      <c r="I115" s="2918">
        <v>0</v>
      </c>
      <c r="J115" s="2916">
        <v>0</v>
      </c>
      <c r="K115" s="2918">
        <v>0</v>
      </c>
      <c r="L115" s="2934">
        <v>0</v>
      </c>
      <c r="M115" s="2917">
        <v>0</v>
      </c>
      <c r="N115" s="2917">
        <v>0</v>
      </c>
      <c r="O115" s="2935">
        <v>0</v>
      </c>
      <c r="P115" s="2916">
        <v>0</v>
      </c>
      <c r="Q115" s="2935">
        <v>0</v>
      </c>
      <c r="R115" s="2934">
        <v>0</v>
      </c>
      <c r="S115" s="2935">
        <v>0</v>
      </c>
      <c r="T115" s="2934">
        <v>0</v>
      </c>
      <c r="U115" s="2935">
        <v>0</v>
      </c>
      <c r="V115" s="2916">
        <v>0</v>
      </c>
      <c r="W115" s="2918">
        <v>0</v>
      </c>
      <c r="X115" s="2934">
        <v>0</v>
      </c>
      <c r="Y115" s="2918">
        <v>0</v>
      </c>
      <c r="Z115" s="2934">
        <v>0</v>
      </c>
      <c r="AA115" s="2935">
        <v>0</v>
      </c>
      <c r="AB115" s="2934">
        <v>0</v>
      </c>
      <c r="AC115" s="2935">
        <v>0</v>
      </c>
      <c r="AD115" s="2934">
        <v>0</v>
      </c>
      <c r="AE115" s="2935">
        <v>0</v>
      </c>
      <c r="AF115" s="2934">
        <v>0</v>
      </c>
      <c r="AG115" s="2935">
        <v>0</v>
      </c>
      <c r="AH115" s="2934">
        <v>0</v>
      </c>
      <c r="AI115" s="2935">
        <v>0</v>
      </c>
      <c r="AJ115" s="2934">
        <v>0</v>
      </c>
      <c r="AK115" s="2935">
        <v>0</v>
      </c>
      <c r="AL115" s="2934">
        <v>0</v>
      </c>
      <c r="AM115" s="2935">
        <v>0</v>
      </c>
      <c r="AN115" s="2935">
        <v>0</v>
      </c>
      <c r="AO115" s="2935">
        <v>0</v>
      </c>
      <c r="AP115" s="2935">
        <v>0</v>
      </c>
      <c r="AQ115" s="2935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2930" t="s">
        <v>153</v>
      </c>
      <c r="C116" s="2931">
        <f t="shared" si="81"/>
        <v>0</v>
      </c>
      <c r="D116" s="2932">
        <f t="shared" si="82"/>
        <v>0</v>
      </c>
      <c r="E116" s="2933">
        <f t="shared" si="83"/>
        <v>0</v>
      </c>
      <c r="F116" s="2916">
        <v>0</v>
      </c>
      <c r="G116" s="2918">
        <v>0</v>
      </c>
      <c r="H116" s="2916">
        <v>0</v>
      </c>
      <c r="I116" s="2918">
        <v>0</v>
      </c>
      <c r="J116" s="2916">
        <v>0</v>
      </c>
      <c r="K116" s="2918">
        <v>0</v>
      </c>
      <c r="L116" s="2934">
        <v>0</v>
      </c>
      <c r="M116" s="2917">
        <v>0</v>
      </c>
      <c r="N116" s="2917">
        <v>0</v>
      </c>
      <c r="O116" s="2935">
        <v>0</v>
      </c>
      <c r="P116" s="2916">
        <v>0</v>
      </c>
      <c r="Q116" s="2935">
        <v>0</v>
      </c>
      <c r="R116" s="2934">
        <v>0</v>
      </c>
      <c r="S116" s="2935">
        <v>0</v>
      </c>
      <c r="T116" s="2934">
        <v>0</v>
      </c>
      <c r="U116" s="2935">
        <v>0</v>
      </c>
      <c r="V116" s="2916">
        <v>0</v>
      </c>
      <c r="W116" s="2918">
        <v>0</v>
      </c>
      <c r="X116" s="2934">
        <v>0</v>
      </c>
      <c r="Y116" s="2918">
        <v>0</v>
      </c>
      <c r="Z116" s="2934">
        <v>0</v>
      </c>
      <c r="AA116" s="2935">
        <v>0</v>
      </c>
      <c r="AB116" s="2934">
        <v>0</v>
      </c>
      <c r="AC116" s="2935">
        <v>0</v>
      </c>
      <c r="AD116" s="2934">
        <v>0</v>
      </c>
      <c r="AE116" s="2935">
        <v>0</v>
      </c>
      <c r="AF116" s="2934">
        <v>0</v>
      </c>
      <c r="AG116" s="2935">
        <v>0</v>
      </c>
      <c r="AH116" s="2934">
        <v>0</v>
      </c>
      <c r="AI116" s="2935">
        <v>0</v>
      </c>
      <c r="AJ116" s="2934">
        <v>0</v>
      </c>
      <c r="AK116" s="2935">
        <v>0</v>
      </c>
      <c r="AL116" s="2934">
        <v>0</v>
      </c>
      <c r="AM116" s="2935">
        <v>0</v>
      </c>
      <c r="AN116" s="2935">
        <v>0</v>
      </c>
      <c r="AO116" s="2935">
        <v>0</v>
      </c>
      <c r="AP116" s="2935">
        <v>0</v>
      </c>
      <c r="AQ116" s="2935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2930" t="s">
        <v>154</v>
      </c>
      <c r="C117" s="2931">
        <f t="shared" si="81"/>
        <v>30</v>
      </c>
      <c r="D117" s="2932">
        <f t="shared" si="82"/>
        <v>12</v>
      </c>
      <c r="E117" s="2933">
        <f t="shared" si="83"/>
        <v>18</v>
      </c>
      <c r="F117" s="2916">
        <v>0</v>
      </c>
      <c r="G117" s="2918">
        <v>0</v>
      </c>
      <c r="H117" s="2916">
        <v>1</v>
      </c>
      <c r="I117" s="2918">
        <v>0</v>
      </c>
      <c r="J117" s="2916">
        <v>4</v>
      </c>
      <c r="K117" s="2918">
        <v>1</v>
      </c>
      <c r="L117" s="2934">
        <v>1</v>
      </c>
      <c r="M117" s="2917">
        <v>4</v>
      </c>
      <c r="N117" s="2917">
        <v>2</v>
      </c>
      <c r="O117" s="2935">
        <v>0</v>
      </c>
      <c r="P117" s="2916">
        <v>3</v>
      </c>
      <c r="Q117" s="2935">
        <v>2</v>
      </c>
      <c r="R117" s="2934">
        <v>0</v>
      </c>
      <c r="S117" s="2935">
        <v>0</v>
      </c>
      <c r="T117" s="2934">
        <v>0</v>
      </c>
      <c r="U117" s="2935">
        <v>1</v>
      </c>
      <c r="V117" s="2916">
        <v>0</v>
      </c>
      <c r="W117" s="2918">
        <v>4</v>
      </c>
      <c r="X117" s="2934">
        <v>1</v>
      </c>
      <c r="Y117" s="2918">
        <v>1</v>
      </c>
      <c r="Z117" s="2934">
        <v>0</v>
      </c>
      <c r="AA117" s="2935">
        <v>0</v>
      </c>
      <c r="AB117" s="2934">
        <v>0</v>
      </c>
      <c r="AC117" s="2935">
        <v>3</v>
      </c>
      <c r="AD117" s="2934">
        <v>0</v>
      </c>
      <c r="AE117" s="2935">
        <v>2</v>
      </c>
      <c r="AF117" s="2934">
        <v>0</v>
      </c>
      <c r="AG117" s="2935">
        <v>0</v>
      </c>
      <c r="AH117" s="2934">
        <v>0</v>
      </c>
      <c r="AI117" s="2935">
        <v>0</v>
      </c>
      <c r="AJ117" s="2934">
        <v>0</v>
      </c>
      <c r="AK117" s="2935">
        <v>0</v>
      </c>
      <c r="AL117" s="2934">
        <v>0</v>
      </c>
      <c r="AM117" s="2935">
        <v>0</v>
      </c>
      <c r="AN117" s="2935">
        <v>2</v>
      </c>
      <c r="AO117" s="2935">
        <v>0</v>
      </c>
      <c r="AP117" s="2935">
        <v>0</v>
      </c>
      <c r="AQ117" s="2935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2930" t="s">
        <v>37</v>
      </c>
      <c r="C118" s="2931">
        <f t="shared" si="81"/>
        <v>0</v>
      </c>
      <c r="D118" s="2932">
        <f t="shared" si="82"/>
        <v>0</v>
      </c>
      <c r="E118" s="2933">
        <f t="shared" si="83"/>
        <v>0</v>
      </c>
      <c r="F118" s="2916">
        <v>0</v>
      </c>
      <c r="G118" s="2918">
        <v>0</v>
      </c>
      <c r="H118" s="2916">
        <v>0</v>
      </c>
      <c r="I118" s="2918">
        <v>0</v>
      </c>
      <c r="J118" s="2916">
        <v>0</v>
      </c>
      <c r="K118" s="2918">
        <v>0</v>
      </c>
      <c r="L118" s="2934">
        <v>0</v>
      </c>
      <c r="M118" s="2917">
        <v>0</v>
      </c>
      <c r="N118" s="2917">
        <v>0</v>
      </c>
      <c r="O118" s="2935">
        <v>0</v>
      </c>
      <c r="P118" s="2916">
        <v>0</v>
      </c>
      <c r="Q118" s="2935">
        <v>0</v>
      </c>
      <c r="R118" s="2934">
        <v>0</v>
      </c>
      <c r="S118" s="2935">
        <v>0</v>
      </c>
      <c r="T118" s="2934">
        <v>0</v>
      </c>
      <c r="U118" s="2935">
        <v>0</v>
      </c>
      <c r="V118" s="2916">
        <v>0</v>
      </c>
      <c r="W118" s="2918">
        <v>0</v>
      </c>
      <c r="X118" s="2934">
        <v>0</v>
      </c>
      <c r="Y118" s="2918">
        <v>0</v>
      </c>
      <c r="Z118" s="2934">
        <v>0</v>
      </c>
      <c r="AA118" s="2935">
        <v>0</v>
      </c>
      <c r="AB118" s="2934">
        <v>0</v>
      </c>
      <c r="AC118" s="2935">
        <v>0</v>
      </c>
      <c r="AD118" s="2934">
        <v>0</v>
      </c>
      <c r="AE118" s="2935">
        <v>0</v>
      </c>
      <c r="AF118" s="2934">
        <v>0</v>
      </c>
      <c r="AG118" s="2935">
        <v>0</v>
      </c>
      <c r="AH118" s="2934">
        <v>0</v>
      </c>
      <c r="AI118" s="2935">
        <v>0</v>
      </c>
      <c r="AJ118" s="2934">
        <v>0</v>
      </c>
      <c r="AK118" s="2935">
        <v>0</v>
      </c>
      <c r="AL118" s="2934">
        <v>0</v>
      </c>
      <c r="AM118" s="2935">
        <v>0</v>
      </c>
      <c r="AN118" s="2935">
        <v>0</v>
      </c>
      <c r="AO118" s="2935">
        <v>0</v>
      </c>
      <c r="AP118" s="2935">
        <v>0</v>
      </c>
      <c r="AQ118" s="2935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2930" t="s">
        <v>155</v>
      </c>
      <c r="C119" s="2931">
        <f t="shared" si="81"/>
        <v>28</v>
      </c>
      <c r="D119" s="2932">
        <f t="shared" si="82"/>
        <v>21</v>
      </c>
      <c r="E119" s="2933">
        <f t="shared" si="83"/>
        <v>7</v>
      </c>
      <c r="F119" s="2916">
        <v>2</v>
      </c>
      <c r="G119" s="2918">
        <v>2</v>
      </c>
      <c r="H119" s="2916">
        <v>6</v>
      </c>
      <c r="I119" s="2918">
        <v>1</v>
      </c>
      <c r="J119" s="2916">
        <v>8</v>
      </c>
      <c r="K119" s="2918">
        <v>3</v>
      </c>
      <c r="L119" s="2934">
        <v>5</v>
      </c>
      <c r="M119" s="2917">
        <v>1</v>
      </c>
      <c r="N119" s="2917">
        <v>0</v>
      </c>
      <c r="O119" s="2935">
        <v>0</v>
      </c>
      <c r="P119" s="2916">
        <v>0</v>
      </c>
      <c r="Q119" s="2935">
        <v>0</v>
      </c>
      <c r="R119" s="2934">
        <v>0</v>
      </c>
      <c r="S119" s="2935">
        <v>0</v>
      </c>
      <c r="T119" s="2934">
        <v>0</v>
      </c>
      <c r="U119" s="2935">
        <v>0</v>
      </c>
      <c r="V119" s="2916">
        <v>0</v>
      </c>
      <c r="W119" s="2918">
        <v>0</v>
      </c>
      <c r="X119" s="2934">
        <v>0</v>
      </c>
      <c r="Y119" s="2918">
        <v>0</v>
      </c>
      <c r="Z119" s="2934">
        <v>0</v>
      </c>
      <c r="AA119" s="2935">
        <v>0</v>
      </c>
      <c r="AB119" s="2934">
        <v>0</v>
      </c>
      <c r="AC119" s="2935">
        <v>0</v>
      </c>
      <c r="AD119" s="2934">
        <v>0</v>
      </c>
      <c r="AE119" s="2935">
        <v>0</v>
      </c>
      <c r="AF119" s="2934">
        <v>0</v>
      </c>
      <c r="AG119" s="2935">
        <v>0</v>
      </c>
      <c r="AH119" s="2934">
        <v>0</v>
      </c>
      <c r="AI119" s="2935">
        <v>0</v>
      </c>
      <c r="AJ119" s="2934">
        <v>0</v>
      </c>
      <c r="AK119" s="2935">
        <v>0</v>
      </c>
      <c r="AL119" s="2934">
        <v>0</v>
      </c>
      <c r="AM119" s="2935">
        <v>0</v>
      </c>
      <c r="AN119" s="2935">
        <v>0</v>
      </c>
      <c r="AO119" s="2935">
        <v>0</v>
      </c>
      <c r="AP119" s="2935">
        <v>0</v>
      </c>
      <c r="AQ119" s="2935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2930" t="s">
        <v>156</v>
      </c>
      <c r="C120" s="2931">
        <f t="shared" si="81"/>
        <v>0</v>
      </c>
      <c r="D120" s="2932">
        <f t="shared" si="82"/>
        <v>0</v>
      </c>
      <c r="E120" s="2933">
        <f t="shared" si="83"/>
        <v>0</v>
      </c>
      <c r="F120" s="2916">
        <v>0</v>
      </c>
      <c r="G120" s="2918">
        <v>0</v>
      </c>
      <c r="H120" s="2916">
        <v>0</v>
      </c>
      <c r="I120" s="2918">
        <v>0</v>
      </c>
      <c r="J120" s="2916">
        <v>0</v>
      </c>
      <c r="K120" s="2918">
        <v>0</v>
      </c>
      <c r="L120" s="2934">
        <v>0</v>
      </c>
      <c r="M120" s="2917">
        <v>0</v>
      </c>
      <c r="N120" s="2917">
        <v>0</v>
      </c>
      <c r="O120" s="2935">
        <v>0</v>
      </c>
      <c r="P120" s="2916">
        <v>0</v>
      </c>
      <c r="Q120" s="2935">
        <v>0</v>
      </c>
      <c r="R120" s="2934">
        <v>0</v>
      </c>
      <c r="S120" s="2935">
        <v>0</v>
      </c>
      <c r="T120" s="2934">
        <v>0</v>
      </c>
      <c r="U120" s="2935">
        <v>0</v>
      </c>
      <c r="V120" s="2916">
        <v>0</v>
      </c>
      <c r="W120" s="2918">
        <v>0</v>
      </c>
      <c r="X120" s="2934">
        <v>0</v>
      </c>
      <c r="Y120" s="2918">
        <v>0</v>
      </c>
      <c r="Z120" s="2934">
        <v>0</v>
      </c>
      <c r="AA120" s="2935">
        <v>0</v>
      </c>
      <c r="AB120" s="2934">
        <v>0</v>
      </c>
      <c r="AC120" s="2935">
        <v>0</v>
      </c>
      <c r="AD120" s="2934">
        <v>0</v>
      </c>
      <c r="AE120" s="2935">
        <v>0</v>
      </c>
      <c r="AF120" s="2934">
        <v>0</v>
      </c>
      <c r="AG120" s="2935">
        <v>0</v>
      </c>
      <c r="AH120" s="2934">
        <v>0</v>
      </c>
      <c r="AI120" s="2935">
        <v>0</v>
      </c>
      <c r="AJ120" s="2934">
        <v>0</v>
      </c>
      <c r="AK120" s="2935">
        <v>0</v>
      </c>
      <c r="AL120" s="2934">
        <v>0</v>
      </c>
      <c r="AM120" s="2935">
        <v>0</v>
      </c>
      <c r="AN120" s="2935">
        <v>0</v>
      </c>
      <c r="AO120" s="2935">
        <v>0</v>
      </c>
      <c r="AP120" s="2935">
        <v>0</v>
      </c>
      <c r="AQ120" s="2935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2930" t="s">
        <v>157</v>
      </c>
      <c r="C121" s="2931">
        <f t="shared" si="81"/>
        <v>0</v>
      </c>
      <c r="D121" s="2932">
        <f t="shared" si="82"/>
        <v>0</v>
      </c>
      <c r="E121" s="2933">
        <f t="shared" si="83"/>
        <v>0</v>
      </c>
      <c r="F121" s="2916">
        <v>0</v>
      </c>
      <c r="G121" s="2918">
        <v>0</v>
      </c>
      <c r="H121" s="2916">
        <v>0</v>
      </c>
      <c r="I121" s="2918">
        <v>0</v>
      </c>
      <c r="J121" s="2916">
        <v>0</v>
      </c>
      <c r="K121" s="2918">
        <v>0</v>
      </c>
      <c r="L121" s="2934">
        <v>0</v>
      </c>
      <c r="M121" s="2917">
        <v>0</v>
      </c>
      <c r="N121" s="2917">
        <v>0</v>
      </c>
      <c r="O121" s="2935">
        <v>0</v>
      </c>
      <c r="P121" s="2916">
        <v>0</v>
      </c>
      <c r="Q121" s="2935">
        <v>0</v>
      </c>
      <c r="R121" s="2934">
        <v>0</v>
      </c>
      <c r="S121" s="2935">
        <v>0</v>
      </c>
      <c r="T121" s="2934">
        <v>0</v>
      </c>
      <c r="U121" s="2935">
        <v>0</v>
      </c>
      <c r="V121" s="2916">
        <v>0</v>
      </c>
      <c r="W121" s="2918">
        <v>0</v>
      </c>
      <c r="X121" s="2934">
        <v>0</v>
      </c>
      <c r="Y121" s="2918">
        <v>0</v>
      </c>
      <c r="Z121" s="2934">
        <v>0</v>
      </c>
      <c r="AA121" s="2935">
        <v>0</v>
      </c>
      <c r="AB121" s="2934">
        <v>0</v>
      </c>
      <c r="AC121" s="2935">
        <v>0</v>
      </c>
      <c r="AD121" s="2934">
        <v>0</v>
      </c>
      <c r="AE121" s="2935">
        <v>0</v>
      </c>
      <c r="AF121" s="2934">
        <v>0</v>
      </c>
      <c r="AG121" s="2935">
        <v>0</v>
      </c>
      <c r="AH121" s="2934">
        <v>0</v>
      </c>
      <c r="AI121" s="2935">
        <v>0</v>
      </c>
      <c r="AJ121" s="2934">
        <v>0</v>
      </c>
      <c r="AK121" s="2935">
        <v>0</v>
      </c>
      <c r="AL121" s="2934">
        <v>0</v>
      </c>
      <c r="AM121" s="2935">
        <v>0</v>
      </c>
      <c r="AN121" s="2935">
        <v>0</v>
      </c>
      <c r="AO121" s="2935">
        <v>0</v>
      </c>
      <c r="AP121" s="2935">
        <v>0</v>
      </c>
      <c r="AQ121" s="2935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2936" t="s">
        <v>158</v>
      </c>
      <c r="C122" s="2937">
        <f t="shared" si="81"/>
        <v>0</v>
      </c>
      <c r="D122" s="2938">
        <f t="shared" si="82"/>
        <v>0</v>
      </c>
      <c r="E122" s="2939">
        <f t="shared" si="83"/>
        <v>0</v>
      </c>
      <c r="F122" s="2940">
        <v>0</v>
      </c>
      <c r="G122" s="2941">
        <v>0</v>
      </c>
      <c r="H122" s="2940">
        <v>0</v>
      </c>
      <c r="I122" s="2941">
        <v>0</v>
      </c>
      <c r="J122" s="2940">
        <v>0</v>
      </c>
      <c r="K122" s="2941">
        <v>0</v>
      </c>
      <c r="L122" s="2942">
        <v>0</v>
      </c>
      <c r="M122" s="2943">
        <v>0</v>
      </c>
      <c r="N122" s="2943">
        <v>0</v>
      </c>
      <c r="O122" s="2944">
        <v>0</v>
      </c>
      <c r="P122" s="2940">
        <v>0</v>
      </c>
      <c r="Q122" s="2944">
        <v>0</v>
      </c>
      <c r="R122" s="2942">
        <v>0</v>
      </c>
      <c r="S122" s="2944">
        <v>0</v>
      </c>
      <c r="T122" s="2942">
        <v>0</v>
      </c>
      <c r="U122" s="2944">
        <v>0</v>
      </c>
      <c r="V122" s="2940">
        <v>0</v>
      </c>
      <c r="W122" s="2941">
        <v>0</v>
      </c>
      <c r="X122" s="2942">
        <v>0</v>
      </c>
      <c r="Y122" s="2941">
        <v>0</v>
      </c>
      <c r="Z122" s="2942">
        <v>0</v>
      </c>
      <c r="AA122" s="2944">
        <v>0</v>
      </c>
      <c r="AB122" s="2942">
        <v>0</v>
      </c>
      <c r="AC122" s="2944">
        <v>0</v>
      </c>
      <c r="AD122" s="2942">
        <v>0</v>
      </c>
      <c r="AE122" s="2944">
        <v>0</v>
      </c>
      <c r="AF122" s="2942">
        <v>0</v>
      </c>
      <c r="AG122" s="2944">
        <v>0</v>
      </c>
      <c r="AH122" s="2942">
        <v>0</v>
      </c>
      <c r="AI122" s="2944">
        <v>0</v>
      </c>
      <c r="AJ122" s="2942">
        <v>0</v>
      </c>
      <c r="AK122" s="2944">
        <v>0</v>
      </c>
      <c r="AL122" s="2942">
        <v>0</v>
      </c>
      <c r="AM122" s="2944">
        <v>0</v>
      </c>
      <c r="AN122" s="2944">
        <v>0</v>
      </c>
      <c r="AO122" s="2944">
        <v>0</v>
      </c>
      <c r="AP122" s="2944">
        <v>0</v>
      </c>
      <c r="AQ122" s="2944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2945" t="s">
        <v>159</v>
      </c>
      <c r="C123" s="2946">
        <f t="shared" si="81"/>
        <v>0</v>
      </c>
      <c r="D123" s="2947">
        <f>SUM(F123+H123+J123+L123+N123+P123+R123+T123+V123+X123+Z123+AB123+AD123+AF123+AH123+AJ123+AL123)</f>
        <v>0</v>
      </c>
      <c r="E123" s="2948">
        <f t="shared" si="83"/>
        <v>0</v>
      </c>
      <c r="F123" s="2949">
        <v>0</v>
      </c>
      <c r="G123" s="2950">
        <v>0</v>
      </c>
      <c r="H123" s="2949">
        <v>0</v>
      </c>
      <c r="I123" s="2950">
        <v>0</v>
      </c>
      <c r="J123" s="2949">
        <v>0</v>
      </c>
      <c r="K123" s="2950">
        <v>0</v>
      </c>
      <c r="L123" s="2951">
        <v>0</v>
      </c>
      <c r="M123" s="2952">
        <v>0</v>
      </c>
      <c r="N123" s="2952">
        <v>0</v>
      </c>
      <c r="O123" s="2953">
        <v>0</v>
      </c>
      <c r="P123" s="2949">
        <v>0</v>
      </c>
      <c r="Q123" s="2953">
        <v>0</v>
      </c>
      <c r="R123" s="2951">
        <v>0</v>
      </c>
      <c r="S123" s="2953">
        <v>0</v>
      </c>
      <c r="T123" s="2951">
        <v>0</v>
      </c>
      <c r="U123" s="2953">
        <v>0</v>
      </c>
      <c r="V123" s="2949">
        <v>0</v>
      </c>
      <c r="W123" s="2950">
        <v>0</v>
      </c>
      <c r="X123" s="2951">
        <v>0</v>
      </c>
      <c r="Y123" s="2950">
        <v>0</v>
      </c>
      <c r="Z123" s="2951">
        <v>0</v>
      </c>
      <c r="AA123" s="2953">
        <v>0</v>
      </c>
      <c r="AB123" s="2951">
        <v>0</v>
      </c>
      <c r="AC123" s="2953">
        <v>0</v>
      </c>
      <c r="AD123" s="2951">
        <v>0</v>
      </c>
      <c r="AE123" s="2953">
        <v>0</v>
      </c>
      <c r="AF123" s="2951">
        <v>0</v>
      </c>
      <c r="AG123" s="2953">
        <v>0</v>
      </c>
      <c r="AH123" s="2951">
        <v>0</v>
      </c>
      <c r="AI123" s="2953">
        <v>0</v>
      </c>
      <c r="AJ123" s="2951">
        <v>0</v>
      </c>
      <c r="AK123" s="2953">
        <v>0</v>
      </c>
      <c r="AL123" s="2951">
        <v>0</v>
      </c>
      <c r="AM123" s="2953">
        <v>0</v>
      </c>
      <c r="AN123" s="2953">
        <v>0</v>
      </c>
      <c r="AO123" s="2953">
        <v>0</v>
      </c>
      <c r="AP123" s="2953">
        <v>0</v>
      </c>
      <c r="AQ123" s="2953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110</v>
      </c>
      <c r="D124" s="207">
        <f>SUM(D113:D123)</f>
        <v>48</v>
      </c>
      <c r="E124" s="208">
        <f>SUM(E113:E123)</f>
        <v>62</v>
      </c>
      <c r="F124" s="209">
        <f>SUM(F113:F123)</f>
        <v>2</v>
      </c>
      <c r="G124" s="210">
        <f>SUM(G113:G123)</f>
        <v>2</v>
      </c>
      <c r="H124" s="209">
        <f>SUM(H113:H123)</f>
        <v>7</v>
      </c>
      <c r="I124" s="210">
        <f t="shared" ref="I124:AO124" si="84">SUM(I113:I123)</f>
        <v>1</v>
      </c>
      <c r="J124" s="209">
        <f t="shared" si="84"/>
        <v>13</v>
      </c>
      <c r="K124" s="210">
        <f t="shared" si="84"/>
        <v>4</v>
      </c>
      <c r="L124" s="211">
        <f t="shared" si="84"/>
        <v>7</v>
      </c>
      <c r="M124" s="212">
        <f t="shared" si="84"/>
        <v>12</v>
      </c>
      <c r="N124" s="212">
        <f t="shared" si="84"/>
        <v>4</v>
      </c>
      <c r="O124" s="213">
        <f t="shared" si="84"/>
        <v>1</v>
      </c>
      <c r="P124" s="209">
        <f t="shared" si="84"/>
        <v>4</v>
      </c>
      <c r="Q124" s="213">
        <f t="shared" si="84"/>
        <v>5</v>
      </c>
      <c r="R124" s="214">
        <f t="shared" si="84"/>
        <v>2</v>
      </c>
      <c r="S124" s="2954">
        <f t="shared" si="84"/>
        <v>2</v>
      </c>
      <c r="T124" s="2955">
        <f>SUM(T113:T123)</f>
        <v>1</v>
      </c>
      <c r="U124" s="2956">
        <f t="shared" si="84"/>
        <v>7</v>
      </c>
      <c r="V124" s="212">
        <f t="shared" si="84"/>
        <v>0</v>
      </c>
      <c r="W124" s="2954">
        <f t="shared" si="84"/>
        <v>6</v>
      </c>
      <c r="X124" s="2957">
        <f t="shared" si="84"/>
        <v>2</v>
      </c>
      <c r="Y124" s="210">
        <f t="shared" si="84"/>
        <v>3</v>
      </c>
      <c r="Z124" s="2958">
        <f t="shared" si="84"/>
        <v>2</v>
      </c>
      <c r="AA124" s="210">
        <f t="shared" si="84"/>
        <v>2</v>
      </c>
      <c r="AB124" s="2958">
        <f t="shared" si="84"/>
        <v>3</v>
      </c>
      <c r="AC124" s="210">
        <f t="shared" si="84"/>
        <v>8</v>
      </c>
      <c r="AD124" s="2958">
        <f t="shared" si="84"/>
        <v>1</v>
      </c>
      <c r="AE124" s="210">
        <f t="shared" si="84"/>
        <v>6</v>
      </c>
      <c r="AF124" s="2958">
        <f t="shared" si="84"/>
        <v>0</v>
      </c>
      <c r="AG124" s="210">
        <f t="shared" si="84"/>
        <v>2</v>
      </c>
      <c r="AH124" s="2958">
        <f t="shared" si="84"/>
        <v>0</v>
      </c>
      <c r="AI124" s="210">
        <f t="shared" si="84"/>
        <v>1</v>
      </c>
      <c r="AJ124" s="2958">
        <f t="shared" si="84"/>
        <v>0</v>
      </c>
      <c r="AK124" s="210">
        <f t="shared" si="84"/>
        <v>0</v>
      </c>
      <c r="AL124" s="2958">
        <f t="shared" si="84"/>
        <v>0</v>
      </c>
      <c r="AM124" s="210">
        <f t="shared" si="84"/>
        <v>0</v>
      </c>
      <c r="AN124" s="210">
        <f t="shared" si="84"/>
        <v>2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2923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2930" t="s">
        <v>151</v>
      </c>
      <c r="C126" s="2931">
        <f t="shared" ref="C126:C134" si="86">SUM(D126:E126)</f>
        <v>75</v>
      </c>
      <c r="D126" s="2932">
        <f t="shared" ref="D126:E135" si="87">SUM(F126+H126+J126+L126+N126+P126+R126+T126+V126+X126+Z126+AB126+AD126+AF126+AH126+AJ126+AL126)</f>
        <v>23</v>
      </c>
      <c r="E126" s="2933">
        <f>SUM(G126+I126+K126+M126+O126+Q126+S126+U126+W126+Y126+AA126+AC126+AE126+AG126+AI126+AK126+AM126)</f>
        <v>52</v>
      </c>
      <c r="F126" s="2916">
        <v>1</v>
      </c>
      <c r="G126" s="2918">
        <v>0</v>
      </c>
      <c r="H126" s="2916">
        <v>1</v>
      </c>
      <c r="I126" s="2918">
        <v>8</v>
      </c>
      <c r="J126" s="2916">
        <v>13</v>
      </c>
      <c r="K126" s="2918">
        <v>23</v>
      </c>
      <c r="L126" s="2934">
        <v>8</v>
      </c>
      <c r="M126" s="2917">
        <v>21</v>
      </c>
      <c r="N126" s="2917">
        <v>0</v>
      </c>
      <c r="O126" s="2935">
        <v>0</v>
      </c>
      <c r="P126" s="2916">
        <v>0</v>
      </c>
      <c r="Q126" s="2935">
        <v>0</v>
      </c>
      <c r="R126" s="2934">
        <v>0</v>
      </c>
      <c r="S126" s="2935">
        <v>0</v>
      </c>
      <c r="T126" s="2934">
        <v>0</v>
      </c>
      <c r="U126" s="2935">
        <v>0</v>
      </c>
      <c r="V126" s="2916">
        <v>0</v>
      </c>
      <c r="W126" s="2918">
        <v>0</v>
      </c>
      <c r="X126" s="2934">
        <v>0</v>
      </c>
      <c r="Y126" s="2918">
        <v>0</v>
      </c>
      <c r="Z126" s="2934">
        <v>0</v>
      </c>
      <c r="AA126" s="2935">
        <v>0</v>
      </c>
      <c r="AB126" s="2934">
        <v>0</v>
      </c>
      <c r="AC126" s="2935">
        <v>0</v>
      </c>
      <c r="AD126" s="2934">
        <v>0</v>
      </c>
      <c r="AE126" s="2935">
        <v>0</v>
      </c>
      <c r="AF126" s="2934">
        <v>0</v>
      </c>
      <c r="AG126" s="2935">
        <v>0</v>
      </c>
      <c r="AH126" s="2934">
        <v>0</v>
      </c>
      <c r="AI126" s="2935">
        <v>0</v>
      </c>
      <c r="AJ126" s="2934">
        <v>0</v>
      </c>
      <c r="AK126" s="2935">
        <v>0</v>
      </c>
      <c r="AL126" s="2934">
        <v>0</v>
      </c>
      <c r="AM126" s="2935">
        <v>0</v>
      </c>
      <c r="AN126" s="2935">
        <v>3</v>
      </c>
      <c r="AO126" s="2935">
        <v>1</v>
      </c>
      <c r="AP126" s="2935">
        <v>0</v>
      </c>
      <c r="AQ126" s="2935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2930" t="s">
        <v>152</v>
      </c>
      <c r="C127" s="2931">
        <f t="shared" si="86"/>
        <v>0</v>
      </c>
      <c r="D127" s="2932">
        <f t="shared" si="87"/>
        <v>0</v>
      </c>
      <c r="E127" s="2933">
        <f t="shared" si="87"/>
        <v>0</v>
      </c>
      <c r="F127" s="2916">
        <v>0</v>
      </c>
      <c r="G127" s="2918">
        <v>0</v>
      </c>
      <c r="H127" s="2916">
        <v>0</v>
      </c>
      <c r="I127" s="2918">
        <v>0</v>
      </c>
      <c r="J127" s="2916">
        <v>0</v>
      </c>
      <c r="K127" s="2918">
        <v>0</v>
      </c>
      <c r="L127" s="2934">
        <v>0</v>
      </c>
      <c r="M127" s="2917">
        <v>0</v>
      </c>
      <c r="N127" s="2917">
        <v>0</v>
      </c>
      <c r="O127" s="2935">
        <v>0</v>
      </c>
      <c r="P127" s="2916">
        <v>0</v>
      </c>
      <c r="Q127" s="2935">
        <v>0</v>
      </c>
      <c r="R127" s="2934">
        <v>0</v>
      </c>
      <c r="S127" s="2935">
        <v>0</v>
      </c>
      <c r="T127" s="2934">
        <v>0</v>
      </c>
      <c r="U127" s="2935">
        <v>0</v>
      </c>
      <c r="V127" s="2916">
        <v>0</v>
      </c>
      <c r="W127" s="2918">
        <v>0</v>
      </c>
      <c r="X127" s="2934">
        <v>0</v>
      </c>
      <c r="Y127" s="2918">
        <v>0</v>
      </c>
      <c r="Z127" s="2934">
        <v>0</v>
      </c>
      <c r="AA127" s="2935">
        <v>0</v>
      </c>
      <c r="AB127" s="2934">
        <v>0</v>
      </c>
      <c r="AC127" s="2935">
        <v>0</v>
      </c>
      <c r="AD127" s="2934">
        <v>0</v>
      </c>
      <c r="AE127" s="2935">
        <v>0</v>
      </c>
      <c r="AF127" s="2934">
        <v>0</v>
      </c>
      <c r="AG127" s="2935">
        <v>0</v>
      </c>
      <c r="AH127" s="2934">
        <v>0</v>
      </c>
      <c r="AI127" s="2935">
        <v>0</v>
      </c>
      <c r="AJ127" s="2934">
        <v>0</v>
      </c>
      <c r="AK127" s="2935">
        <v>0</v>
      </c>
      <c r="AL127" s="2934">
        <v>0</v>
      </c>
      <c r="AM127" s="2935">
        <v>0</v>
      </c>
      <c r="AN127" s="2935">
        <v>0</v>
      </c>
      <c r="AO127" s="2935">
        <v>0</v>
      </c>
      <c r="AP127" s="2935">
        <v>0</v>
      </c>
      <c r="AQ127" s="2935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2930" t="s">
        <v>153</v>
      </c>
      <c r="C128" s="2931">
        <f t="shared" si="86"/>
        <v>0</v>
      </c>
      <c r="D128" s="2932">
        <f t="shared" si="87"/>
        <v>0</v>
      </c>
      <c r="E128" s="2933">
        <f t="shared" si="87"/>
        <v>0</v>
      </c>
      <c r="F128" s="2916">
        <v>0</v>
      </c>
      <c r="G128" s="2918">
        <v>0</v>
      </c>
      <c r="H128" s="2916">
        <v>0</v>
      </c>
      <c r="I128" s="2918">
        <v>0</v>
      </c>
      <c r="J128" s="2916">
        <v>0</v>
      </c>
      <c r="K128" s="2918">
        <v>0</v>
      </c>
      <c r="L128" s="2934">
        <v>0</v>
      </c>
      <c r="M128" s="2917">
        <v>0</v>
      </c>
      <c r="N128" s="2917">
        <v>0</v>
      </c>
      <c r="O128" s="2935">
        <v>0</v>
      </c>
      <c r="P128" s="2916">
        <v>0</v>
      </c>
      <c r="Q128" s="2935">
        <v>0</v>
      </c>
      <c r="R128" s="2934">
        <v>0</v>
      </c>
      <c r="S128" s="2935">
        <v>0</v>
      </c>
      <c r="T128" s="2934">
        <v>0</v>
      </c>
      <c r="U128" s="2935">
        <v>0</v>
      </c>
      <c r="V128" s="2916">
        <v>0</v>
      </c>
      <c r="W128" s="2918">
        <v>0</v>
      </c>
      <c r="X128" s="2934">
        <v>0</v>
      </c>
      <c r="Y128" s="2918">
        <v>0</v>
      </c>
      <c r="Z128" s="2934">
        <v>0</v>
      </c>
      <c r="AA128" s="2935">
        <v>0</v>
      </c>
      <c r="AB128" s="2934">
        <v>0</v>
      </c>
      <c r="AC128" s="2935">
        <v>0</v>
      </c>
      <c r="AD128" s="2934">
        <v>0</v>
      </c>
      <c r="AE128" s="2935">
        <v>0</v>
      </c>
      <c r="AF128" s="2934">
        <v>0</v>
      </c>
      <c r="AG128" s="2935">
        <v>0</v>
      </c>
      <c r="AH128" s="2934">
        <v>0</v>
      </c>
      <c r="AI128" s="2935">
        <v>0</v>
      </c>
      <c r="AJ128" s="2934">
        <v>0</v>
      </c>
      <c r="AK128" s="2935">
        <v>0</v>
      </c>
      <c r="AL128" s="2934">
        <v>0</v>
      </c>
      <c r="AM128" s="2935">
        <v>0</v>
      </c>
      <c r="AN128" s="2935">
        <v>0</v>
      </c>
      <c r="AO128" s="2935">
        <v>0</v>
      </c>
      <c r="AP128" s="2935">
        <v>0</v>
      </c>
      <c r="AQ128" s="2935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2930" t="s">
        <v>154</v>
      </c>
      <c r="C129" s="2931">
        <f t="shared" si="86"/>
        <v>3</v>
      </c>
      <c r="D129" s="2932">
        <f t="shared" si="87"/>
        <v>0</v>
      </c>
      <c r="E129" s="2933">
        <f t="shared" si="87"/>
        <v>3</v>
      </c>
      <c r="F129" s="2916">
        <v>0</v>
      </c>
      <c r="G129" s="2918">
        <v>0</v>
      </c>
      <c r="H129" s="2916">
        <v>0</v>
      </c>
      <c r="I129" s="2918">
        <v>0</v>
      </c>
      <c r="J129" s="2916">
        <v>0</v>
      </c>
      <c r="K129" s="2918">
        <v>3</v>
      </c>
      <c r="L129" s="2934">
        <v>0</v>
      </c>
      <c r="M129" s="2917">
        <v>0</v>
      </c>
      <c r="N129" s="2917">
        <v>0</v>
      </c>
      <c r="O129" s="2935">
        <v>0</v>
      </c>
      <c r="P129" s="2916">
        <v>0</v>
      </c>
      <c r="Q129" s="2935">
        <v>0</v>
      </c>
      <c r="R129" s="2934">
        <v>0</v>
      </c>
      <c r="S129" s="2935">
        <v>0</v>
      </c>
      <c r="T129" s="2934">
        <v>0</v>
      </c>
      <c r="U129" s="2935">
        <v>0</v>
      </c>
      <c r="V129" s="2916">
        <v>0</v>
      </c>
      <c r="W129" s="2918">
        <v>0</v>
      </c>
      <c r="X129" s="2934">
        <v>0</v>
      </c>
      <c r="Y129" s="2918">
        <v>0</v>
      </c>
      <c r="Z129" s="2934">
        <v>0</v>
      </c>
      <c r="AA129" s="2935">
        <v>0</v>
      </c>
      <c r="AB129" s="2934">
        <v>0</v>
      </c>
      <c r="AC129" s="2935">
        <v>0</v>
      </c>
      <c r="AD129" s="2934">
        <v>0</v>
      </c>
      <c r="AE129" s="2935">
        <v>0</v>
      </c>
      <c r="AF129" s="2934">
        <v>0</v>
      </c>
      <c r="AG129" s="2935">
        <v>0</v>
      </c>
      <c r="AH129" s="2934">
        <v>0</v>
      </c>
      <c r="AI129" s="2935">
        <v>0</v>
      </c>
      <c r="AJ129" s="2934">
        <v>0</v>
      </c>
      <c r="AK129" s="2935">
        <v>0</v>
      </c>
      <c r="AL129" s="2934">
        <v>0</v>
      </c>
      <c r="AM129" s="2935">
        <v>0</v>
      </c>
      <c r="AN129" s="2935">
        <v>3</v>
      </c>
      <c r="AO129" s="2935">
        <v>0</v>
      </c>
      <c r="AP129" s="2935">
        <v>0</v>
      </c>
      <c r="AQ129" s="2935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2930" t="s">
        <v>37</v>
      </c>
      <c r="C130" s="2931">
        <f t="shared" si="86"/>
        <v>0</v>
      </c>
      <c r="D130" s="2932">
        <f t="shared" si="87"/>
        <v>0</v>
      </c>
      <c r="E130" s="2933">
        <f t="shared" si="87"/>
        <v>0</v>
      </c>
      <c r="F130" s="2916">
        <v>0</v>
      </c>
      <c r="G130" s="2918">
        <v>0</v>
      </c>
      <c r="H130" s="2916">
        <v>0</v>
      </c>
      <c r="I130" s="2918">
        <v>0</v>
      </c>
      <c r="J130" s="2916">
        <v>0</v>
      </c>
      <c r="K130" s="2918">
        <v>0</v>
      </c>
      <c r="L130" s="2934">
        <v>0</v>
      </c>
      <c r="M130" s="2917">
        <v>0</v>
      </c>
      <c r="N130" s="2917">
        <v>0</v>
      </c>
      <c r="O130" s="2935">
        <v>0</v>
      </c>
      <c r="P130" s="2916">
        <v>0</v>
      </c>
      <c r="Q130" s="2935">
        <v>0</v>
      </c>
      <c r="R130" s="2934">
        <v>0</v>
      </c>
      <c r="S130" s="2935">
        <v>0</v>
      </c>
      <c r="T130" s="2934">
        <v>0</v>
      </c>
      <c r="U130" s="2935">
        <v>0</v>
      </c>
      <c r="V130" s="2916">
        <v>0</v>
      </c>
      <c r="W130" s="2918">
        <v>0</v>
      </c>
      <c r="X130" s="2934">
        <v>0</v>
      </c>
      <c r="Y130" s="2918">
        <v>0</v>
      </c>
      <c r="Z130" s="2934">
        <v>0</v>
      </c>
      <c r="AA130" s="2935">
        <v>0</v>
      </c>
      <c r="AB130" s="2934">
        <v>0</v>
      </c>
      <c r="AC130" s="2935">
        <v>0</v>
      </c>
      <c r="AD130" s="2934">
        <v>0</v>
      </c>
      <c r="AE130" s="2935">
        <v>0</v>
      </c>
      <c r="AF130" s="2934">
        <v>0</v>
      </c>
      <c r="AG130" s="2935">
        <v>0</v>
      </c>
      <c r="AH130" s="2934">
        <v>0</v>
      </c>
      <c r="AI130" s="2935">
        <v>0</v>
      </c>
      <c r="AJ130" s="2934">
        <v>0</v>
      </c>
      <c r="AK130" s="2935">
        <v>0</v>
      </c>
      <c r="AL130" s="2934">
        <v>0</v>
      </c>
      <c r="AM130" s="2935">
        <v>0</v>
      </c>
      <c r="AN130" s="2935">
        <v>0</v>
      </c>
      <c r="AO130" s="2935">
        <v>0</v>
      </c>
      <c r="AP130" s="2935">
        <v>0</v>
      </c>
      <c r="AQ130" s="2935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2930" t="s">
        <v>155</v>
      </c>
      <c r="C131" s="2931">
        <f t="shared" si="86"/>
        <v>22</v>
      </c>
      <c r="D131" s="2932">
        <f t="shared" si="87"/>
        <v>16</v>
      </c>
      <c r="E131" s="2933">
        <f t="shared" si="87"/>
        <v>6</v>
      </c>
      <c r="F131" s="2916">
        <v>2</v>
      </c>
      <c r="G131" s="2918">
        <v>0</v>
      </c>
      <c r="H131" s="2916">
        <v>2</v>
      </c>
      <c r="I131" s="2918">
        <v>1</v>
      </c>
      <c r="J131" s="2916">
        <v>8</v>
      </c>
      <c r="K131" s="2918">
        <v>3</v>
      </c>
      <c r="L131" s="2934">
        <v>4</v>
      </c>
      <c r="M131" s="2917">
        <v>2</v>
      </c>
      <c r="N131" s="2917">
        <v>0</v>
      </c>
      <c r="O131" s="2935">
        <v>0</v>
      </c>
      <c r="P131" s="2916">
        <v>0</v>
      </c>
      <c r="Q131" s="2935">
        <v>0</v>
      </c>
      <c r="R131" s="2934">
        <v>0</v>
      </c>
      <c r="S131" s="2935">
        <v>0</v>
      </c>
      <c r="T131" s="2934">
        <v>0</v>
      </c>
      <c r="U131" s="2935">
        <v>0</v>
      </c>
      <c r="V131" s="2916">
        <v>0</v>
      </c>
      <c r="W131" s="2918">
        <v>0</v>
      </c>
      <c r="X131" s="2934">
        <v>0</v>
      </c>
      <c r="Y131" s="2918">
        <v>0</v>
      </c>
      <c r="Z131" s="2934">
        <v>0</v>
      </c>
      <c r="AA131" s="2935">
        <v>0</v>
      </c>
      <c r="AB131" s="2934">
        <v>0</v>
      </c>
      <c r="AC131" s="2935">
        <v>0</v>
      </c>
      <c r="AD131" s="2934">
        <v>0</v>
      </c>
      <c r="AE131" s="2935">
        <v>0</v>
      </c>
      <c r="AF131" s="2934">
        <v>0</v>
      </c>
      <c r="AG131" s="2935">
        <v>0</v>
      </c>
      <c r="AH131" s="2934">
        <v>0</v>
      </c>
      <c r="AI131" s="2935">
        <v>0</v>
      </c>
      <c r="AJ131" s="2934">
        <v>0</v>
      </c>
      <c r="AK131" s="2935">
        <v>0</v>
      </c>
      <c r="AL131" s="2934">
        <v>0</v>
      </c>
      <c r="AM131" s="2935">
        <v>0</v>
      </c>
      <c r="AN131" s="2935">
        <v>0</v>
      </c>
      <c r="AO131" s="2935">
        <v>0</v>
      </c>
      <c r="AP131" s="2935">
        <v>0</v>
      </c>
      <c r="AQ131" s="2935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2930" t="s">
        <v>156</v>
      </c>
      <c r="C132" s="2931">
        <f t="shared" si="86"/>
        <v>0</v>
      </c>
      <c r="D132" s="2932">
        <f t="shared" si="87"/>
        <v>0</v>
      </c>
      <c r="E132" s="2933">
        <f t="shared" si="87"/>
        <v>0</v>
      </c>
      <c r="F132" s="2916">
        <v>0</v>
      </c>
      <c r="G132" s="2918">
        <v>0</v>
      </c>
      <c r="H132" s="2916">
        <v>0</v>
      </c>
      <c r="I132" s="2918">
        <v>0</v>
      </c>
      <c r="J132" s="2916">
        <v>0</v>
      </c>
      <c r="K132" s="2918">
        <v>0</v>
      </c>
      <c r="L132" s="2934">
        <v>0</v>
      </c>
      <c r="M132" s="2917">
        <v>0</v>
      </c>
      <c r="N132" s="2917">
        <v>0</v>
      </c>
      <c r="O132" s="2935">
        <v>0</v>
      </c>
      <c r="P132" s="2916">
        <v>0</v>
      </c>
      <c r="Q132" s="2935">
        <v>0</v>
      </c>
      <c r="R132" s="2934">
        <v>0</v>
      </c>
      <c r="S132" s="2935">
        <v>0</v>
      </c>
      <c r="T132" s="2934">
        <v>0</v>
      </c>
      <c r="U132" s="2935">
        <v>0</v>
      </c>
      <c r="V132" s="2916">
        <v>0</v>
      </c>
      <c r="W132" s="2918">
        <v>0</v>
      </c>
      <c r="X132" s="2934">
        <v>0</v>
      </c>
      <c r="Y132" s="2918">
        <v>0</v>
      </c>
      <c r="Z132" s="2934">
        <v>0</v>
      </c>
      <c r="AA132" s="2935">
        <v>0</v>
      </c>
      <c r="AB132" s="2934">
        <v>0</v>
      </c>
      <c r="AC132" s="2935">
        <v>0</v>
      </c>
      <c r="AD132" s="2934">
        <v>0</v>
      </c>
      <c r="AE132" s="2935">
        <v>0</v>
      </c>
      <c r="AF132" s="2934">
        <v>0</v>
      </c>
      <c r="AG132" s="2935">
        <v>0</v>
      </c>
      <c r="AH132" s="2934">
        <v>0</v>
      </c>
      <c r="AI132" s="2935">
        <v>0</v>
      </c>
      <c r="AJ132" s="2934">
        <v>0</v>
      </c>
      <c r="AK132" s="2935">
        <v>0</v>
      </c>
      <c r="AL132" s="2934">
        <v>0</v>
      </c>
      <c r="AM132" s="2935">
        <v>0</v>
      </c>
      <c r="AN132" s="2935">
        <v>0</v>
      </c>
      <c r="AO132" s="2935">
        <v>0</v>
      </c>
      <c r="AP132" s="2935">
        <v>0</v>
      </c>
      <c r="AQ132" s="2935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2930" t="s">
        <v>157</v>
      </c>
      <c r="C133" s="2931">
        <f t="shared" si="86"/>
        <v>0</v>
      </c>
      <c r="D133" s="2932">
        <f t="shared" si="87"/>
        <v>0</v>
      </c>
      <c r="E133" s="2933">
        <f t="shared" si="87"/>
        <v>0</v>
      </c>
      <c r="F133" s="2916">
        <v>0</v>
      </c>
      <c r="G133" s="2918">
        <v>0</v>
      </c>
      <c r="H133" s="2916">
        <v>0</v>
      </c>
      <c r="I133" s="2918">
        <v>0</v>
      </c>
      <c r="J133" s="2916">
        <v>0</v>
      </c>
      <c r="K133" s="2918">
        <v>0</v>
      </c>
      <c r="L133" s="2934">
        <v>0</v>
      </c>
      <c r="M133" s="2917">
        <v>0</v>
      </c>
      <c r="N133" s="2917">
        <v>0</v>
      </c>
      <c r="O133" s="2935">
        <v>0</v>
      </c>
      <c r="P133" s="2916">
        <v>0</v>
      </c>
      <c r="Q133" s="2935">
        <v>0</v>
      </c>
      <c r="R133" s="2934">
        <v>0</v>
      </c>
      <c r="S133" s="2935">
        <v>0</v>
      </c>
      <c r="T133" s="2934">
        <v>0</v>
      </c>
      <c r="U133" s="2935">
        <v>0</v>
      </c>
      <c r="V133" s="2916">
        <v>0</v>
      </c>
      <c r="W133" s="2918">
        <v>0</v>
      </c>
      <c r="X133" s="2934">
        <v>0</v>
      </c>
      <c r="Y133" s="2918">
        <v>0</v>
      </c>
      <c r="Z133" s="2934">
        <v>0</v>
      </c>
      <c r="AA133" s="2935">
        <v>0</v>
      </c>
      <c r="AB133" s="2934">
        <v>0</v>
      </c>
      <c r="AC133" s="2935">
        <v>0</v>
      </c>
      <c r="AD133" s="2934">
        <v>0</v>
      </c>
      <c r="AE133" s="2935">
        <v>0</v>
      </c>
      <c r="AF133" s="2934">
        <v>0</v>
      </c>
      <c r="AG133" s="2935">
        <v>0</v>
      </c>
      <c r="AH133" s="2934">
        <v>0</v>
      </c>
      <c r="AI133" s="2935">
        <v>0</v>
      </c>
      <c r="AJ133" s="2934">
        <v>0</v>
      </c>
      <c r="AK133" s="2935">
        <v>0</v>
      </c>
      <c r="AL133" s="2934">
        <v>0</v>
      </c>
      <c r="AM133" s="2935">
        <v>0</v>
      </c>
      <c r="AN133" s="2935">
        <v>0</v>
      </c>
      <c r="AO133" s="2935">
        <v>0</v>
      </c>
      <c r="AP133" s="2935">
        <v>0</v>
      </c>
      <c r="AQ133" s="2935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2930" t="s">
        <v>158</v>
      </c>
      <c r="C134" s="2931">
        <f t="shared" si="86"/>
        <v>0</v>
      </c>
      <c r="D134" s="2932">
        <f t="shared" si="87"/>
        <v>0</v>
      </c>
      <c r="E134" s="2933">
        <f t="shared" si="87"/>
        <v>0</v>
      </c>
      <c r="F134" s="2916">
        <v>0</v>
      </c>
      <c r="G134" s="2918">
        <v>0</v>
      </c>
      <c r="H134" s="2916">
        <v>0</v>
      </c>
      <c r="I134" s="2918">
        <v>0</v>
      </c>
      <c r="J134" s="2916">
        <v>0</v>
      </c>
      <c r="K134" s="2918">
        <v>0</v>
      </c>
      <c r="L134" s="2934">
        <v>0</v>
      </c>
      <c r="M134" s="2917">
        <v>0</v>
      </c>
      <c r="N134" s="2917">
        <v>0</v>
      </c>
      <c r="O134" s="2935">
        <v>0</v>
      </c>
      <c r="P134" s="2916">
        <v>0</v>
      </c>
      <c r="Q134" s="2935">
        <v>0</v>
      </c>
      <c r="R134" s="2934">
        <v>0</v>
      </c>
      <c r="S134" s="2935">
        <v>0</v>
      </c>
      <c r="T134" s="2934">
        <v>0</v>
      </c>
      <c r="U134" s="2935">
        <v>0</v>
      </c>
      <c r="V134" s="2916">
        <v>0</v>
      </c>
      <c r="W134" s="2918">
        <v>0</v>
      </c>
      <c r="X134" s="2934">
        <v>0</v>
      </c>
      <c r="Y134" s="2918">
        <v>0</v>
      </c>
      <c r="Z134" s="2934">
        <v>0</v>
      </c>
      <c r="AA134" s="2935">
        <v>0</v>
      </c>
      <c r="AB134" s="2934">
        <v>0</v>
      </c>
      <c r="AC134" s="2935">
        <v>0</v>
      </c>
      <c r="AD134" s="2934">
        <v>0</v>
      </c>
      <c r="AE134" s="2935">
        <v>0</v>
      </c>
      <c r="AF134" s="2934">
        <v>0</v>
      </c>
      <c r="AG134" s="2935">
        <v>0</v>
      </c>
      <c r="AH134" s="2934">
        <v>0</v>
      </c>
      <c r="AI134" s="2935">
        <v>0</v>
      </c>
      <c r="AJ134" s="2934">
        <v>0</v>
      </c>
      <c r="AK134" s="2935">
        <v>0</v>
      </c>
      <c r="AL134" s="2934">
        <v>0</v>
      </c>
      <c r="AM134" s="2935">
        <v>0</v>
      </c>
      <c r="AN134" s="2935">
        <v>0</v>
      </c>
      <c r="AO134" s="2935">
        <v>0</v>
      </c>
      <c r="AP134" s="2935">
        <v>0</v>
      </c>
      <c r="AQ134" s="2935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100</v>
      </c>
      <c r="D136" s="230">
        <f>SUM(D125:D135)</f>
        <v>39</v>
      </c>
      <c r="E136" s="231">
        <f>SUM(E125:E135)</f>
        <v>61</v>
      </c>
      <c r="F136" s="236">
        <f>SUM(F125:F135)</f>
        <v>3</v>
      </c>
      <c r="G136" s="518">
        <f t="shared" ref="G136:AQ136" si="88">SUM(G125:G135)</f>
        <v>0</v>
      </c>
      <c r="H136" s="236">
        <f t="shared" si="88"/>
        <v>3</v>
      </c>
      <c r="I136" s="518">
        <f t="shared" si="88"/>
        <v>9</v>
      </c>
      <c r="J136" s="236">
        <f t="shared" si="88"/>
        <v>21</v>
      </c>
      <c r="K136" s="518">
        <f t="shared" si="88"/>
        <v>29</v>
      </c>
      <c r="L136" s="521">
        <f t="shared" si="88"/>
        <v>12</v>
      </c>
      <c r="M136" s="239">
        <f t="shared" si="88"/>
        <v>23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517">
        <f t="shared" si="88"/>
        <v>0</v>
      </c>
      <c r="S136" s="2844">
        <f t="shared" si="88"/>
        <v>0</v>
      </c>
      <c r="T136" s="2730">
        <f t="shared" si="88"/>
        <v>0</v>
      </c>
      <c r="U136" s="2745">
        <f t="shared" si="88"/>
        <v>0</v>
      </c>
      <c r="V136" s="239">
        <f t="shared" si="88"/>
        <v>0</v>
      </c>
      <c r="W136" s="2844">
        <f t="shared" si="88"/>
        <v>0</v>
      </c>
      <c r="X136" s="2959">
        <f t="shared" si="88"/>
        <v>0</v>
      </c>
      <c r="Y136" s="518">
        <f t="shared" si="88"/>
        <v>0</v>
      </c>
      <c r="Z136" s="2960">
        <f t="shared" si="88"/>
        <v>0</v>
      </c>
      <c r="AA136" s="518">
        <f t="shared" si="88"/>
        <v>0</v>
      </c>
      <c r="AB136" s="2960">
        <f t="shared" si="88"/>
        <v>0</v>
      </c>
      <c r="AC136" s="518">
        <f t="shared" si="88"/>
        <v>0</v>
      </c>
      <c r="AD136" s="2960">
        <f t="shared" si="88"/>
        <v>0</v>
      </c>
      <c r="AE136" s="518">
        <f t="shared" si="88"/>
        <v>0</v>
      </c>
      <c r="AF136" s="2960">
        <f t="shared" si="88"/>
        <v>0</v>
      </c>
      <c r="AG136" s="518">
        <f t="shared" si="88"/>
        <v>0</v>
      </c>
      <c r="AH136" s="2960">
        <f t="shared" si="88"/>
        <v>0</v>
      </c>
      <c r="AI136" s="518">
        <f t="shared" si="88"/>
        <v>0</v>
      </c>
      <c r="AJ136" s="2960">
        <f t="shared" si="88"/>
        <v>0</v>
      </c>
      <c r="AK136" s="518">
        <f t="shared" si="88"/>
        <v>0</v>
      </c>
      <c r="AL136" s="2960">
        <f t="shared" si="88"/>
        <v>0</v>
      </c>
      <c r="AM136" s="518">
        <f t="shared" si="88"/>
        <v>0</v>
      </c>
      <c r="AN136" s="518">
        <f t="shared" si="88"/>
        <v>6</v>
      </c>
      <c r="AO136" s="518">
        <f t="shared" si="88"/>
        <v>1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3754" t="s">
        <v>162</v>
      </c>
      <c r="B138" s="3754" t="s">
        <v>4</v>
      </c>
      <c r="C138" s="3775" t="s">
        <v>6</v>
      </c>
      <c r="D138" s="3776"/>
      <c r="E138" s="3777"/>
      <c r="F138" s="4489" t="s">
        <v>163</v>
      </c>
      <c r="G138" s="4490"/>
      <c r="H138" s="4490"/>
      <c r="I138" s="4490"/>
      <c r="J138" s="4490"/>
      <c r="K138" s="4490"/>
      <c r="L138" s="4490"/>
      <c r="M138" s="4490"/>
      <c r="N138" s="4490"/>
      <c r="O138" s="4490"/>
      <c r="P138" s="4490"/>
      <c r="Q138" s="4490"/>
      <c r="R138" s="4490"/>
      <c r="S138" s="4490"/>
      <c r="T138" s="4490"/>
      <c r="U138" s="4490"/>
      <c r="V138" s="4490"/>
      <c r="W138" s="4490"/>
      <c r="X138" s="4490"/>
      <c r="Y138" s="4490"/>
      <c r="Z138" s="4490"/>
      <c r="AA138" s="4490"/>
      <c r="AB138" s="4490"/>
      <c r="AC138" s="4490"/>
      <c r="AD138" s="4490"/>
      <c r="AE138" s="4490"/>
      <c r="AF138" s="4490"/>
      <c r="AG138" s="4491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489" t="s">
        <v>15</v>
      </c>
      <c r="G139" s="4492"/>
      <c r="H139" s="4420" t="s">
        <v>16</v>
      </c>
      <c r="I139" s="4488"/>
      <c r="J139" s="4420" t="s">
        <v>17</v>
      </c>
      <c r="K139" s="4488"/>
      <c r="L139" s="4420" t="s">
        <v>18</v>
      </c>
      <c r="M139" s="4488"/>
      <c r="N139" s="4420" t="s">
        <v>19</v>
      </c>
      <c r="O139" s="4488"/>
      <c r="P139" s="4420" t="s">
        <v>20</v>
      </c>
      <c r="Q139" s="4488"/>
      <c r="R139" s="4420" t="s">
        <v>21</v>
      </c>
      <c r="S139" s="4488"/>
      <c r="T139" s="4420" t="s">
        <v>22</v>
      </c>
      <c r="U139" s="4488"/>
      <c r="V139" s="4420" t="s">
        <v>23</v>
      </c>
      <c r="W139" s="4488"/>
      <c r="X139" s="4420" t="s">
        <v>24</v>
      </c>
      <c r="Y139" s="4488"/>
      <c r="Z139" s="4420" t="s">
        <v>25</v>
      </c>
      <c r="AA139" s="4488"/>
      <c r="AB139" s="4420" t="s">
        <v>26</v>
      </c>
      <c r="AC139" s="4488"/>
      <c r="AD139" s="4420" t="s">
        <v>27</v>
      </c>
      <c r="AE139" s="4488"/>
      <c r="AF139" s="4420" t="s">
        <v>28</v>
      </c>
      <c r="AG139" s="4495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2846" t="s">
        <v>90</v>
      </c>
      <c r="D140" s="2810" t="s">
        <v>29</v>
      </c>
      <c r="E140" s="2961" t="s">
        <v>30</v>
      </c>
      <c r="F140" s="2742" t="s">
        <v>29</v>
      </c>
      <c r="G140" s="2961" t="s">
        <v>30</v>
      </c>
      <c r="H140" s="2742" t="s">
        <v>29</v>
      </c>
      <c r="I140" s="2961" t="s">
        <v>30</v>
      </c>
      <c r="J140" s="2742" t="s">
        <v>29</v>
      </c>
      <c r="K140" s="2961" t="s">
        <v>30</v>
      </c>
      <c r="L140" s="2742" t="s">
        <v>29</v>
      </c>
      <c r="M140" s="2961" t="s">
        <v>30</v>
      </c>
      <c r="N140" s="2742" t="s">
        <v>29</v>
      </c>
      <c r="O140" s="2961" t="s">
        <v>30</v>
      </c>
      <c r="P140" s="2742" t="s">
        <v>29</v>
      </c>
      <c r="Q140" s="2961" t="s">
        <v>30</v>
      </c>
      <c r="R140" s="2742" t="s">
        <v>29</v>
      </c>
      <c r="S140" s="2961" t="s">
        <v>30</v>
      </c>
      <c r="T140" s="2742" t="s">
        <v>29</v>
      </c>
      <c r="U140" s="2961" t="s">
        <v>30</v>
      </c>
      <c r="V140" s="2742" t="s">
        <v>29</v>
      </c>
      <c r="W140" s="2961" t="s">
        <v>30</v>
      </c>
      <c r="X140" s="2742" t="s">
        <v>29</v>
      </c>
      <c r="Y140" s="2961" t="s">
        <v>30</v>
      </c>
      <c r="Z140" s="2742" t="s">
        <v>29</v>
      </c>
      <c r="AA140" s="2961" t="s">
        <v>30</v>
      </c>
      <c r="AB140" s="2742" t="s">
        <v>29</v>
      </c>
      <c r="AC140" s="2961" t="s">
        <v>30</v>
      </c>
      <c r="AD140" s="2742" t="s">
        <v>29</v>
      </c>
      <c r="AE140" s="2961" t="s">
        <v>30</v>
      </c>
      <c r="AF140" s="2742" t="s">
        <v>29</v>
      </c>
      <c r="AG140" s="2962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656" t="s">
        <v>164</v>
      </c>
      <c r="B141" s="2705" t="s">
        <v>31</v>
      </c>
      <c r="C141" s="2706">
        <f t="shared" ref="C141:C148" si="90">SUM(D141:E141)</f>
        <v>0</v>
      </c>
      <c r="D141" s="2707">
        <f>SUM(F141+H141+J141+L141+N141+P141+R141+T141+V141+X141+Z141+AB141+AD141+AF141)</f>
        <v>0</v>
      </c>
      <c r="E141" s="2708">
        <f t="shared" ref="D141:E148" si="91">SUM(G141+I141+K141+M141+O141+Q141+S141+U141+W141+Y141+AA141+AC141+AE141+AG141)</f>
        <v>0</v>
      </c>
      <c r="F141" s="2709"/>
      <c r="G141" s="2710"/>
      <c r="H141" s="2709"/>
      <c r="I141" s="2710"/>
      <c r="J141" s="2709"/>
      <c r="K141" s="2710"/>
      <c r="L141" s="2709"/>
      <c r="M141" s="2710"/>
      <c r="N141" s="2709"/>
      <c r="O141" s="2710"/>
      <c r="P141" s="2709"/>
      <c r="Q141" s="2710"/>
      <c r="R141" s="2709"/>
      <c r="S141" s="2710"/>
      <c r="T141" s="2709"/>
      <c r="U141" s="2710"/>
      <c r="V141" s="2709"/>
      <c r="W141" s="2710"/>
      <c r="X141" s="2709"/>
      <c r="Y141" s="2710"/>
      <c r="Z141" s="2709"/>
      <c r="AA141" s="2710"/>
      <c r="AB141" s="2709"/>
      <c r="AC141" s="2710"/>
      <c r="AD141" s="2709"/>
      <c r="AE141" s="2710"/>
      <c r="AF141" s="2709"/>
      <c r="AG141" s="2711"/>
      <c r="AH141" s="2712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2963" t="s">
        <v>152</v>
      </c>
      <c r="C142" s="2713">
        <f t="shared" si="90"/>
        <v>0</v>
      </c>
      <c r="D142" s="2932">
        <f t="shared" si="91"/>
        <v>0</v>
      </c>
      <c r="E142" s="2933">
        <f>SUM(G142+I142+K142+M142+O142+Q142+S142+U142+W142+Y142+AA142+AC142+AE142+AG142)</f>
        <v>0</v>
      </c>
      <c r="F142" s="2850"/>
      <c r="G142" s="2852"/>
      <c r="H142" s="2850"/>
      <c r="I142" s="2852"/>
      <c r="J142" s="2850"/>
      <c r="K142" s="2852"/>
      <c r="L142" s="2850"/>
      <c r="M142" s="2852"/>
      <c r="N142" s="2850"/>
      <c r="O142" s="2852"/>
      <c r="P142" s="2850"/>
      <c r="Q142" s="2852"/>
      <c r="R142" s="2850"/>
      <c r="S142" s="2852"/>
      <c r="T142" s="2850"/>
      <c r="U142" s="2852"/>
      <c r="V142" s="2850"/>
      <c r="W142" s="2852"/>
      <c r="X142" s="2850"/>
      <c r="Y142" s="2852"/>
      <c r="Z142" s="2850"/>
      <c r="AA142" s="2852"/>
      <c r="AB142" s="2850"/>
      <c r="AC142" s="2852"/>
      <c r="AD142" s="2850"/>
      <c r="AE142" s="2852"/>
      <c r="AF142" s="2850"/>
      <c r="AG142" s="2853"/>
      <c r="AH142" s="2849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2964" t="s">
        <v>165</v>
      </c>
      <c r="C143" s="2713">
        <f t="shared" si="90"/>
        <v>0</v>
      </c>
      <c r="D143" s="2932">
        <f>SUM(F143+H143+J143+L143+N143+P143+R143+T143+V143+X143+Z143+AB143+AD143+AF143)</f>
        <v>0</v>
      </c>
      <c r="E143" s="2933">
        <f t="shared" si="91"/>
        <v>0</v>
      </c>
      <c r="F143" s="2850"/>
      <c r="G143" s="2852"/>
      <c r="H143" s="2850"/>
      <c r="I143" s="2852"/>
      <c r="J143" s="2850"/>
      <c r="K143" s="2852"/>
      <c r="L143" s="2850"/>
      <c r="M143" s="2852"/>
      <c r="N143" s="2850"/>
      <c r="O143" s="2852"/>
      <c r="P143" s="2850"/>
      <c r="Q143" s="2852"/>
      <c r="R143" s="2850"/>
      <c r="S143" s="2852"/>
      <c r="T143" s="2850"/>
      <c r="U143" s="2852"/>
      <c r="V143" s="2850"/>
      <c r="W143" s="2852"/>
      <c r="X143" s="2850"/>
      <c r="Y143" s="2852"/>
      <c r="Z143" s="2850"/>
      <c r="AA143" s="2852"/>
      <c r="AB143" s="2850"/>
      <c r="AC143" s="2852"/>
      <c r="AD143" s="2850"/>
      <c r="AE143" s="2852"/>
      <c r="AF143" s="2850"/>
      <c r="AG143" s="2853"/>
      <c r="AH143" s="2849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2965" t="s">
        <v>166</v>
      </c>
      <c r="C144" s="2966">
        <f t="shared" si="90"/>
        <v>0</v>
      </c>
      <c r="D144" s="2947">
        <f t="shared" si="91"/>
        <v>0</v>
      </c>
      <c r="E144" s="2948">
        <f t="shared" si="91"/>
        <v>0</v>
      </c>
      <c r="F144" s="2856"/>
      <c r="G144" s="2858"/>
      <c r="H144" s="2856"/>
      <c r="I144" s="2858"/>
      <c r="J144" s="2856"/>
      <c r="K144" s="2858"/>
      <c r="L144" s="2856"/>
      <c r="M144" s="2858"/>
      <c r="N144" s="2856"/>
      <c r="O144" s="2858"/>
      <c r="P144" s="2856"/>
      <c r="Q144" s="2858"/>
      <c r="R144" s="2856"/>
      <c r="S144" s="2858"/>
      <c r="T144" s="2856"/>
      <c r="U144" s="2858"/>
      <c r="V144" s="2856"/>
      <c r="W144" s="2858"/>
      <c r="X144" s="2856"/>
      <c r="Y144" s="2858"/>
      <c r="Z144" s="2856"/>
      <c r="AA144" s="2858"/>
      <c r="AB144" s="2856"/>
      <c r="AC144" s="2858"/>
      <c r="AD144" s="2856"/>
      <c r="AE144" s="2858"/>
      <c r="AF144" s="2856"/>
      <c r="AG144" s="2859"/>
      <c r="AH144" s="2870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486" t="s">
        <v>167</v>
      </c>
      <c r="B145" s="2967" t="s">
        <v>31</v>
      </c>
      <c r="C145" s="2968">
        <f t="shared" si="90"/>
        <v>0</v>
      </c>
      <c r="D145" s="2969">
        <f t="shared" si="91"/>
        <v>0</v>
      </c>
      <c r="E145" s="2970">
        <f t="shared" si="91"/>
        <v>0</v>
      </c>
      <c r="F145" s="2971"/>
      <c r="G145" s="2972"/>
      <c r="H145" s="2971"/>
      <c r="I145" s="2972"/>
      <c r="J145" s="2971"/>
      <c r="K145" s="2972"/>
      <c r="L145" s="2971"/>
      <c r="M145" s="2972"/>
      <c r="N145" s="2971"/>
      <c r="O145" s="2972"/>
      <c r="P145" s="2971"/>
      <c r="Q145" s="2972"/>
      <c r="R145" s="2971"/>
      <c r="S145" s="2972"/>
      <c r="T145" s="2971"/>
      <c r="U145" s="2972"/>
      <c r="V145" s="2971"/>
      <c r="W145" s="2972"/>
      <c r="X145" s="2971"/>
      <c r="Y145" s="2972"/>
      <c r="Z145" s="2971"/>
      <c r="AA145" s="2972"/>
      <c r="AB145" s="2971"/>
      <c r="AC145" s="2972"/>
      <c r="AD145" s="2971"/>
      <c r="AE145" s="2972"/>
      <c r="AF145" s="2971"/>
      <c r="AG145" s="2973"/>
      <c r="AH145" s="2974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2963" t="s">
        <v>152</v>
      </c>
      <c r="C146" s="2975">
        <f t="shared" si="90"/>
        <v>0</v>
      </c>
      <c r="D146" s="2932">
        <f t="shared" si="91"/>
        <v>0</v>
      </c>
      <c r="E146" s="2933">
        <f t="shared" si="91"/>
        <v>0</v>
      </c>
      <c r="F146" s="2850"/>
      <c r="G146" s="2852"/>
      <c r="H146" s="2850"/>
      <c r="I146" s="2852"/>
      <c r="J146" s="2850"/>
      <c r="K146" s="2852"/>
      <c r="L146" s="2850"/>
      <c r="M146" s="2852"/>
      <c r="N146" s="2850"/>
      <c r="O146" s="2852"/>
      <c r="P146" s="2850"/>
      <c r="Q146" s="2852"/>
      <c r="R146" s="2850"/>
      <c r="S146" s="2852"/>
      <c r="T146" s="2850"/>
      <c r="U146" s="2852"/>
      <c r="V146" s="2850"/>
      <c r="W146" s="2852"/>
      <c r="X146" s="2850"/>
      <c r="Y146" s="2852"/>
      <c r="Z146" s="2850"/>
      <c r="AA146" s="2852"/>
      <c r="AB146" s="2850"/>
      <c r="AC146" s="2852"/>
      <c r="AD146" s="2850"/>
      <c r="AE146" s="2852"/>
      <c r="AF146" s="2850"/>
      <c r="AG146" s="2853"/>
      <c r="AH146" s="2849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2964" t="s">
        <v>165</v>
      </c>
      <c r="C147" s="2975">
        <f t="shared" si="90"/>
        <v>0</v>
      </c>
      <c r="D147" s="2932">
        <f t="shared" si="91"/>
        <v>0</v>
      </c>
      <c r="E147" s="2933">
        <f t="shared" si="91"/>
        <v>0</v>
      </c>
      <c r="F147" s="2850"/>
      <c r="G147" s="2852"/>
      <c r="H147" s="2850"/>
      <c r="I147" s="2852"/>
      <c r="J147" s="2850"/>
      <c r="K147" s="2852"/>
      <c r="L147" s="2850"/>
      <c r="M147" s="2852"/>
      <c r="N147" s="2850"/>
      <c r="O147" s="2852"/>
      <c r="P147" s="2850"/>
      <c r="Q147" s="2852"/>
      <c r="R147" s="2850"/>
      <c r="S147" s="2852"/>
      <c r="T147" s="2850"/>
      <c r="U147" s="2852"/>
      <c r="V147" s="2850"/>
      <c r="W147" s="2852"/>
      <c r="X147" s="2850"/>
      <c r="Y147" s="2852"/>
      <c r="Z147" s="2850"/>
      <c r="AA147" s="2852"/>
      <c r="AB147" s="2850"/>
      <c r="AC147" s="2852"/>
      <c r="AD147" s="2850"/>
      <c r="AE147" s="2852"/>
      <c r="AF147" s="2850"/>
      <c r="AG147" s="2853"/>
      <c r="AH147" s="2849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2965" t="s">
        <v>166</v>
      </c>
      <c r="C148" s="2966">
        <f t="shared" si="90"/>
        <v>0</v>
      </c>
      <c r="D148" s="2947">
        <f t="shared" si="91"/>
        <v>0</v>
      </c>
      <c r="E148" s="2948">
        <f t="shared" si="91"/>
        <v>0</v>
      </c>
      <c r="F148" s="2856"/>
      <c r="G148" s="2858"/>
      <c r="H148" s="2856"/>
      <c r="I148" s="2858"/>
      <c r="J148" s="2856"/>
      <c r="K148" s="2858"/>
      <c r="L148" s="2856"/>
      <c r="M148" s="2858"/>
      <c r="N148" s="2856"/>
      <c r="O148" s="2858"/>
      <c r="P148" s="2856"/>
      <c r="Q148" s="2858"/>
      <c r="R148" s="2856"/>
      <c r="S148" s="2858"/>
      <c r="T148" s="2856"/>
      <c r="U148" s="2858"/>
      <c r="V148" s="2856"/>
      <c r="W148" s="2858"/>
      <c r="X148" s="2856"/>
      <c r="Y148" s="2858"/>
      <c r="Z148" s="2856"/>
      <c r="AA148" s="2858"/>
      <c r="AB148" s="2856"/>
      <c r="AC148" s="2858"/>
      <c r="AD148" s="2856"/>
      <c r="AE148" s="2858"/>
      <c r="AF148" s="2856"/>
      <c r="AG148" s="2859"/>
      <c r="AH148" s="2870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487" t="s">
        <v>169</v>
      </c>
      <c r="B150" s="4487" t="s">
        <v>6</v>
      </c>
      <c r="C150" s="4487" t="s">
        <v>170</v>
      </c>
      <c r="D150" s="4487"/>
      <c r="E150" s="4487"/>
      <c r="F150" s="4044" t="s">
        <v>40</v>
      </c>
      <c r="G150" s="4469"/>
      <c r="CA150" s="3972" t="s">
        <v>10</v>
      </c>
      <c r="CI150" s="3972" t="s">
        <v>10</v>
      </c>
    </row>
    <row r="151" spans="1:91" ht="17.25" customHeight="1" x14ac:dyDescent="0.2">
      <c r="A151" s="4487"/>
      <c r="B151" s="4487"/>
      <c r="C151" s="2976" t="s">
        <v>171</v>
      </c>
      <c r="D151" s="2977" t="s">
        <v>172</v>
      </c>
      <c r="E151" s="1201" t="s">
        <v>173</v>
      </c>
      <c r="F151" s="2976" t="s">
        <v>174</v>
      </c>
      <c r="G151" s="1201" t="s">
        <v>175</v>
      </c>
      <c r="CA151" s="3972"/>
      <c r="CI151" s="3972"/>
    </row>
    <row r="152" spans="1:91" ht="21" customHeight="1" x14ac:dyDescent="0.25">
      <c r="A152" s="2963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2963" t="s">
        <v>177</v>
      </c>
      <c r="B153" s="431">
        <f t="shared" si="95"/>
        <v>0</v>
      </c>
      <c r="C153" s="2978"/>
      <c r="D153" s="2979"/>
      <c r="E153" s="2980"/>
      <c r="F153" s="2981"/>
      <c r="G153" s="2980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2963" t="s">
        <v>178</v>
      </c>
      <c r="B154" s="431">
        <f t="shared" si="95"/>
        <v>0</v>
      </c>
      <c r="C154" s="2978"/>
      <c r="D154" s="2979"/>
      <c r="E154" s="2980"/>
      <c r="F154" s="2981"/>
      <c r="G154" s="2980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2963" t="s">
        <v>179</v>
      </c>
      <c r="B155" s="431">
        <f t="shared" si="95"/>
        <v>0</v>
      </c>
      <c r="C155" s="2978"/>
      <c r="D155" s="2979"/>
      <c r="E155" s="2980"/>
      <c r="F155" s="2981"/>
      <c r="G155" s="2980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2963" t="s">
        <v>180</v>
      </c>
      <c r="B156" s="431">
        <f t="shared" si="95"/>
        <v>0</v>
      </c>
      <c r="C156" s="2978"/>
      <c r="D156" s="2979"/>
      <c r="E156" s="2980"/>
      <c r="F156" s="2981"/>
      <c r="G156" s="2980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2963" t="s">
        <v>181</v>
      </c>
      <c r="B157" s="431">
        <f t="shared" si="95"/>
        <v>0</v>
      </c>
      <c r="C157" s="2978"/>
      <c r="D157" s="2979"/>
      <c r="E157" s="2980"/>
      <c r="F157" s="2981"/>
      <c r="G157" s="2980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2982" t="s">
        <v>182</v>
      </c>
      <c r="B158" s="432">
        <f t="shared" si="95"/>
        <v>0</v>
      </c>
      <c r="C158" s="2983"/>
      <c r="D158" s="2984"/>
      <c r="E158" s="2985"/>
      <c r="F158" s="2986"/>
      <c r="G158" s="2985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2987" t="s">
        <v>5</v>
      </c>
      <c r="B160" s="2988" t="s">
        <v>6</v>
      </c>
    </row>
    <row r="161" spans="1:91" ht="17.25" customHeight="1" x14ac:dyDescent="0.2">
      <c r="A161" s="2963" t="s">
        <v>184</v>
      </c>
      <c r="B161" s="284"/>
    </row>
    <row r="162" spans="1:91" ht="16.5" customHeight="1" x14ac:dyDescent="0.2">
      <c r="A162" s="2963" t="s">
        <v>185</v>
      </c>
      <c r="B162" s="284"/>
    </row>
    <row r="163" spans="1:91" ht="23.25" customHeight="1" x14ac:dyDescent="0.2">
      <c r="A163" s="2982" t="s">
        <v>186</v>
      </c>
      <c r="B163" s="2989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484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477" t="s">
        <v>42</v>
      </c>
      <c r="F166" s="4049"/>
      <c r="G166" s="4477" t="s">
        <v>16</v>
      </c>
      <c r="H166" s="4049"/>
      <c r="I166" s="4477" t="s">
        <v>17</v>
      </c>
      <c r="J166" s="4049"/>
      <c r="K166" s="4477" t="s">
        <v>18</v>
      </c>
      <c r="L166" s="4049"/>
      <c r="M166" s="4477" t="s">
        <v>19</v>
      </c>
      <c r="N166" s="4049"/>
      <c r="O166" s="4477" t="s">
        <v>20</v>
      </c>
      <c r="P166" s="4049"/>
      <c r="Q166" s="4477" t="s">
        <v>21</v>
      </c>
      <c r="R166" s="4049"/>
      <c r="S166" s="4477" t="s">
        <v>22</v>
      </c>
      <c r="T166" s="4049"/>
      <c r="U166" s="4477" t="s">
        <v>23</v>
      </c>
      <c r="V166" s="4049"/>
      <c r="W166" s="4477" t="s">
        <v>24</v>
      </c>
      <c r="X166" s="4049"/>
      <c r="Y166" s="4477" t="s">
        <v>25</v>
      </c>
      <c r="Z166" s="4049"/>
      <c r="AA166" s="4477" t="s">
        <v>26</v>
      </c>
      <c r="AB166" s="4049"/>
      <c r="AC166" s="4477" t="s">
        <v>27</v>
      </c>
      <c r="AD166" s="4049"/>
      <c r="AE166" s="4477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2990" t="s">
        <v>90</v>
      </c>
      <c r="C167" s="2991" t="s">
        <v>29</v>
      </c>
      <c r="D167" s="1212" t="s">
        <v>30</v>
      </c>
      <c r="E167" s="2992" t="s">
        <v>29</v>
      </c>
      <c r="F167" s="1212" t="s">
        <v>30</v>
      </c>
      <c r="G167" s="2992" t="s">
        <v>29</v>
      </c>
      <c r="H167" s="1212" t="s">
        <v>30</v>
      </c>
      <c r="I167" s="2992" t="s">
        <v>29</v>
      </c>
      <c r="J167" s="1212" t="s">
        <v>30</v>
      </c>
      <c r="K167" s="2992" t="s">
        <v>29</v>
      </c>
      <c r="L167" s="1212" t="s">
        <v>30</v>
      </c>
      <c r="M167" s="2992" t="s">
        <v>29</v>
      </c>
      <c r="N167" s="1212" t="s">
        <v>30</v>
      </c>
      <c r="O167" s="2992" t="s">
        <v>29</v>
      </c>
      <c r="P167" s="1212" t="s">
        <v>30</v>
      </c>
      <c r="Q167" s="2992" t="s">
        <v>29</v>
      </c>
      <c r="R167" s="1212" t="s">
        <v>30</v>
      </c>
      <c r="S167" s="2992" t="s">
        <v>29</v>
      </c>
      <c r="T167" s="1212" t="s">
        <v>30</v>
      </c>
      <c r="U167" s="2992" t="s">
        <v>29</v>
      </c>
      <c r="V167" s="1212" t="s">
        <v>30</v>
      </c>
      <c r="W167" s="2992" t="s">
        <v>29</v>
      </c>
      <c r="X167" s="1212" t="s">
        <v>30</v>
      </c>
      <c r="Y167" s="2992" t="s">
        <v>29</v>
      </c>
      <c r="Z167" s="1212" t="s">
        <v>30</v>
      </c>
      <c r="AA167" s="2992" t="s">
        <v>29</v>
      </c>
      <c r="AB167" s="1212" t="s">
        <v>30</v>
      </c>
      <c r="AC167" s="2992" t="s">
        <v>29</v>
      </c>
      <c r="AD167" s="1212" t="s">
        <v>30</v>
      </c>
      <c r="AE167" s="2992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2963" t="s">
        <v>191</v>
      </c>
      <c r="B168" s="2993">
        <f>SUM(C168:D168)</f>
        <v>0</v>
      </c>
      <c r="C168" s="2993">
        <f t="shared" ref="C168:D170" si="99">+E168+G168+I168+K168+M168+O168+Q168+S168+U168+W168+Y168+AA168+AC168+AE168</f>
        <v>0</v>
      </c>
      <c r="D168" s="2993">
        <f t="shared" si="99"/>
        <v>0</v>
      </c>
      <c r="E168" s="2971"/>
      <c r="F168" s="2972"/>
      <c r="G168" s="2971"/>
      <c r="H168" s="2972"/>
      <c r="I168" s="2971"/>
      <c r="J168" s="2972"/>
      <c r="K168" s="2971"/>
      <c r="L168" s="2972"/>
      <c r="M168" s="2971"/>
      <c r="N168" s="2972"/>
      <c r="O168" s="2971"/>
      <c r="P168" s="2972"/>
      <c r="Q168" s="2971"/>
      <c r="R168" s="2972"/>
      <c r="S168" s="2971"/>
      <c r="T168" s="2972"/>
      <c r="U168" s="2971"/>
      <c r="V168" s="2972"/>
      <c r="W168" s="2971"/>
      <c r="X168" s="2972"/>
      <c r="Y168" s="2971"/>
      <c r="Z168" s="2972"/>
      <c r="AA168" s="2971"/>
      <c r="AB168" s="2972"/>
      <c r="AC168" s="2971"/>
      <c r="AD168" s="2972"/>
      <c r="AE168" s="2971"/>
      <c r="AF168" s="2994"/>
      <c r="AG168" s="2995"/>
      <c r="AH168" s="2995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2963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2850"/>
      <c r="F169" s="2852"/>
      <c r="G169" s="2850"/>
      <c r="H169" s="2852"/>
      <c r="I169" s="2850"/>
      <c r="J169" s="2852"/>
      <c r="K169" s="2850"/>
      <c r="L169" s="2852"/>
      <c r="M169" s="2850"/>
      <c r="N169" s="2852"/>
      <c r="O169" s="2850"/>
      <c r="P169" s="2852"/>
      <c r="Q169" s="2850"/>
      <c r="R169" s="2852"/>
      <c r="S169" s="2850"/>
      <c r="T169" s="2852"/>
      <c r="U169" s="2850"/>
      <c r="V169" s="2852"/>
      <c r="W169" s="2850"/>
      <c r="X169" s="2852"/>
      <c r="Y169" s="2850"/>
      <c r="Z169" s="2852"/>
      <c r="AA169" s="2850"/>
      <c r="AB169" s="2852"/>
      <c r="AC169" s="2850"/>
      <c r="AD169" s="2852"/>
      <c r="AE169" s="2850"/>
      <c r="AF169" s="2996"/>
      <c r="AG169" s="2868"/>
      <c r="AH169" s="2868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2963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2982" t="s">
        <v>194</v>
      </c>
      <c r="B171" s="2997"/>
      <c r="C171" s="2997"/>
      <c r="D171" s="2997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485" t="s">
        <v>197</v>
      </c>
      <c r="C173" s="4054"/>
      <c r="D173" s="4055"/>
      <c r="E173" s="4485" t="s">
        <v>198</v>
      </c>
      <c r="F173" s="4054"/>
      <c r="G173" s="4055"/>
    </row>
    <row r="174" spans="1:91" x14ac:dyDescent="0.2">
      <c r="A174" s="3755"/>
      <c r="B174" s="2998" t="s">
        <v>90</v>
      </c>
      <c r="C174" s="2999" t="s">
        <v>29</v>
      </c>
      <c r="D174" s="1217" t="s">
        <v>30</v>
      </c>
      <c r="E174" s="2998" t="s">
        <v>90</v>
      </c>
      <c r="F174" s="2999" t="s">
        <v>29</v>
      </c>
      <c r="G174" s="1217" t="s">
        <v>30</v>
      </c>
    </row>
    <row r="175" spans="1:91" x14ac:dyDescent="0.2">
      <c r="A175" s="308" t="s">
        <v>199</v>
      </c>
      <c r="B175" s="3000">
        <f>SUM(C175:D175)</f>
        <v>0</v>
      </c>
      <c r="C175" s="3001"/>
      <c r="D175" s="3002"/>
      <c r="E175" s="3000">
        <f>SUM(F175:G175)</f>
        <v>0</v>
      </c>
      <c r="F175" s="3001"/>
      <c r="G175" s="3002"/>
    </row>
    <row r="176" spans="1:91" ht="23.25" customHeight="1" x14ac:dyDescent="0.25">
      <c r="A176" s="3003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481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3004" t="s">
        <v>12</v>
      </c>
      <c r="D179" s="3005" t="s">
        <v>13</v>
      </c>
      <c r="E179" s="3005" t="s">
        <v>41</v>
      </c>
      <c r="F179" s="3005" t="s">
        <v>42</v>
      </c>
      <c r="G179" s="3005" t="s">
        <v>16</v>
      </c>
      <c r="H179" s="3005" t="s">
        <v>17</v>
      </c>
      <c r="I179" s="3005" t="s">
        <v>18</v>
      </c>
      <c r="J179" s="3005" t="s">
        <v>19</v>
      </c>
      <c r="K179" s="3005" t="s">
        <v>20</v>
      </c>
      <c r="L179" s="3005" t="s">
        <v>21</v>
      </c>
      <c r="M179" s="3005" t="s">
        <v>22</v>
      </c>
      <c r="N179" s="3005" t="s">
        <v>23</v>
      </c>
      <c r="O179" s="3005" t="s">
        <v>24</v>
      </c>
      <c r="P179" s="3005" t="s">
        <v>25</v>
      </c>
      <c r="Q179" s="3005" t="s">
        <v>26</v>
      </c>
      <c r="R179" s="3005" t="s">
        <v>27</v>
      </c>
      <c r="S179" s="1219" t="s">
        <v>28</v>
      </c>
    </row>
    <row r="180" spans="1:94" x14ac:dyDescent="0.2">
      <c r="A180" s="308" t="s">
        <v>203</v>
      </c>
      <c r="B180" s="3006">
        <f>SUM(C180:S180)</f>
        <v>0</v>
      </c>
      <c r="C180" s="2916"/>
      <c r="D180" s="2917"/>
      <c r="E180" s="2917"/>
      <c r="F180" s="2917"/>
      <c r="G180" s="2917"/>
      <c r="H180" s="2917"/>
      <c r="I180" s="2917"/>
      <c r="J180" s="2917"/>
      <c r="K180" s="2917"/>
      <c r="L180" s="2917"/>
      <c r="M180" s="2917"/>
      <c r="N180" s="2917"/>
      <c r="O180" s="2917"/>
      <c r="P180" s="2917"/>
      <c r="Q180" s="2917"/>
      <c r="R180" s="2917"/>
      <c r="S180" s="2918"/>
    </row>
    <row r="181" spans="1:94" x14ac:dyDescent="0.2">
      <c r="A181" s="308" t="s">
        <v>204</v>
      </c>
      <c r="B181" s="3006">
        <f>SUM(C181:S181)</f>
        <v>0</v>
      </c>
      <c r="C181" s="2916"/>
      <c r="D181" s="2917"/>
      <c r="E181" s="2917"/>
      <c r="F181" s="2917"/>
      <c r="G181" s="2917"/>
      <c r="H181" s="2917"/>
      <c r="I181" s="2917"/>
      <c r="J181" s="2917"/>
      <c r="K181" s="2917"/>
      <c r="L181" s="2917"/>
      <c r="M181" s="2917"/>
      <c r="N181" s="2917"/>
      <c r="O181" s="2917"/>
      <c r="P181" s="2917"/>
      <c r="Q181" s="2917"/>
      <c r="R181" s="2917"/>
      <c r="S181" s="2918"/>
      <c r="T181" s="285"/>
    </row>
    <row r="182" spans="1:94" x14ac:dyDescent="0.2">
      <c r="A182" s="3003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476" t="s">
        <v>207</v>
      </c>
      <c r="B184" s="3744" t="s">
        <v>208</v>
      </c>
      <c r="C184" s="3745"/>
      <c r="D184" s="3746"/>
      <c r="E184" s="4482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483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4476"/>
      <c r="B185" s="3747"/>
      <c r="C185" s="3748"/>
      <c r="D185" s="3749"/>
      <c r="E185" s="4484" t="s">
        <v>210</v>
      </c>
      <c r="F185" s="4478" t="s">
        <v>211</v>
      </c>
      <c r="G185" s="4477" t="s">
        <v>212</v>
      </c>
      <c r="H185" s="4478"/>
      <c r="I185" s="4477" t="s">
        <v>213</v>
      </c>
      <c r="J185" s="4478"/>
      <c r="K185" s="4477" t="s">
        <v>214</v>
      </c>
      <c r="L185" s="4478"/>
      <c r="M185" s="4477" t="s">
        <v>215</v>
      </c>
      <c r="N185" s="4478"/>
      <c r="O185" s="4477" t="s">
        <v>216</v>
      </c>
      <c r="P185" s="4478"/>
      <c r="Q185" s="4479" t="s">
        <v>217</v>
      </c>
      <c r="R185" s="4478"/>
      <c r="S185" s="4477" t="s">
        <v>218</v>
      </c>
      <c r="T185" s="4478"/>
      <c r="U185" s="4477" t="s">
        <v>219</v>
      </c>
      <c r="V185" s="4478"/>
      <c r="W185" s="4479" t="s">
        <v>220</v>
      </c>
      <c r="X185" s="4478"/>
      <c r="Y185" s="4476" t="s">
        <v>221</v>
      </c>
      <c r="Z185" s="4476"/>
      <c r="AA185" s="4476" t="s">
        <v>222</v>
      </c>
      <c r="AB185" s="4476"/>
      <c r="AC185" s="4476" t="s">
        <v>223</v>
      </c>
      <c r="AD185" s="4476"/>
      <c r="AE185" s="4476" t="s">
        <v>224</v>
      </c>
      <c r="AF185" s="4476"/>
      <c r="AG185" s="4476" t="s">
        <v>225</v>
      </c>
      <c r="AH185" s="4476"/>
      <c r="AI185" s="4476" t="s">
        <v>226</v>
      </c>
      <c r="AJ185" s="4476"/>
      <c r="AK185" s="4476" t="s">
        <v>227</v>
      </c>
      <c r="AL185" s="4476"/>
      <c r="AM185" s="4476" t="s">
        <v>28</v>
      </c>
      <c r="AN185" s="4480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476"/>
      <c r="B186" s="2991" t="s">
        <v>90</v>
      </c>
      <c r="C186" s="2991" t="s">
        <v>29</v>
      </c>
      <c r="D186" s="2991" t="s">
        <v>30</v>
      </c>
      <c r="E186" s="2992" t="s">
        <v>29</v>
      </c>
      <c r="F186" s="3007" t="s">
        <v>30</v>
      </c>
      <c r="G186" s="2992" t="s">
        <v>29</v>
      </c>
      <c r="H186" s="3007" t="s">
        <v>30</v>
      </c>
      <c r="I186" s="2992" t="s">
        <v>29</v>
      </c>
      <c r="J186" s="3007" t="s">
        <v>30</v>
      </c>
      <c r="K186" s="2992" t="s">
        <v>29</v>
      </c>
      <c r="L186" s="3007" t="s">
        <v>30</v>
      </c>
      <c r="M186" s="2992" t="s">
        <v>29</v>
      </c>
      <c r="N186" s="3007" t="s">
        <v>30</v>
      </c>
      <c r="O186" s="2992" t="s">
        <v>29</v>
      </c>
      <c r="P186" s="3007" t="s">
        <v>30</v>
      </c>
      <c r="Q186" s="2992" t="s">
        <v>29</v>
      </c>
      <c r="R186" s="3007" t="s">
        <v>30</v>
      </c>
      <c r="S186" s="2992" t="s">
        <v>29</v>
      </c>
      <c r="T186" s="3007" t="s">
        <v>30</v>
      </c>
      <c r="U186" s="2992" t="s">
        <v>29</v>
      </c>
      <c r="V186" s="3007" t="s">
        <v>30</v>
      </c>
      <c r="W186" s="2992" t="s">
        <v>29</v>
      </c>
      <c r="X186" s="3007" t="s">
        <v>30</v>
      </c>
      <c r="Y186" s="2992" t="s">
        <v>29</v>
      </c>
      <c r="Z186" s="3007" t="s">
        <v>30</v>
      </c>
      <c r="AA186" s="2992" t="s">
        <v>29</v>
      </c>
      <c r="AB186" s="3007" t="s">
        <v>30</v>
      </c>
      <c r="AC186" s="2992" t="s">
        <v>29</v>
      </c>
      <c r="AD186" s="3007" t="s">
        <v>30</v>
      </c>
      <c r="AE186" s="2992" t="s">
        <v>29</v>
      </c>
      <c r="AF186" s="3007" t="s">
        <v>30</v>
      </c>
      <c r="AG186" s="2992" t="s">
        <v>29</v>
      </c>
      <c r="AH186" s="3007" t="s">
        <v>30</v>
      </c>
      <c r="AI186" s="2992" t="s">
        <v>29</v>
      </c>
      <c r="AJ186" s="3007" t="s">
        <v>30</v>
      </c>
      <c r="AK186" s="2992" t="s">
        <v>29</v>
      </c>
      <c r="AL186" s="3007" t="s">
        <v>30</v>
      </c>
      <c r="AM186" s="2992" t="s">
        <v>29</v>
      </c>
      <c r="AN186" s="3008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3009">
        <f>SUM(C187:D187)</f>
        <v>0</v>
      </c>
      <c r="C187" s="3009">
        <f t="shared" ref="C187:D189" si="101">+E187+G187+I187+K187+M187+O187+Q187+S187+U187+W187+Y187+AA187+AC187+AE187+AG187+AI187+AK187+AM187</f>
        <v>0</v>
      </c>
      <c r="D187" s="3010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3011">
        <f>SUM(C188:D188)</f>
        <v>0</v>
      </c>
      <c r="C188" s="3011">
        <f t="shared" si="101"/>
        <v>0</v>
      </c>
      <c r="D188" s="3012">
        <f t="shared" si="101"/>
        <v>0</v>
      </c>
      <c r="E188" s="2850"/>
      <c r="F188" s="2849"/>
      <c r="G188" s="2850"/>
      <c r="H188" s="2852"/>
      <c r="I188" s="2850"/>
      <c r="J188" s="2852"/>
      <c r="K188" s="2850"/>
      <c r="L188" s="2852"/>
      <c r="M188" s="2850"/>
      <c r="N188" s="2849"/>
      <c r="O188" s="2850"/>
      <c r="P188" s="2849"/>
      <c r="Q188" s="2850"/>
      <c r="R188" s="2849"/>
      <c r="S188" s="2850"/>
      <c r="T188" s="2849"/>
      <c r="U188" s="2850"/>
      <c r="V188" s="2849"/>
      <c r="W188" s="2850"/>
      <c r="X188" s="2849"/>
      <c r="Y188" s="2850"/>
      <c r="Z188" s="2849"/>
      <c r="AA188" s="2850"/>
      <c r="AB188" s="2849"/>
      <c r="AC188" s="2850"/>
      <c r="AD188" s="2849"/>
      <c r="AE188" s="2850"/>
      <c r="AF188" s="2849"/>
      <c r="AG188" s="2850"/>
      <c r="AH188" s="2849"/>
      <c r="AI188" s="2850"/>
      <c r="AJ188" s="2849"/>
      <c r="AK188" s="2850"/>
      <c r="AL188" s="2849"/>
      <c r="AM188" s="2850"/>
      <c r="AN188" s="3013"/>
      <c r="AO188" s="2884"/>
      <c r="AP188" s="2850"/>
      <c r="AQ188" s="2850"/>
      <c r="AR188" s="2868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2856"/>
      <c r="F189" s="2870"/>
      <c r="G189" s="2856"/>
      <c r="H189" s="2858"/>
      <c r="I189" s="2856"/>
      <c r="J189" s="2858"/>
      <c r="K189" s="2856"/>
      <c r="L189" s="2858"/>
      <c r="M189" s="2856"/>
      <c r="N189" s="2870"/>
      <c r="O189" s="2856"/>
      <c r="P189" s="2870"/>
      <c r="Q189" s="2856"/>
      <c r="R189" s="2870"/>
      <c r="S189" s="2856"/>
      <c r="T189" s="2870"/>
      <c r="U189" s="2856"/>
      <c r="V189" s="2870"/>
      <c r="W189" s="2856"/>
      <c r="X189" s="2870"/>
      <c r="Y189" s="2856"/>
      <c r="Z189" s="2870"/>
      <c r="AA189" s="2856"/>
      <c r="AB189" s="2870"/>
      <c r="AC189" s="2856"/>
      <c r="AD189" s="2870"/>
      <c r="AE189" s="2856"/>
      <c r="AF189" s="2870"/>
      <c r="AG189" s="2856"/>
      <c r="AH189" s="2870"/>
      <c r="AI189" s="2856"/>
      <c r="AJ189" s="2870"/>
      <c r="AK189" s="2856"/>
      <c r="AL189" s="2870"/>
      <c r="AM189" s="2856"/>
      <c r="AN189" s="3014"/>
      <c r="AO189" s="2896"/>
      <c r="AP189" s="2856"/>
      <c r="AQ189" s="2856"/>
      <c r="AR189" s="2869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3015" t="s">
        <v>231</v>
      </c>
      <c r="B190" s="3016"/>
    </row>
    <row r="191" spans="1:94" x14ac:dyDescent="0.2">
      <c r="A191" s="3716" t="s">
        <v>232</v>
      </c>
      <c r="B191" s="3718" t="s">
        <v>141</v>
      </c>
      <c r="C191" s="4471" t="s">
        <v>233</v>
      </c>
      <c r="D191" s="4472"/>
      <c r="E191" s="3718" t="s">
        <v>234</v>
      </c>
      <c r="F191" s="4473" t="s">
        <v>235</v>
      </c>
      <c r="G191" s="4474"/>
      <c r="H191" s="4474"/>
      <c r="I191" s="4474"/>
      <c r="J191" s="4474"/>
      <c r="K191" s="4474"/>
      <c r="L191" s="4474"/>
      <c r="M191" s="4474"/>
      <c r="N191" s="4474"/>
      <c r="O191" s="4474"/>
      <c r="P191" s="4474"/>
      <c r="Q191" s="4474"/>
      <c r="R191" s="4474"/>
      <c r="S191" s="4474"/>
      <c r="T191" s="4475"/>
      <c r="U191" s="3724" t="s">
        <v>345</v>
      </c>
    </row>
    <row r="192" spans="1:94" ht="25.5" x14ac:dyDescent="0.2">
      <c r="A192" s="3717"/>
      <c r="B192" s="3717"/>
      <c r="C192" s="3017" t="s">
        <v>237</v>
      </c>
      <c r="D192" s="3017" t="s">
        <v>238</v>
      </c>
      <c r="E192" s="3717"/>
      <c r="F192" s="3017" t="s">
        <v>239</v>
      </c>
      <c r="G192" s="3017" t="s">
        <v>240</v>
      </c>
      <c r="H192" s="3017" t="s">
        <v>241</v>
      </c>
      <c r="I192" s="3017" t="s">
        <v>242</v>
      </c>
      <c r="J192" s="3017" t="s">
        <v>243</v>
      </c>
      <c r="K192" s="3017" t="s">
        <v>244</v>
      </c>
      <c r="L192" s="3017" t="s">
        <v>245</v>
      </c>
      <c r="M192" s="3017" t="s">
        <v>246</v>
      </c>
      <c r="N192" s="3017" t="s">
        <v>247</v>
      </c>
      <c r="O192" s="3017" t="s">
        <v>248</v>
      </c>
      <c r="P192" s="3017" t="s">
        <v>249</v>
      </c>
      <c r="Q192" s="3017" t="s">
        <v>250</v>
      </c>
      <c r="R192" s="3017" t="s">
        <v>251</v>
      </c>
      <c r="S192" s="3017" t="s">
        <v>252</v>
      </c>
      <c r="T192" s="3018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3019">
        <f>SUM(C193:D193)</f>
        <v>0</v>
      </c>
      <c r="C193" s="129"/>
      <c r="D193" s="129"/>
      <c r="E193" s="3020">
        <f>+F193+G193+H193+I193+K193+L193+M193+N193+O193+P193+Q193+R193+S193+T193</f>
        <v>0</v>
      </c>
      <c r="F193" s="2850"/>
      <c r="G193" s="2850"/>
      <c r="H193" s="2850"/>
      <c r="I193" s="2850"/>
      <c r="J193" s="3021"/>
      <c r="K193" s="2850"/>
      <c r="L193" s="2850"/>
      <c r="M193" s="2850"/>
      <c r="N193" s="2850"/>
      <c r="O193" s="2850"/>
      <c r="P193" s="2850"/>
      <c r="Q193" s="2850"/>
      <c r="R193" s="2850"/>
      <c r="S193" s="2850"/>
      <c r="T193" s="3022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3023">
        <f>SUM(C194:D194)</f>
        <v>0</v>
      </c>
      <c r="C194" s="2850"/>
      <c r="D194" s="2850"/>
      <c r="E194" s="3024">
        <f>+F194+G194+H194+I194+K194+L194+M194+N194+O194+P194+Q194+R194+S194+T194</f>
        <v>0</v>
      </c>
      <c r="F194" s="2850"/>
      <c r="G194" s="2850"/>
      <c r="H194" s="2850"/>
      <c r="I194" s="2850"/>
      <c r="J194" s="3025"/>
      <c r="K194" s="2850"/>
      <c r="L194" s="2850"/>
      <c r="M194" s="2850"/>
      <c r="N194" s="2850"/>
      <c r="O194" s="2850"/>
      <c r="P194" s="2850"/>
      <c r="Q194" s="2850"/>
      <c r="R194" s="2850"/>
      <c r="S194" s="2850"/>
      <c r="T194" s="3022"/>
      <c r="U194" s="2849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3023">
        <f>SUM(C195:D195)</f>
        <v>0</v>
      </c>
      <c r="C195" s="2850"/>
      <c r="D195" s="2850"/>
      <c r="E195" s="3024">
        <f>SUM(F195:T195)</f>
        <v>0</v>
      </c>
      <c r="F195" s="2850"/>
      <c r="G195" s="2850"/>
      <c r="H195" s="2850"/>
      <c r="I195" s="2850"/>
      <c r="J195" s="2868"/>
      <c r="K195" s="2850"/>
      <c r="L195" s="2850"/>
      <c r="M195" s="2850"/>
      <c r="N195" s="2850"/>
      <c r="O195" s="2850"/>
      <c r="P195" s="2850"/>
      <c r="Q195" s="2850"/>
      <c r="R195" s="2850"/>
      <c r="S195" s="2850"/>
      <c r="T195" s="3022"/>
      <c r="U195" s="2849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3003" t="s">
        <v>255</v>
      </c>
      <c r="B196" s="343">
        <f>SUM(C196:D196)</f>
        <v>0</v>
      </c>
      <c r="C196" s="2856"/>
      <c r="D196" s="2856"/>
      <c r="E196" s="344">
        <f>+F196+G196+H196+I196+K196+L196+M196+N196+O196+P196+Q196+R196+S196+T196</f>
        <v>0</v>
      </c>
      <c r="F196" s="2856"/>
      <c r="G196" s="2856"/>
      <c r="H196" s="2856"/>
      <c r="I196" s="2856"/>
      <c r="J196" s="345"/>
      <c r="K196" s="2856"/>
      <c r="L196" s="2856"/>
      <c r="M196" s="2856"/>
      <c r="N196" s="2856"/>
      <c r="O196" s="2856"/>
      <c r="P196" s="2856"/>
      <c r="Q196" s="2856"/>
      <c r="R196" s="2856"/>
      <c r="S196" s="2856"/>
      <c r="T196" s="3026"/>
      <c r="U196" s="2870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468" t="s">
        <v>141</v>
      </c>
      <c r="C198" s="3702" t="s">
        <v>233</v>
      </c>
      <c r="D198" s="3703"/>
      <c r="E198" s="3704"/>
      <c r="F198" s="3690" t="s">
        <v>234</v>
      </c>
      <c r="G198" s="4469" t="s">
        <v>257</v>
      </c>
      <c r="H198" s="4469"/>
      <c r="I198" s="4469"/>
      <c r="J198" s="4469"/>
      <c r="K198" s="4469"/>
      <c r="L198" s="4469"/>
      <c r="M198" s="4469"/>
      <c r="N198" s="4469"/>
      <c r="O198" s="4469"/>
      <c r="P198" s="4469"/>
      <c r="Q198" s="4470"/>
      <c r="R198" s="3710" t="s">
        <v>236</v>
      </c>
    </row>
    <row r="199" spans="1:87" x14ac:dyDescent="0.2">
      <c r="A199" s="3691"/>
      <c r="B199" s="4468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468"/>
      <c r="C200" s="3027" t="s">
        <v>145</v>
      </c>
      <c r="D200" s="3027" t="s">
        <v>259</v>
      </c>
      <c r="E200" s="3027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3019">
        <f t="shared" ref="B201:B207" si="110">SUM(C201:E201)</f>
        <v>0</v>
      </c>
      <c r="C201" s="2850"/>
      <c r="D201" s="2850"/>
      <c r="E201" s="2850"/>
      <c r="F201" s="3020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3028">
        <f t="shared" si="110"/>
        <v>0</v>
      </c>
      <c r="C202" s="2850"/>
      <c r="D202" s="2850"/>
      <c r="E202" s="2850"/>
      <c r="F202" s="3029">
        <f t="shared" ref="F202:F207" si="112">SUM(G202:Q202)</f>
        <v>0</v>
      </c>
      <c r="G202" s="2850"/>
      <c r="H202" s="2851"/>
      <c r="I202" s="2851"/>
      <c r="J202" s="2851"/>
      <c r="K202" s="2851"/>
      <c r="L202" s="2851"/>
      <c r="M202" s="2851"/>
      <c r="N202" s="2851"/>
      <c r="O202" s="2851"/>
      <c r="P202" s="2851"/>
      <c r="Q202" s="3013"/>
      <c r="R202" s="2849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3030">
        <f t="shared" si="110"/>
        <v>0</v>
      </c>
      <c r="C203" s="2850"/>
      <c r="D203" s="2850"/>
      <c r="E203" s="2850"/>
      <c r="F203" s="3029">
        <f t="shared" si="112"/>
        <v>0</v>
      </c>
      <c r="G203" s="2850"/>
      <c r="H203" s="2851"/>
      <c r="I203" s="2851"/>
      <c r="J203" s="2851"/>
      <c r="K203" s="2851"/>
      <c r="L203" s="2851"/>
      <c r="M203" s="2851"/>
      <c r="N203" s="2851"/>
      <c r="O203" s="2851"/>
      <c r="P203" s="2851"/>
      <c r="Q203" s="3013"/>
      <c r="R203" s="2849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3030">
        <f t="shared" si="110"/>
        <v>0</v>
      </c>
      <c r="C204" s="2850"/>
      <c r="D204" s="2850"/>
      <c r="E204" s="2850"/>
      <c r="F204" s="3029">
        <f t="shared" si="112"/>
        <v>0</v>
      </c>
      <c r="G204" s="2850"/>
      <c r="H204" s="2851"/>
      <c r="I204" s="2851"/>
      <c r="J204" s="2851"/>
      <c r="K204" s="2851"/>
      <c r="L204" s="2851"/>
      <c r="M204" s="2851"/>
      <c r="N204" s="2851"/>
      <c r="O204" s="2851"/>
      <c r="P204" s="2851"/>
      <c r="Q204" s="3013"/>
      <c r="R204" s="2849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3023">
        <f t="shared" si="110"/>
        <v>0</v>
      </c>
      <c r="C205" s="2850"/>
      <c r="D205" s="2850"/>
      <c r="E205" s="2850"/>
      <c r="F205" s="3029">
        <f t="shared" si="112"/>
        <v>0</v>
      </c>
      <c r="G205" s="2850"/>
      <c r="H205" s="2851"/>
      <c r="I205" s="2851"/>
      <c r="J205" s="2851"/>
      <c r="K205" s="2851"/>
      <c r="L205" s="2851"/>
      <c r="M205" s="2851"/>
      <c r="N205" s="2851"/>
      <c r="O205" s="2851"/>
      <c r="P205" s="2851"/>
      <c r="Q205" s="3013"/>
      <c r="R205" s="2849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3023">
        <f t="shared" si="110"/>
        <v>0</v>
      </c>
      <c r="C206" s="2850"/>
      <c r="D206" s="2850"/>
      <c r="E206" s="2850"/>
      <c r="F206" s="3029">
        <f t="shared" si="112"/>
        <v>0</v>
      </c>
      <c r="G206" s="2850"/>
      <c r="H206" s="2851"/>
      <c r="I206" s="2851"/>
      <c r="J206" s="2851"/>
      <c r="K206" s="2851"/>
      <c r="L206" s="2851"/>
      <c r="M206" s="2851"/>
      <c r="N206" s="2851"/>
      <c r="O206" s="2851"/>
      <c r="P206" s="2851"/>
      <c r="Q206" s="3013"/>
      <c r="R206" s="2849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3003" t="s">
        <v>263</v>
      </c>
      <c r="B207" s="3031">
        <f t="shared" si="110"/>
        <v>0</v>
      </c>
      <c r="C207" s="2856"/>
      <c r="D207" s="2856"/>
      <c r="E207" s="2856"/>
      <c r="F207" s="3032">
        <f t="shared" si="112"/>
        <v>0</v>
      </c>
      <c r="G207" s="2856"/>
      <c r="H207" s="2857"/>
      <c r="I207" s="2857"/>
      <c r="J207" s="2857"/>
      <c r="K207" s="2857"/>
      <c r="L207" s="2857"/>
      <c r="M207" s="2857"/>
      <c r="N207" s="2857"/>
      <c r="O207" s="2857"/>
      <c r="P207" s="2857"/>
      <c r="Q207" s="3014"/>
      <c r="R207" s="2870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466" t="s">
        <v>257</v>
      </c>
      <c r="H209" s="4043"/>
      <c r="I209" s="4043"/>
      <c r="J209" s="4043"/>
      <c r="K209" s="4043"/>
      <c r="L209" s="4044"/>
    </row>
    <row r="210" spans="1:21" x14ac:dyDescent="0.2">
      <c r="A210" s="3679"/>
      <c r="B210" s="3682"/>
      <c r="C210" s="3687"/>
      <c r="D210" s="3688"/>
      <c r="E210" s="3689"/>
      <c r="F210" s="3691"/>
      <c r="G210" s="4467" t="s">
        <v>267</v>
      </c>
      <c r="H210" s="4045"/>
      <c r="I210" s="4045"/>
      <c r="J210" s="4045"/>
      <c r="K210" s="4045"/>
      <c r="L210" s="4046"/>
    </row>
    <row r="211" spans="1:21" ht="24" x14ac:dyDescent="0.2">
      <c r="A211" s="3680"/>
      <c r="B211" s="3683"/>
      <c r="C211" s="3033" t="s">
        <v>268</v>
      </c>
      <c r="D211" s="3033" t="s">
        <v>259</v>
      </c>
      <c r="E211" s="3033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3034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3020">
        <f>SUM(G212:L212)</f>
        <v>0</v>
      </c>
      <c r="G212" s="2971"/>
      <c r="H212" s="3035"/>
      <c r="I212" s="3035"/>
      <c r="J212" s="3035"/>
      <c r="K212" s="3035"/>
      <c r="L212" s="114"/>
    </row>
    <row r="213" spans="1:21" ht="24" customHeight="1" x14ac:dyDescent="0.25">
      <c r="A213" s="308" t="s">
        <v>276</v>
      </c>
      <c r="B213" s="3036">
        <f>SUM(C213:E213)</f>
        <v>0</v>
      </c>
      <c r="C213" s="2850"/>
      <c r="D213" s="2850"/>
      <c r="E213" s="129"/>
      <c r="F213" s="3029">
        <f>SUM(G213:L213)</f>
        <v>0</v>
      </c>
      <c r="G213" s="2850"/>
      <c r="H213" s="2851"/>
      <c r="I213" s="2851"/>
      <c r="J213" s="2851"/>
      <c r="K213" s="2851"/>
      <c r="L213" s="2849"/>
    </row>
    <row r="214" spans="1:21" ht="15" x14ac:dyDescent="0.25">
      <c r="A214" s="308" t="s">
        <v>277</v>
      </c>
      <c r="B214" s="3036">
        <f>SUM(C214:E214)</f>
        <v>0</v>
      </c>
      <c r="C214" s="2850"/>
      <c r="D214" s="2850"/>
      <c r="E214" s="2868"/>
      <c r="F214" s="3029">
        <f>SUM(G214:L214)</f>
        <v>0</v>
      </c>
      <c r="G214" s="2850"/>
      <c r="H214" s="2851"/>
      <c r="I214" s="2851"/>
      <c r="J214" s="2851"/>
      <c r="K214" s="2851"/>
      <c r="L214" s="2849"/>
    </row>
    <row r="215" spans="1:21" ht="15" x14ac:dyDescent="0.25">
      <c r="A215" s="3003" t="s">
        <v>278</v>
      </c>
      <c r="B215" s="363">
        <f>SUM(C215:D215)</f>
        <v>0</v>
      </c>
      <c r="C215" s="2856"/>
      <c r="D215" s="2856"/>
      <c r="E215" s="3037"/>
      <c r="F215" s="365">
        <f>SUM(G215:L215)</f>
        <v>0</v>
      </c>
      <c r="G215" s="2856"/>
      <c r="H215" s="2857"/>
      <c r="I215" s="2857"/>
      <c r="J215" s="2857"/>
      <c r="K215" s="2857"/>
      <c r="L215" s="2870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458" t="s">
        <v>266</v>
      </c>
      <c r="E217" s="4036"/>
      <c r="F217" s="4036"/>
      <c r="G217" s="4036"/>
      <c r="H217" s="4036"/>
      <c r="I217" s="4036"/>
      <c r="J217" s="4037"/>
      <c r="K217" s="4038" t="s">
        <v>281</v>
      </c>
      <c r="L217" s="4038"/>
      <c r="M217" s="4038"/>
      <c r="N217" s="4039"/>
    </row>
    <row r="218" spans="1:21" ht="24.75" customHeight="1" x14ac:dyDescent="0.2">
      <c r="A218" s="3654"/>
      <c r="B218" s="3655"/>
      <c r="C218" s="3657"/>
      <c r="D218" s="3033" t="s">
        <v>268</v>
      </c>
      <c r="E218" s="3033" t="s">
        <v>282</v>
      </c>
      <c r="F218" s="3033" t="s">
        <v>283</v>
      </c>
      <c r="G218" s="3033" t="s">
        <v>284</v>
      </c>
      <c r="H218" s="3033" t="s">
        <v>285</v>
      </c>
      <c r="I218" s="3033" t="s">
        <v>34</v>
      </c>
      <c r="J218" s="3033" t="s">
        <v>286</v>
      </c>
      <c r="K218" s="3038" t="s">
        <v>287</v>
      </c>
      <c r="L218" s="3039" t="s">
        <v>288</v>
      </c>
      <c r="M218" s="3039" t="s">
        <v>289</v>
      </c>
      <c r="N218" s="1239" t="s">
        <v>290</v>
      </c>
    </row>
    <row r="219" spans="1:21" ht="18" customHeight="1" x14ac:dyDescent="0.2">
      <c r="A219" s="3656" t="s">
        <v>291</v>
      </c>
      <c r="B219" s="3040" t="s">
        <v>292</v>
      </c>
      <c r="C219" s="3019">
        <f>SUM(E219+G219)</f>
        <v>0</v>
      </c>
      <c r="D219" s="3021"/>
      <c r="E219" s="2850"/>
      <c r="F219" s="3021"/>
      <c r="G219" s="2850"/>
      <c r="H219" s="3019">
        <f>+K219+L219+M219</f>
        <v>0</v>
      </c>
      <c r="I219" s="3021"/>
      <c r="J219" s="3021"/>
      <c r="K219" s="2884"/>
      <c r="L219" s="2851"/>
      <c r="M219" s="2851"/>
      <c r="N219" s="3041"/>
    </row>
    <row r="220" spans="1:21" x14ac:dyDescent="0.2">
      <c r="A220" s="3663"/>
      <c r="B220" s="3042" t="s">
        <v>293</v>
      </c>
      <c r="C220" s="3030">
        <f>SUM(D220+E220+G220)</f>
        <v>0</v>
      </c>
      <c r="D220" s="2850"/>
      <c r="E220" s="2868"/>
      <c r="F220" s="361"/>
      <c r="G220" s="2850"/>
      <c r="H220" s="3030">
        <f>SUM(I220:M220)</f>
        <v>0</v>
      </c>
      <c r="I220" s="129"/>
      <c r="J220" s="297"/>
      <c r="K220" s="2884"/>
      <c r="L220" s="2851"/>
      <c r="M220" s="2851"/>
      <c r="N220" s="3041"/>
    </row>
    <row r="221" spans="1:21" ht="16.5" customHeight="1" x14ac:dyDescent="0.25">
      <c r="A221" s="3663"/>
      <c r="B221" s="3042" t="s">
        <v>294</v>
      </c>
      <c r="C221" s="3024">
        <f>+F221+G221</f>
        <v>0</v>
      </c>
      <c r="D221" s="361"/>
      <c r="E221" s="361"/>
      <c r="F221" s="2850"/>
      <c r="G221" s="2850"/>
      <c r="H221" s="3024">
        <f>SUM(I221:M221)</f>
        <v>0</v>
      </c>
      <c r="I221" s="2850"/>
      <c r="J221" s="2868"/>
      <c r="K221" s="2884"/>
      <c r="L221" s="2851"/>
      <c r="M221" s="2851"/>
      <c r="N221" s="373"/>
    </row>
    <row r="222" spans="1:21" ht="17.25" customHeight="1" x14ac:dyDescent="0.25">
      <c r="A222" s="3657"/>
      <c r="B222" s="3043" t="s">
        <v>295</v>
      </c>
      <c r="C222" s="375">
        <f>SUM(D222:G222)</f>
        <v>0</v>
      </c>
      <c r="D222" s="2856"/>
      <c r="E222" s="2856"/>
      <c r="F222" s="2856"/>
      <c r="G222" s="2869"/>
      <c r="H222" s="344">
        <f>+N222</f>
        <v>0</v>
      </c>
      <c r="I222" s="3037"/>
      <c r="J222" s="3037"/>
      <c r="K222" s="3044"/>
      <c r="L222" s="3045"/>
      <c r="M222" s="3045"/>
      <c r="N222" s="2870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459" t="s">
        <v>297</v>
      </c>
      <c r="B224" s="4460" t="s">
        <v>298</v>
      </c>
      <c r="C224" s="4460"/>
      <c r="D224" s="4460"/>
      <c r="E224" s="4460"/>
      <c r="F224" s="4461" t="s">
        <v>299</v>
      </c>
      <c r="G224" s="4040"/>
      <c r="H224" s="4040"/>
      <c r="I224" s="4040"/>
      <c r="J224" s="4040"/>
      <c r="K224" s="4041"/>
      <c r="U224" s="281"/>
    </row>
    <row r="225" spans="1:102" ht="15" customHeight="1" x14ac:dyDescent="0.2">
      <c r="A225" s="4459"/>
      <c r="B225" s="4460"/>
      <c r="C225" s="4460"/>
      <c r="D225" s="4460"/>
      <c r="E225" s="4460"/>
      <c r="F225" s="4462" t="s">
        <v>300</v>
      </c>
      <c r="G225" s="4462"/>
      <c r="H225" s="4462" t="s">
        <v>301</v>
      </c>
      <c r="I225" s="4462"/>
      <c r="J225" s="4462" t="s">
        <v>302</v>
      </c>
      <c r="K225" s="4462"/>
      <c r="U225" s="281"/>
    </row>
    <row r="226" spans="1:102" x14ac:dyDescent="0.2">
      <c r="A226" s="4459"/>
      <c r="B226" s="4463" t="s">
        <v>303</v>
      </c>
      <c r="C226" s="3671" t="s">
        <v>304</v>
      </c>
      <c r="D226" s="4464" t="s">
        <v>305</v>
      </c>
      <c r="E226" s="4042" t="s">
        <v>306</v>
      </c>
      <c r="F226" s="4465" t="s">
        <v>307</v>
      </c>
      <c r="G226" s="4035" t="s">
        <v>308</v>
      </c>
      <c r="H226" s="4465" t="s">
        <v>307</v>
      </c>
      <c r="I226" s="4035" t="s">
        <v>308</v>
      </c>
      <c r="J226" s="4465" t="s">
        <v>307</v>
      </c>
      <c r="K226" s="4035" t="s">
        <v>308</v>
      </c>
      <c r="U226" s="281"/>
    </row>
    <row r="227" spans="1:102" ht="25.5" customHeight="1" x14ac:dyDescent="0.2">
      <c r="A227" s="4459"/>
      <c r="B227" s="4463"/>
      <c r="C227" s="3672"/>
      <c r="D227" s="4464"/>
      <c r="E227" s="4042"/>
      <c r="F227" s="4465"/>
      <c r="G227" s="4035"/>
      <c r="H227" s="4465"/>
      <c r="I227" s="4035"/>
      <c r="J227" s="4465"/>
      <c r="K227" s="4035"/>
      <c r="U227" s="281"/>
    </row>
    <row r="228" spans="1:102" ht="15.75" customHeight="1" x14ac:dyDescent="0.2">
      <c r="A228" s="3046" t="s">
        <v>309</v>
      </c>
      <c r="B228" s="2850"/>
      <c r="C228" s="2884"/>
      <c r="D228" s="2851"/>
      <c r="E228" s="2884"/>
      <c r="F228" s="2850"/>
      <c r="G228" s="2884"/>
      <c r="H228" s="2850"/>
      <c r="I228" s="2884"/>
      <c r="J228" s="2850"/>
      <c r="K228" s="2849"/>
      <c r="U228" s="281"/>
    </row>
    <row r="229" spans="1:102" s="416" customFormat="1" x14ac:dyDescent="0.2">
      <c r="A229" s="3047" t="s">
        <v>310</v>
      </c>
      <c r="B229" s="2850"/>
      <c r="C229" s="2884"/>
      <c r="D229" s="2851"/>
      <c r="E229" s="2884"/>
      <c r="F229" s="2850"/>
      <c r="G229" s="2884"/>
      <c r="H229" s="2850"/>
      <c r="I229" s="2884"/>
      <c r="J229" s="2850"/>
      <c r="K229" s="2849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2850"/>
      <c r="C230" s="2884"/>
      <c r="D230" s="2851"/>
      <c r="E230" s="2884"/>
      <c r="F230" s="2850"/>
      <c r="G230" s="2884"/>
      <c r="H230" s="2850"/>
      <c r="I230" s="2884"/>
      <c r="J230" s="2850"/>
      <c r="K230" s="2849"/>
      <c r="U230" s="281"/>
    </row>
    <row r="231" spans="1:102" ht="15" x14ac:dyDescent="0.25">
      <c r="A231" s="3048" t="s">
        <v>6</v>
      </c>
      <c r="B231" s="3049">
        <f>SUM(B228:B230)</f>
        <v>0</v>
      </c>
      <c r="C231" s="3050">
        <f t="shared" ref="C231:K231" si="115">SUM(C228:C230)</f>
        <v>0</v>
      </c>
      <c r="D231" s="3051">
        <f t="shared" si="115"/>
        <v>0</v>
      </c>
      <c r="E231" s="1246">
        <f t="shared" si="115"/>
        <v>0</v>
      </c>
      <c r="F231" s="3052">
        <f t="shared" si="115"/>
        <v>0</v>
      </c>
      <c r="G231" s="1247">
        <f t="shared" si="115"/>
        <v>0</v>
      </c>
      <c r="H231" s="3052">
        <f t="shared" si="115"/>
        <v>0</v>
      </c>
      <c r="I231" s="1247">
        <f t="shared" si="115"/>
        <v>0</v>
      </c>
      <c r="J231" s="3052">
        <f t="shared" si="115"/>
        <v>0</v>
      </c>
      <c r="K231" s="1247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455" t="s">
        <v>5</v>
      </c>
      <c r="B233" s="4455" t="s">
        <v>312</v>
      </c>
      <c r="C233" s="3643" t="s">
        <v>313</v>
      </c>
      <c r="D233" s="4456" t="s">
        <v>314</v>
      </c>
      <c r="E233" s="4032"/>
      <c r="F233" s="4457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34"/>
      <c r="T233" s="3641" t="s">
        <v>34</v>
      </c>
      <c r="U233" s="3643" t="s">
        <v>316</v>
      </c>
      <c r="V233" s="391"/>
    </row>
    <row r="234" spans="1:102" ht="24.75" x14ac:dyDescent="0.25">
      <c r="A234" s="4455"/>
      <c r="B234" s="4455"/>
      <c r="C234" s="3644"/>
      <c r="D234" s="3053" t="s">
        <v>317</v>
      </c>
      <c r="E234" s="1248" t="s">
        <v>318</v>
      </c>
      <c r="F234" s="3053" t="s">
        <v>319</v>
      </c>
      <c r="G234" s="3054" t="s">
        <v>320</v>
      </c>
      <c r="H234" s="3054" t="s">
        <v>213</v>
      </c>
      <c r="I234" s="3054" t="s">
        <v>214</v>
      </c>
      <c r="J234" s="3054" t="s">
        <v>215</v>
      </c>
      <c r="K234" s="3054" t="s">
        <v>321</v>
      </c>
      <c r="L234" s="3054" t="s">
        <v>217</v>
      </c>
      <c r="M234" s="3054" t="s">
        <v>218</v>
      </c>
      <c r="N234" s="3054" t="s">
        <v>219</v>
      </c>
      <c r="O234" s="3054" t="s">
        <v>220</v>
      </c>
      <c r="P234" s="3054" t="s">
        <v>221</v>
      </c>
      <c r="Q234" s="3054" t="s">
        <v>222</v>
      </c>
      <c r="R234" s="3054" t="s">
        <v>223</v>
      </c>
      <c r="S234" s="3055" t="s">
        <v>224</v>
      </c>
      <c r="T234" s="3642"/>
      <c r="U234" s="3644"/>
      <c r="V234" s="391"/>
    </row>
    <row r="235" spans="1:102" ht="24.75" x14ac:dyDescent="0.25">
      <c r="A235" s="3056" t="s">
        <v>322</v>
      </c>
      <c r="B235" s="3057"/>
      <c r="C235" s="3058">
        <f>SUM(D235:S235)</f>
        <v>0</v>
      </c>
      <c r="D235" s="3057"/>
      <c r="E235" s="3059"/>
      <c r="F235" s="3057"/>
      <c r="G235" s="3060"/>
      <c r="H235" s="3060"/>
      <c r="I235" s="3060"/>
      <c r="J235" s="3060"/>
      <c r="K235" s="3060"/>
      <c r="L235" s="3060"/>
      <c r="M235" s="3060"/>
      <c r="N235" s="3060"/>
      <c r="O235" s="3060"/>
      <c r="P235" s="3060"/>
      <c r="Q235" s="3060"/>
      <c r="R235" s="3060"/>
      <c r="S235" s="3061"/>
      <c r="T235" s="398"/>
      <c r="U235" s="399"/>
      <c r="V235" s="391"/>
    </row>
    <row r="236" spans="1:102" ht="15" x14ac:dyDescent="0.25">
      <c r="A236" s="3062" t="s">
        <v>323</v>
      </c>
      <c r="B236" s="3057"/>
      <c r="C236" s="3063">
        <f>SUM(D236:S236)</f>
        <v>0</v>
      </c>
      <c r="D236" s="3057"/>
      <c r="E236" s="3059"/>
      <c r="F236" s="3057"/>
      <c r="G236" s="3060"/>
      <c r="H236" s="3060"/>
      <c r="I236" s="3060"/>
      <c r="J236" s="3060"/>
      <c r="K236" s="3060"/>
      <c r="L236" s="3060"/>
      <c r="M236" s="3060"/>
      <c r="N236" s="3060"/>
      <c r="O236" s="3060"/>
      <c r="P236" s="3060"/>
      <c r="Q236" s="3060"/>
      <c r="R236" s="3060"/>
      <c r="S236" s="3061"/>
      <c r="T236" s="3059"/>
      <c r="U236" s="3064"/>
      <c r="V236" s="391"/>
    </row>
    <row r="237" spans="1:102" x14ac:dyDescent="0.2">
      <c r="A237" s="402" t="s">
        <v>324</v>
      </c>
      <c r="B237" s="3065"/>
      <c r="C237" s="440">
        <f>SUM(D237:S237)</f>
        <v>0</v>
      </c>
      <c r="D237" s="3066"/>
      <c r="E237" s="3067"/>
      <c r="F237" s="3066"/>
      <c r="G237" s="3068"/>
      <c r="H237" s="3068"/>
      <c r="I237" s="3068"/>
      <c r="J237" s="3068"/>
      <c r="K237" s="3068"/>
      <c r="L237" s="3068"/>
      <c r="M237" s="3068"/>
      <c r="N237" s="3068"/>
      <c r="O237" s="3068"/>
      <c r="P237" s="3068"/>
      <c r="Q237" s="3068"/>
      <c r="R237" s="3068"/>
      <c r="S237" s="3069"/>
      <c r="T237" s="3067"/>
      <c r="U237" s="3065"/>
    </row>
    <row r="238" spans="1:102" ht="21" customHeight="1" x14ac:dyDescent="0.2">
      <c r="A238" s="281" t="s">
        <v>325</v>
      </c>
    </row>
    <row r="239" spans="1:102" x14ac:dyDescent="0.2">
      <c r="A239" s="4455" t="s">
        <v>326</v>
      </c>
      <c r="B239" s="4455" t="s">
        <v>327</v>
      </c>
      <c r="C239" s="4456" t="s">
        <v>328</v>
      </c>
      <c r="D239" s="4032"/>
      <c r="E239" s="4457" t="s">
        <v>329</v>
      </c>
      <c r="F239" s="4033"/>
      <c r="G239" s="4033"/>
      <c r="H239" s="4033"/>
      <c r="I239" s="4033"/>
      <c r="J239" s="4034"/>
      <c r="K239" s="3643" t="s">
        <v>34</v>
      </c>
      <c r="L239" s="3643" t="s">
        <v>316</v>
      </c>
      <c r="M239" s="390"/>
    </row>
    <row r="240" spans="1:102" ht="24" x14ac:dyDescent="0.2">
      <c r="A240" s="4455"/>
      <c r="B240" s="4455"/>
      <c r="C240" s="3070" t="s">
        <v>317</v>
      </c>
      <c r="D240" s="1248" t="s">
        <v>318</v>
      </c>
      <c r="E240" s="3070" t="s">
        <v>319</v>
      </c>
      <c r="F240" s="3054" t="s">
        <v>320</v>
      </c>
      <c r="G240" s="3054" t="s">
        <v>213</v>
      </c>
      <c r="H240" s="3054" t="s">
        <v>214</v>
      </c>
      <c r="I240" s="3054" t="s">
        <v>215</v>
      </c>
      <c r="J240" s="1261" t="s">
        <v>330</v>
      </c>
      <c r="K240" s="3644"/>
      <c r="L240" s="3644"/>
      <c r="M240" s="390"/>
    </row>
    <row r="241" spans="1:45" ht="24" customHeight="1" x14ac:dyDescent="0.2">
      <c r="A241" s="3071" t="s">
        <v>331</v>
      </c>
      <c r="B241" s="3072">
        <f>SUM(C241:J241)</f>
        <v>0</v>
      </c>
      <c r="C241" s="3057"/>
      <c r="D241" s="3061"/>
      <c r="E241" s="3057"/>
      <c r="F241" s="3060"/>
      <c r="G241" s="3060"/>
      <c r="H241" s="3060"/>
      <c r="I241" s="3060"/>
      <c r="J241" s="3061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3066"/>
      <c r="D242" s="3069"/>
      <c r="E242" s="3066"/>
      <c r="F242" s="3068"/>
      <c r="G242" s="3068"/>
      <c r="H242" s="3068"/>
      <c r="I242" s="3068"/>
      <c r="J242" s="3069"/>
      <c r="K242" s="3065"/>
      <c r="L242" s="3065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868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3" priority="1" operator="equal">
      <formula>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248"/>
  <sheetViews>
    <sheetView workbookViewId="0">
      <selection activeCell="B7" sqref="B7:J7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",[11]NOMBRE!B2," - ","( ",[11]NOMBRE!C2,[11]NOMBRE!D2,[11]NOMBRE!E2,[11]NOMBRE!F2,[11]NOMBRE!G2,"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",[11]NOMBRE!B6," - ","( ",[11]NOMBRE!C6,[11]NOMBRE!D6," )")</f>
        <v>MES: OCTUBRE - ( 10 )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",[11]NOMBRE!B7)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527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637" t="s">
        <v>4</v>
      </c>
      <c r="B12" s="4651" t="s">
        <v>5</v>
      </c>
      <c r="C12" s="4652" t="s">
        <v>6</v>
      </c>
      <c r="D12" s="4653" t="s">
        <v>7</v>
      </c>
      <c r="E12" s="4654"/>
      <c r="F12" s="4654"/>
      <c r="G12" s="4654"/>
      <c r="H12" s="4654"/>
      <c r="I12" s="4654"/>
      <c r="J12" s="4654"/>
      <c r="K12" s="4654"/>
      <c r="L12" s="4654"/>
      <c r="M12" s="4654"/>
      <c r="N12" s="4654"/>
      <c r="O12" s="4654"/>
      <c r="P12" s="4654"/>
      <c r="Q12" s="4654"/>
      <c r="R12" s="4654"/>
      <c r="S12" s="4654"/>
      <c r="T12" s="4031"/>
      <c r="U12" s="4649" t="s">
        <v>8</v>
      </c>
      <c r="V12" s="4630"/>
      <c r="W12" s="4650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637"/>
      <c r="B13" s="3897"/>
      <c r="C13" s="3886"/>
      <c r="D13" s="471" t="s">
        <v>12</v>
      </c>
      <c r="E13" s="472" t="s">
        <v>13</v>
      </c>
      <c r="F13" s="528" t="s">
        <v>14</v>
      </c>
      <c r="G13" s="472" t="s">
        <v>15</v>
      </c>
      <c r="H13" s="529" t="s">
        <v>16</v>
      </c>
      <c r="I13" s="529" t="s">
        <v>17</v>
      </c>
      <c r="J13" s="529" t="s">
        <v>18</v>
      </c>
      <c r="K13" s="529" t="s">
        <v>19</v>
      </c>
      <c r="L13" s="529" t="s">
        <v>20</v>
      </c>
      <c r="M13" s="529" t="s">
        <v>21</v>
      </c>
      <c r="N13" s="529" t="s">
        <v>22</v>
      </c>
      <c r="O13" s="529" t="s">
        <v>23</v>
      </c>
      <c r="P13" s="529" t="s">
        <v>24</v>
      </c>
      <c r="Q13" s="529" t="s">
        <v>25</v>
      </c>
      <c r="R13" s="529" t="s">
        <v>26</v>
      </c>
      <c r="S13" s="529" t="s">
        <v>27</v>
      </c>
      <c r="T13" s="530" t="s">
        <v>28</v>
      </c>
      <c r="U13" s="531" t="s">
        <v>29</v>
      </c>
      <c r="V13" s="532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441" t="s">
        <v>31</v>
      </c>
      <c r="B14" s="27"/>
      <c r="C14" s="28">
        <f>SUM(D14:T14)</f>
        <v>0</v>
      </c>
      <c r="D14" s="533"/>
      <c r="E14" s="534"/>
      <c r="F14" s="442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63"/>
      <c r="U14" s="535"/>
      <c r="V14" s="535"/>
      <c r="W14" s="535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536" t="s">
        <v>32</v>
      </c>
      <c r="B15" s="537"/>
      <c r="C15" s="28">
        <f t="shared" ref="C15:C20" si="3">SUM(D15:T15)</f>
        <v>0</v>
      </c>
      <c r="D15" s="533"/>
      <c r="E15" s="534"/>
      <c r="F15" s="538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9"/>
      <c r="U15" s="540"/>
      <c r="V15" s="540"/>
      <c r="W15" s="540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644" t="s">
        <v>33</v>
      </c>
      <c r="B16" s="32" t="s">
        <v>34</v>
      </c>
      <c r="C16" s="28">
        <f t="shared" si="3"/>
        <v>0</v>
      </c>
      <c r="D16" s="541"/>
      <c r="E16" s="542"/>
      <c r="F16" s="538"/>
      <c r="G16" s="534"/>
      <c r="H16" s="534"/>
      <c r="I16" s="534"/>
      <c r="J16" s="534"/>
      <c r="K16" s="534"/>
      <c r="L16" s="534"/>
      <c r="M16" s="534"/>
      <c r="N16" s="534"/>
      <c r="O16" s="534"/>
      <c r="P16" s="542"/>
      <c r="Q16" s="542"/>
      <c r="R16" s="542"/>
      <c r="S16" s="542"/>
      <c r="T16" s="543"/>
      <c r="U16" s="544"/>
      <c r="V16" s="540"/>
      <c r="W16" s="540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545" t="s">
        <v>35</v>
      </c>
      <c r="C17" s="28">
        <f t="shared" si="3"/>
        <v>0</v>
      </c>
      <c r="D17" s="541"/>
      <c r="E17" s="542"/>
      <c r="F17" s="538"/>
      <c r="G17" s="534"/>
      <c r="H17" s="534"/>
      <c r="I17" s="534"/>
      <c r="J17" s="534"/>
      <c r="K17" s="534"/>
      <c r="L17" s="534"/>
      <c r="M17" s="534"/>
      <c r="N17" s="534"/>
      <c r="O17" s="534"/>
      <c r="P17" s="542"/>
      <c r="Q17" s="542"/>
      <c r="R17" s="542"/>
      <c r="S17" s="542"/>
      <c r="T17" s="543"/>
      <c r="U17" s="540"/>
      <c r="V17" s="540"/>
      <c r="W17" s="540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533"/>
      <c r="E18" s="534"/>
      <c r="F18" s="538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9"/>
      <c r="U18" s="540"/>
      <c r="V18" s="540"/>
      <c r="W18" s="540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533"/>
      <c r="E19" s="534"/>
      <c r="F19" s="546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8"/>
      <c r="U19" s="549"/>
      <c r="V19" s="549"/>
      <c r="W19" s="549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550" t="s">
        <v>38</v>
      </c>
      <c r="B20" s="551"/>
      <c r="C20" s="552">
        <f t="shared" si="3"/>
        <v>0</v>
      </c>
      <c r="D20" s="553">
        <f>SUM(D14:D19)</f>
        <v>0</v>
      </c>
      <c r="E20" s="554">
        <f t="shared" ref="E20:T20" si="6">SUM(E14:E19)</f>
        <v>0</v>
      </c>
      <c r="F20" s="554">
        <f t="shared" si="6"/>
        <v>0</v>
      </c>
      <c r="G20" s="555">
        <f t="shared" si="6"/>
        <v>0</v>
      </c>
      <c r="H20" s="555">
        <f t="shared" si="6"/>
        <v>0</v>
      </c>
      <c r="I20" s="555">
        <f t="shared" si="6"/>
        <v>0</v>
      </c>
      <c r="J20" s="555">
        <f t="shared" si="6"/>
        <v>0</v>
      </c>
      <c r="K20" s="555">
        <f t="shared" si="6"/>
        <v>0</v>
      </c>
      <c r="L20" s="555">
        <f t="shared" si="6"/>
        <v>0</v>
      </c>
      <c r="M20" s="555">
        <f t="shared" si="6"/>
        <v>0</v>
      </c>
      <c r="N20" s="555">
        <f t="shared" si="6"/>
        <v>0</v>
      </c>
      <c r="O20" s="555">
        <f t="shared" si="6"/>
        <v>0</v>
      </c>
      <c r="P20" s="555">
        <f t="shared" si="6"/>
        <v>0</v>
      </c>
      <c r="Q20" s="555">
        <f t="shared" si="6"/>
        <v>0</v>
      </c>
      <c r="R20" s="555">
        <f t="shared" si="6"/>
        <v>0</v>
      </c>
      <c r="S20" s="555">
        <f t="shared" si="6"/>
        <v>0</v>
      </c>
      <c r="T20" s="556">
        <f t="shared" si="6"/>
        <v>0</v>
      </c>
      <c r="U20" s="557">
        <f>+U14+U15+U17+U18+U19</f>
        <v>0</v>
      </c>
      <c r="V20" s="557">
        <f>SUM(V14:V19)</f>
        <v>0</v>
      </c>
      <c r="W20" s="557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558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4645"/>
      <c r="B22" s="4645" t="s">
        <v>6</v>
      </c>
      <c r="C22" s="4646" t="s">
        <v>7</v>
      </c>
      <c r="D22" s="4647"/>
      <c r="E22" s="4647"/>
      <c r="F22" s="4647"/>
      <c r="G22" s="4647"/>
      <c r="H22" s="4647"/>
      <c r="I22" s="4647"/>
      <c r="J22" s="4647"/>
      <c r="K22" s="4647"/>
      <c r="L22" s="4647"/>
      <c r="M22" s="4647"/>
      <c r="N22" s="4647"/>
      <c r="O22" s="4647"/>
      <c r="P22" s="4647"/>
      <c r="Q22" s="4647"/>
      <c r="R22" s="4647"/>
      <c r="S22" s="4648"/>
      <c r="T22" s="4630" t="s">
        <v>40</v>
      </c>
      <c r="U22" s="4607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471" t="s">
        <v>12</v>
      </c>
      <c r="D23" s="472" t="s">
        <v>13</v>
      </c>
      <c r="E23" s="472" t="s">
        <v>41</v>
      </c>
      <c r="F23" s="528" t="s">
        <v>42</v>
      </c>
      <c r="G23" s="472" t="s">
        <v>16</v>
      </c>
      <c r="H23" s="472" t="s">
        <v>17</v>
      </c>
      <c r="I23" s="472" t="s">
        <v>18</v>
      </c>
      <c r="J23" s="472" t="s">
        <v>19</v>
      </c>
      <c r="K23" s="472" t="s">
        <v>20</v>
      </c>
      <c r="L23" s="472" t="s">
        <v>21</v>
      </c>
      <c r="M23" s="472" t="s">
        <v>22</v>
      </c>
      <c r="N23" s="472" t="s">
        <v>23</v>
      </c>
      <c r="O23" s="472" t="s">
        <v>24</v>
      </c>
      <c r="P23" s="472" t="s">
        <v>25</v>
      </c>
      <c r="Q23" s="472" t="s">
        <v>26</v>
      </c>
      <c r="R23" s="506" t="s">
        <v>27</v>
      </c>
      <c r="S23" s="559" t="s">
        <v>28</v>
      </c>
      <c r="T23" s="531" t="s">
        <v>29</v>
      </c>
      <c r="U23" s="532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550" t="s">
        <v>43</v>
      </c>
      <c r="B24" s="552">
        <f>SUM(C24:S24)</f>
        <v>0</v>
      </c>
      <c r="C24" s="560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2"/>
      <c r="T24" s="563"/>
      <c r="U24" s="563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637" t="s">
        <v>46</v>
      </c>
      <c r="B27" s="4637" t="s">
        <v>6</v>
      </c>
      <c r="C27" s="4638" t="s">
        <v>47</v>
      </c>
      <c r="D27" s="4639"/>
      <c r="E27" s="4639"/>
      <c r="F27" s="4639"/>
      <c r="G27" s="4639"/>
      <c r="H27" s="4639"/>
      <c r="I27" s="4639"/>
      <c r="J27" s="4639"/>
      <c r="K27" s="4639"/>
      <c r="L27" s="4639"/>
      <c r="M27" s="4639"/>
      <c r="N27" s="4639"/>
      <c r="O27" s="4639"/>
      <c r="P27" s="4639"/>
      <c r="Q27" s="4639"/>
      <c r="R27" s="4639"/>
      <c r="S27" s="4639"/>
      <c r="T27" s="4639"/>
      <c r="U27" s="4640"/>
      <c r="V27" s="4641" t="s">
        <v>48</v>
      </c>
      <c r="W27" s="4642"/>
      <c r="X27" s="4643" t="s">
        <v>49</v>
      </c>
      <c r="Y27" s="4565"/>
      <c r="Z27" s="4591" t="s">
        <v>50</v>
      </c>
      <c r="AA27" s="4595"/>
      <c r="AB27" s="4595"/>
      <c r="AC27" s="4595"/>
      <c r="AD27" s="4595"/>
      <c r="AE27" s="4595"/>
      <c r="AF27" s="4595"/>
      <c r="AG27" s="4595"/>
      <c r="AH27" s="4595"/>
      <c r="AI27" s="4594"/>
      <c r="AJ27" s="4020" t="s">
        <v>51</v>
      </c>
      <c r="AK27" s="4020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637"/>
      <c r="B28" s="4637"/>
      <c r="C28" s="4629" t="s">
        <v>7</v>
      </c>
      <c r="D28" s="4629"/>
      <c r="E28" s="4629"/>
      <c r="F28" s="4629"/>
      <c r="G28" s="4629"/>
      <c r="H28" s="4629"/>
      <c r="I28" s="4629"/>
      <c r="J28" s="4629"/>
      <c r="K28" s="4629"/>
      <c r="L28" s="4629"/>
      <c r="M28" s="4629"/>
      <c r="N28" s="4629"/>
      <c r="O28" s="4629"/>
      <c r="P28" s="4629"/>
      <c r="Q28" s="4629"/>
      <c r="R28" s="4629"/>
      <c r="S28" s="4629"/>
      <c r="T28" s="4630" t="s">
        <v>40</v>
      </c>
      <c r="U28" s="4607"/>
      <c r="V28" s="3877"/>
      <c r="W28" s="3878"/>
      <c r="X28" s="3747"/>
      <c r="Y28" s="3749"/>
      <c r="Z28" s="4570" t="s">
        <v>55</v>
      </c>
      <c r="AA28" s="4600"/>
      <c r="AB28" s="4600"/>
      <c r="AC28" s="4600"/>
      <c r="AD28" s="4585"/>
      <c r="AE28" s="4570" t="s">
        <v>56</v>
      </c>
      <c r="AF28" s="4600"/>
      <c r="AG28" s="4600"/>
      <c r="AH28" s="4600"/>
      <c r="AI28" s="4585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637"/>
      <c r="B29" s="4637"/>
      <c r="C29" s="471" t="s">
        <v>12</v>
      </c>
      <c r="D29" s="472" t="s">
        <v>13</v>
      </c>
      <c r="E29" s="472" t="s">
        <v>41</v>
      </c>
      <c r="F29" s="472" t="s">
        <v>42</v>
      </c>
      <c r="G29" s="472" t="s">
        <v>16</v>
      </c>
      <c r="H29" s="472" t="s">
        <v>17</v>
      </c>
      <c r="I29" s="472" t="s">
        <v>18</v>
      </c>
      <c r="J29" s="472" t="s">
        <v>19</v>
      </c>
      <c r="K29" s="472" t="s">
        <v>20</v>
      </c>
      <c r="L29" s="472" t="s">
        <v>21</v>
      </c>
      <c r="M29" s="472" t="s">
        <v>22</v>
      </c>
      <c r="N29" s="472" t="s">
        <v>23</v>
      </c>
      <c r="O29" s="472" t="s">
        <v>24</v>
      </c>
      <c r="P29" s="472" t="s">
        <v>25</v>
      </c>
      <c r="Q29" s="472" t="s">
        <v>26</v>
      </c>
      <c r="R29" s="472" t="s">
        <v>27</v>
      </c>
      <c r="S29" s="559" t="s">
        <v>28</v>
      </c>
      <c r="T29" s="564" t="s">
        <v>29</v>
      </c>
      <c r="U29" s="532" t="s">
        <v>30</v>
      </c>
      <c r="V29" s="565" t="s">
        <v>57</v>
      </c>
      <c r="W29" s="566" t="s">
        <v>58</v>
      </c>
      <c r="X29" s="460" t="s">
        <v>59</v>
      </c>
      <c r="Y29" s="567" t="s">
        <v>60</v>
      </c>
      <c r="Z29" s="508" t="s">
        <v>6</v>
      </c>
      <c r="AA29" s="568" t="s">
        <v>61</v>
      </c>
      <c r="AB29" s="472" t="s">
        <v>62</v>
      </c>
      <c r="AC29" s="528" t="s">
        <v>63</v>
      </c>
      <c r="AD29" s="513" t="s">
        <v>64</v>
      </c>
      <c r="AE29" s="70" t="s">
        <v>6</v>
      </c>
      <c r="AF29" s="568" t="s">
        <v>61</v>
      </c>
      <c r="AG29" s="559" t="s">
        <v>62</v>
      </c>
      <c r="AH29" s="559" t="s">
        <v>63</v>
      </c>
      <c r="AI29" s="559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443" t="s">
        <v>65</v>
      </c>
      <c r="B30" s="28">
        <f t="shared" ref="B30:B45" si="7">SUM(C30:S30)</f>
        <v>1</v>
      </c>
      <c r="C30" s="462">
        <v>1</v>
      </c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63"/>
      <c r="T30" s="462">
        <v>1</v>
      </c>
      <c r="U30" s="463"/>
      <c r="V30" s="462"/>
      <c r="W30" s="463"/>
      <c r="X30" s="462"/>
      <c r="Y30" s="463"/>
      <c r="Z30" s="569">
        <f>SUM(AA30+AB30+AC30+AD30)</f>
        <v>0</v>
      </c>
      <c r="AA30" s="462"/>
      <c r="AB30" s="483"/>
      <c r="AC30" s="483"/>
      <c r="AD30" s="463"/>
      <c r="AE30" s="569">
        <f>SUM(AF30+AG30+AH30+AI30)</f>
        <v>0</v>
      </c>
      <c r="AF30" s="462"/>
      <c r="AG30" s="483"/>
      <c r="AH30" s="483"/>
      <c r="AI30" s="455"/>
      <c r="AJ30" s="570"/>
      <c r="AK30" s="570">
        <v>2</v>
      </c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571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3"/>
      <c r="T31" s="571"/>
      <c r="U31" s="573"/>
      <c r="V31" s="571"/>
      <c r="W31" s="573"/>
      <c r="X31" s="571"/>
      <c r="Y31" s="573"/>
      <c r="Z31" s="569">
        <f t="shared" ref="Z31:Z44" si="10">SUM(AA31+AB31+AC31+AD31)</f>
        <v>0</v>
      </c>
      <c r="AA31" s="571"/>
      <c r="AB31" s="572"/>
      <c r="AC31" s="572"/>
      <c r="AD31" s="573"/>
      <c r="AE31" s="569">
        <f t="shared" ref="AE31:AE44" si="11">SUM(AF31+AG31+AH31+AI31)</f>
        <v>0</v>
      </c>
      <c r="AF31" s="571"/>
      <c r="AG31" s="572"/>
      <c r="AH31" s="572"/>
      <c r="AI31" s="574"/>
      <c r="AJ31" s="570"/>
      <c r="AK31" s="570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0</v>
      </c>
      <c r="C32" s="571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3"/>
      <c r="T32" s="571"/>
      <c r="U32" s="573"/>
      <c r="V32" s="571"/>
      <c r="W32" s="573"/>
      <c r="X32" s="571"/>
      <c r="Y32" s="573"/>
      <c r="Z32" s="569">
        <f t="shared" si="10"/>
        <v>0</v>
      </c>
      <c r="AA32" s="571"/>
      <c r="AB32" s="572"/>
      <c r="AC32" s="572"/>
      <c r="AD32" s="573"/>
      <c r="AE32" s="569">
        <f t="shared" si="11"/>
        <v>0</v>
      </c>
      <c r="AF32" s="571"/>
      <c r="AG32" s="572"/>
      <c r="AH32" s="572"/>
      <c r="AI32" s="574"/>
      <c r="AJ32" s="570"/>
      <c r="AK32" s="570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571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573"/>
      <c r="T33" s="571"/>
      <c r="U33" s="573"/>
      <c r="V33" s="571"/>
      <c r="W33" s="573"/>
      <c r="X33" s="571"/>
      <c r="Y33" s="573"/>
      <c r="Z33" s="569">
        <f t="shared" si="10"/>
        <v>0</v>
      </c>
      <c r="AA33" s="571"/>
      <c r="AB33" s="572"/>
      <c r="AC33" s="572"/>
      <c r="AD33" s="573"/>
      <c r="AE33" s="569">
        <f t="shared" si="11"/>
        <v>0</v>
      </c>
      <c r="AF33" s="571"/>
      <c r="AG33" s="572"/>
      <c r="AH33" s="572"/>
      <c r="AI33" s="574"/>
      <c r="AJ33" s="570"/>
      <c r="AK33" s="570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571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3"/>
      <c r="T34" s="571"/>
      <c r="U34" s="573"/>
      <c r="V34" s="571"/>
      <c r="W34" s="573"/>
      <c r="X34" s="571"/>
      <c r="Y34" s="573"/>
      <c r="Z34" s="569">
        <f t="shared" si="10"/>
        <v>0</v>
      </c>
      <c r="AA34" s="571"/>
      <c r="AB34" s="572"/>
      <c r="AC34" s="572"/>
      <c r="AD34" s="573"/>
      <c r="AE34" s="569">
        <f t="shared" si="11"/>
        <v>0</v>
      </c>
      <c r="AF34" s="571"/>
      <c r="AG34" s="572"/>
      <c r="AH34" s="572"/>
      <c r="AI34" s="574"/>
      <c r="AJ34" s="570"/>
      <c r="AK34" s="570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571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2"/>
      <c r="R35" s="572"/>
      <c r="S35" s="573"/>
      <c r="T35" s="571"/>
      <c r="U35" s="573"/>
      <c r="V35" s="571"/>
      <c r="W35" s="573"/>
      <c r="X35" s="571"/>
      <c r="Y35" s="573"/>
      <c r="Z35" s="569">
        <f t="shared" si="10"/>
        <v>0</v>
      </c>
      <c r="AA35" s="571"/>
      <c r="AB35" s="572"/>
      <c r="AC35" s="572"/>
      <c r="AD35" s="573"/>
      <c r="AE35" s="569">
        <f t="shared" si="11"/>
        <v>0</v>
      </c>
      <c r="AF35" s="571"/>
      <c r="AG35" s="572"/>
      <c r="AH35" s="572"/>
      <c r="AI35" s="574"/>
      <c r="AJ35" s="570"/>
      <c r="AK35" s="570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571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3"/>
      <c r="T36" s="571"/>
      <c r="U36" s="573"/>
      <c r="V36" s="571"/>
      <c r="W36" s="573"/>
      <c r="X36" s="571"/>
      <c r="Y36" s="573"/>
      <c r="Z36" s="569">
        <f>SUM(AA36+AB36+AC36+AD36)</f>
        <v>0</v>
      </c>
      <c r="AA36" s="571"/>
      <c r="AB36" s="572"/>
      <c r="AC36" s="572"/>
      <c r="AD36" s="573"/>
      <c r="AE36" s="569">
        <f>SUM(AF36+AG36+AH36+AI36)</f>
        <v>0</v>
      </c>
      <c r="AF36" s="571"/>
      <c r="AG36" s="572"/>
      <c r="AH36" s="572"/>
      <c r="AI36" s="574"/>
      <c r="AJ36" s="570"/>
      <c r="AK36" s="570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571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3"/>
      <c r="T37" s="571"/>
      <c r="U37" s="573"/>
      <c r="V37" s="571"/>
      <c r="W37" s="573"/>
      <c r="X37" s="571"/>
      <c r="Y37" s="573"/>
      <c r="Z37" s="569">
        <f t="shared" si="10"/>
        <v>0</v>
      </c>
      <c r="AA37" s="571"/>
      <c r="AB37" s="572"/>
      <c r="AC37" s="572"/>
      <c r="AD37" s="573"/>
      <c r="AE37" s="569">
        <f t="shared" si="11"/>
        <v>0</v>
      </c>
      <c r="AF37" s="571"/>
      <c r="AG37" s="572"/>
      <c r="AH37" s="572"/>
      <c r="AI37" s="574"/>
      <c r="AJ37" s="570"/>
      <c r="AK37" s="570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571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3"/>
      <c r="T38" s="571"/>
      <c r="U38" s="573"/>
      <c r="V38" s="571"/>
      <c r="W38" s="573"/>
      <c r="X38" s="571"/>
      <c r="Y38" s="573"/>
      <c r="Z38" s="569">
        <f t="shared" si="10"/>
        <v>0</v>
      </c>
      <c r="AA38" s="571"/>
      <c r="AB38" s="572"/>
      <c r="AC38" s="572"/>
      <c r="AD38" s="573"/>
      <c r="AE38" s="569">
        <f t="shared" si="11"/>
        <v>0</v>
      </c>
      <c r="AF38" s="571"/>
      <c r="AG38" s="572"/>
      <c r="AH38" s="572"/>
      <c r="AI38" s="574"/>
      <c r="AJ38" s="570"/>
      <c r="AK38" s="570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575" t="s">
        <v>74</v>
      </c>
      <c r="B39" s="28">
        <f t="shared" si="7"/>
        <v>24</v>
      </c>
      <c r="C39" s="571"/>
      <c r="D39" s="572">
        <v>3</v>
      </c>
      <c r="E39" s="572">
        <v>11</v>
      </c>
      <c r="F39" s="572">
        <v>10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3"/>
      <c r="T39" s="571">
        <v>8</v>
      </c>
      <c r="U39" s="573">
        <v>16</v>
      </c>
      <c r="V39" s="571"/>
      <c r="W39" s="573"/>
      <c r="X39" s="571"/>
      <c r="Y39" s="573"/>
      <c r="Z39" s="569">
        <f t="shared" si="10"/>
        <v>0</v>
      </c>
      <c r="AA39" s="571"/>
      <c r="AB39" s="572"/>
      <c r="AC39" s="572"/>
      <c r="AD39" s="573"/>
      <c r="AE39" s="569">
        <f t="shared" si="11"/>
        <v>0</v>
      </c>
      <c r="AF39" s="571"/>
      <c r="AG39" s="572"/>
      <c r="AH39" s="572"/>
      <c r="AI39" s="574"/>
      <c r="AJ39" s="570"/>
      <c r="AK39" s="570">
        <v>4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575" t="s">
        <v>75</v>
      </c>
      <c r="B40" s="28">
        <f t="shared" si="7"/>
        <v>0</v>
      </c>
      <c r="C40" s="571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3"/>
      <c r="T40" s="571"/>
      <c r="U40" s="573"/>
      <c r="V40" s="571"/>
      <c r="W40" s="573"/>
      <c r="X40" s="571"/>
      <c r="Y40" s="573"/>
      <c r="Z40" s="569">
        <f t="shared" si="10"/>
        <v>0</v>
      </c>
      <c r="AA40" s="571"/>
      <c r="AB40" s="572"/>
      <c r="AC40" s="572"/>
      <c r="AD40" s="573"/>
      <c r="AE40" s="569">
        <f t="shared" si="11"/>
        <v>0</v>
      </c>
      <c r="AF40" s="571"/>
      <c r="AG40" s="572"/>
      <c r="AH40" s="572"/>
      <c r="AI40" s="574"/>
      <c r="AJ40" s="570"/>
      <c r="AK40" s="570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575" t="s">
        <v>76</v>
      </c>
      <c r="B41" s="28">
        <f t="shared" si="7"/>
        <v>0</v>
      </c>
      <c r="C41" s="571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3"/>
      <c r="T41" s="571"/>
      <c r="U41" s="573"/>
      <c r="V41" s="571"/>
      <c r="W41" s="573"/>
      <c r="X41" s="571"/>
      <c r="Y41" s="573"/>
      <c r="Z41" s="569">
        <f t="shared" si="10"/>
        <v>0</v>
      </c>
      <c r="AA41" s="571"/>
      <c r="AB41" s="572"/>
      <c r="AC41" s="572"/>
      <c r="AD41" s="573"/>
      <c r="AE41" s="569">
        <f t="shared" si="11"/>
        <v>0</v>
      </c>
      <c r="AF41" s="571"/>
      <c r="AG41" s="572"/>
      <c r="AH41" s="572"/>
      <c r="AI41" s="574"/>
      <c r="AJ41" s="570"/>
      <c r="AK41" s="570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575" t="s">
        <v>77</v>
      </c>
      <c r="B42" s="28">
        <f t="shared" si="7"/>
        <v>79</v>
      </c>
      <c r="C42" s="571"/>
      <c r="D42" s="572"/>
      <c r="E42" s="572"/>
      <c r="F42" s="572">
        <v>2</v>
      </c>
      <c r="G42" s="572">
        <v>7</v>
      </c>
      <c r="H42" s="572">
        <v>3</v>
      </c>
      <c r="I42" s="572">
        <v>11</v>
      </c>
      <c r="J42" s="572">
        <v>5</v>
      </c>
      <c r="K42" s="572">
        <v>13</v>
      </c>
      <c r="L42" s="572">
        <v>13</v>
      </c>
      <c r="M42" s="572">
        <v>4</v>
      </c>
      <c r="N42" s="572">
        <v>12</v>
      </c>
      <c r="O42" s="572">
        <v>5</v>
      </c>
      <c r="P42" s="572">
        <v>2</v>
      </c>
      <c r="Q42" s="572"/>
      <c r="R42" s="572">
        <v>1</v>
      </c>
      <c r="S42" s="573">
        <v>1</v>
      </c>
      <c r="T42" s="571"/>
      <c r="U42" s="573">
        <v>79</v>
      </c>
      <c r="V42" s="571"/>
      <c r="W42" s="573"/>
      <c r="X42" s="571"/>
      <c r="Y42" s="573"/>
      <c r="Z42" s="569">
        <f t="shared" si="10"/>
        <v>0</v>
      </c>
      <c r="AA42" s="571"/>
      <c r="AB42" s="572"/>
      <c r="AC42" s="572"/>
      <c r="AD42" s="573"/>
      <c r="AE42" s="569">
        <f t="shared" si="11"/>
        <v>0</v>
      </c>
      <c r="AF42" s="571"/>
      <c r="AG42" s="572"/>
      <c r="AH42" s="572"/>
      <c r="AI42" s="574"/>
      <c r="AJ42" s="570"/>
      <c r="AK42" s="570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575" t="s">
        <v>78</v>
      </c>
      <c r="B43" s="28">
        <f t="shared" si="7"/>
        <v>0</v>
      </c>
      <c r="C43" s="571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/>
      <c r="Q43" s="572"/>
      <c r="R43" s="572"/>
      <c r="S43" s="573"/>
      <c r="T43" s="571"/>
      <c r="U43" s="573"/>
      <c r="V43" s="571"/>
      <c r="W43" s="573"/>
      <c r="X43" s="571"/>
      <c r="Y43" s="573"/>
      <c r="Z43" s="569">
        <f t="shared" si="10"/>
        <v>0</v>
      </c>
      <c r="AA43" s="571"/>
      <c r="AB43" s="572"/>
      <c r="AC43" s="572"/>
      <c r="AD43" s="573"/>
      <c r="AE43" s="569">
        <f t="shared" si="11"/>
        <v>0</v>
      </c>
      <c r="AF43" s="571"/>
      <c r="AG43" s="572"/>
      <c r="AH43" s="572"/>
      <c r="AI43" s="574"/>
      <c r="AJ43" s="570"/>
      <c r="AK43" s="570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576" t="s">
        <v>79</v>
      </c>
      <c r="B44" s="28">
        <f t="shared" si="7"/>
        <v>11</v>
      </c>
      <c r="C44" s="577"/>
      <c r="D44" s="578"/>
      <c r="E44" s="578">
        <v>1</v>
      </c>
      <c r="F44" s="578"/>
      <c r="G44" s="578"/>
      <c r="H44" s="578">
        <v>1</v>
      </c>
      <c r="I44" s="578"/>
      <c r="J44" s="578"/>
      <c r="K44" s="578"/>
      <c r="L44" s="578"/>
      <c r="M44" s="578"/>
      <c r="N44" s="578"/>
      <c r="O44" s="578">
        <v>1</v>
      </c>
      <c r="P44" s="578">
        <v>2</v>
      </c>
      <c r="Q44" s="578">
        <v>1</v>
      </c>
      <c r="R44" s="578">
        <v>1</v>
      </c>
      <c r="S44" s="579">
        <v>4</v>
      </c>
      <c r="T44" s="577">
        <v>8</v>
      </c>
      <c r="U44" s="579">
        <v>3</v>
      </c>
      <c r="V44" s="577"/>
      <c r="W44" s="579"/>
      <c r="X44" s="577"/>
      <c r="Y44" s="579"/>
      <c r="Z44" s="569">
        <f t="shared" si="10"/>
        <v>0</v>
      </c>
      <c r="AA44" s="577"/>
      <c r="AB44" s="578"/>
      <c r="AC44" s="578"/>
      <c r="AD44" s="579"/>
      <c r="AE44" s="569">
        <f t="shared" si="11"/>
        <v>0</v>
      </c>
      <c r="AF44" s="577"/>
      <c r="AG44" s="578"/>
      <c r="AH44" s="578"/>
      <c r="AI44" s="580"/>
      <c r="AJ44" s="570"/>
      <c r="AK44" s="570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581" t="s">
        <v>6</v>
      </c>
      <c r="B45" s="582">
        <f t="shared" si="7"/>
        <v>115</v>
      </c>
      <c r="C45" s="583">
        <f t="shared" ref="C45:AI45" si="21">SUM(C30:C44)</f>
        <v>1</v>
      </c>
      <c r="D45" s="584">
        <f t="shared" si="21"/>
        <v>3</v>
      </c>
      <c r="E45" s="584">
        <f t="shared" si="21"/>
        <v>12</v>
      </c>
      <c r="F45" s="584">
        <f t="shared" si="21"/>
        <v>12</v>
      </c>
      <c r="G45" s="584">
        <f t="shared" si="21"/>
        <v>7</v>
      </c>
      <c r="H45" s="585">
        <f t="shared" si="21"/>
        <v>4</v>
      </c>
      <c r="I45" s="584">
        <f t="shared" si="21"/>
        <v>11</v>
      </c>
      <c r="J45" s="584">
        <f t="shared" si="21"/>
        <v>5</v>
      </c>
      <c r="K45" s="584">
        <f t="shared" si="21"/>
        <v>13</v>
      </c>
      <c r="L45" s="584">
        <f t="shared" si="21"/>
        <v>13</v>
      </c>
      <c r="M45" s="584">
        <f t="shared" si="21"/>
        <v>4</v>
      </c>
      <c r="N45" s="584">
        <f t="shared" si="21"/>
        <v>12</v>
      </c>
      <c r="O45" s="584">
        <f t="shared" si="21"/>
        <v>6</v>
      </c>
      <c r="P45" s="584">
        <f t="shared" si="21"/>
        <v>4</v>
      </c>
      <c r="Q45" s="584">
        <f t="shared" si="21"/>
        <v>1</v>
      </c>
      <c r="R45" s="584">
        <f t="shared" si="21"/>
        <v>2</v>
      </c>
      <c r="S45" s="586">
        <f t="shared" si="21"/>
        <v>5</v>
      </c>
      <c r="T45" s="583">
        <f t="shared" si="21"/>
        <v>17</v>
      </c>
      <c r="U45" s="586">
        <f t="shared" si="21"/>
        <v>98</v>
      </c>
      <c r="V45" s="583">
        <f t="shared" si="21"/>
        <v>0</v>
      </c>
      <c r="W45" s="586">
        <f t="shared" si="21"/>
        <v>0</v>
      </c>
      <c r="X45" s="583">
        <f t="shared" si="21"/>
        <v>0</v>
      </c>
      <c r="Y45" s="586">
        <f t="shared" si="21"/>
        <v>0</v>
      </c>
      <c r="Z45" s="587">
        <f t="shared" si="21"/>
        <v>0</v>
      </c>
      <c r="AA45" s="583">
        <f t="shared" si="21"/>
        <v>0</v>
      </c>
      <c r="AB45" s="584">
        <f t="shared" si="21"/>
        <v>0</v>
      </c>
      <c r="AC45" s="584">
        <f t="shared" si="21"/>
        <v>0</v>
      </c>
      <c r="AD45" s="585">
        <f t="shared" si="21"/>
        <v>0</v>
      </c>
      <c r="AE45" s="587">
        <f t="shared" si="21"/>
        <v>0</v>
      </c>
      <c r="AF45" s="583">
        <f t="shared" si="21"/>
        <v>0</v>
      </c>
      <c r="AG45" s="584">
        <f t="shared" si="21"/>
        <v>0</v>
      </c>
      <c r="AH45" s="584">
        <f t="shared" si="21"/>
        <v>0</v>
      </c>
      <c r="AI45" s="588">
        <f t="shared" si="21"/>
        <v>0</v>
      </c>
      <c r="AJ45" s="586">
        <f>SUM(AJ30:AJ44)</f>
        <v>0</v>
      </c>
      <c r="AK45" s="586">
        <f>SUM(AK30:AK44)</f>
        <v>6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637" t="s">
        <v>46</v>
      </c>
      <c r="B47" s="4637" t="s">
        <v>6</v>
      </c>
      <c r="C47" s="4638" t="s">
        <v>81</v>
      </c>
      <c r="D47" s="4639"/>
      <c r="E47" s="4639"/>
      <c r="F47" s="4639"/>
      <c r="G47" s="4639"/>
      <c r="H47" s="4639"/>
      <c r="I47" s="4639"/>
      <c r="J47" s="4639"/>
      <c r="K47" s="4639"/>
      <c r="L47" s="4639"/>
      <c r="M47" s="4639"/>
      <c r="N47" s="4639"/>
      <c r="O47" s="4639"/>
      <c r="P47" s="4639"/>
      <c r="Q47" s="4639"/>
      <c r="R47" s="4639"/>
      <c r="S47" s="4639"/>
      <c r="T47" s="4639"/>
      <c r="U47" s="4640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637"/>
      <c r="B48" s="4637"/>
      <c r="C48" s="4629" t="s">
        <v>7</v>
      </c>
      <c r="D48" s="4629"/>
      <c r="E48" s="4629"/>
      <c r="F48" s="4629"/>
      <c r="G48" s="4629"/>
      <c r="H48" s="4629"/>
      <c r="I48" s="4629"/>
      <c r="J48" s="4629"/>
      <c r="K48" s="4629"/>
      <c r="L48" s="4629"/>
      <c r="M48" s="4629"/>
      <c r="N48" s="4629"/>
      <c r="O48" s="4629"/>
      <c r="P48" s="4629"/>
      <c r="Q48" s="4629"/>
      <c r="R48" s="4629"/>
      <c r="S48" s="4629"/>
      <c r="T48" s="4607" t="s">
        <v>40</v>
      </c>
      <c r="U48" s="4607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637"/>
      <c r="B49" s="4637"/>
      <c r="C49" s="471" t="s">
        <v>12</v>
      </c>
      <c r="D49" s="472" t="s">
        <v>13</v>
      </c>
      <c r="E49" s="472" t="s">
        <v>41</v>
      </c>
      <c r="F49" s="472" t="s">
        <v>42</v>
      </c>
      <c r="G49" s="472" t="s">
        <v>16</v>
      </c>
      <c r="H49" s="472" t="s">
        <v>17</v>
      </c>
      <c r="I49" s="472" t="s">
        <v>18</v>
      </c>
      <c r="J49" s="472" t="s">
        <v>19</v>
      </c>
      <c r="K49" s="472" t="s">
        <v>20</v>
      </c>
      <c r="L49" s="472" t="s">
        <v>21</v>
      </c>
      <c r="M49" s="472" t="s">
        <v>22</v>
      </c>
      <c r="N49" s="472" t="s">
        <v>23</v>
      </c>
      <c r="O49" s="472" t="s">
        <v>24</v>
      </c>
      <c r="P49" s="472" t="s">
        <v>25</v>
      </c>
      <c r="Q49" s="472" t="s">
        <v>26</v>
      </c>
      <c r="R49" s="472" t="s">
        <v>27</v>
      </c>
      <c r="S49" s="559" t="s">
        <v>28</v>
      </c>
      <c r="T49" s="589" t="s">
        <v>29</v>
      </c>
      <c r="U49" s="532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443" t="s">
        <v>82</v>
      </c>
      <c r="B50" s="28">
        <f>SUM(C50:S50)</f>
        <v>0</v>
      </c>
      <c r="C50" s="462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63"/>
      <c r="T50" s="465"/>
      <c r="U50" s="535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571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3"/>
      <c r="T51" s="590"/>
      <c r="U51" s="570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571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3"/>
      <c r="T52" s="590"/>
      <c r="U52" s="570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571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3"/>
      <c r="T53" s="590"/>
      <c r="U53" s="570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571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3"/>
      <c r="T54" s="590"/>
      <c r="U54" s="570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571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3"/>
      <c r="T55" s="590"/>
      <c r="U55" s="570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571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3"/>
      <c r="T56" s="590"/>
      <c r="U56" s="570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571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3"/>
      <c r="T57" s="590"/>
      <c r="U57" s="570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571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3"/>
      <c r="T58" s="590"/>
      <c r="U58" s="570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575" t="s">
        <v>74</v>
      </c>
      <c r="B59" s="28">
        <f t="shared" si="25"/>
        <v>0</v>
      </c>
      <c r="C59" s="571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3"/>
      <c r="T59" s="590"/>
      <c r="U59" s="570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575" t="s">
        <v>75</v>
      </c>
      <c r="B60" s="28">
        <f t="shared" si="25"/>
        <v>0</v>
      </c>
      <c r="C60" s="571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3"/>
      <c r="T60" s="590"/>
      <c r="U60" s="570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575" t="s">
        <v>76</v>
      </c>
      <c r="B61" s="28">
        <f t="shared" si="25"/>
        <v>0</v>
      </c>
      <c r="C61" s="571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3"/>
      <c r="T61" s="590"/>
      <c r="U61" s="570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575" t="s">
        <v>77</v>
      </c>
      <c r="B62" s="28">
        <f t="shared" si="25"/>
        <v>0</v>
      </c>
      <c r="C62" s="571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3"/>
      <c r="T62" s="590"/>
      <c r="U62" s="570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575" t="s">
        <v>78</v>
      </c>
      <c r="B63" s="28">
        <f t="shared" si="25"/>
        <v>0</v>
      </c>
      <c r="C63" s="571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3"/>
      <c r="T63" s="590"/>
      <c r="U63" s="570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576" t="s">
        <v>79</v>
      </c>
      <c r="B64" s="28">
        <f t="shared" si="25"/>
        <v>0</v>
      </c>
      <c r="C64" s="577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  <c r="R64" s="578"/>
      <c r="S64" s="579"/>
      <c r="T64" s="591"/>
      <c r="U64" s="592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581" t="s">
        <v>6</v>
      </c>
      <c r="B65" s="582">
        <f>SUM(C65:S65)</f>
        <v>0</v>
      </c>
      <c r="C65" s="583">
        <f t="shared" ref="C65:U65" si="26">SUM(C50:C64)</f>
        <v>0</v>
      </c>
      <c r="D65" s="584">
        <f t="shared" si="26"/>
        <v>0</v>
      </c>
      <c r="E65" s="584">
        <f t="shared" si="26"/>
        <v>0</v>
      </c>
      <c r="F65" s="584">
        <f t="shared" si="26"/>
        <v>0</v>
      </c>
      <c r="G65" s="584">
        <f t="shared" si="26"/>
        <v>0</v>
      </c>
      <c r="H65" s="585">
        <f t="shared" si="26"/>
        <v>0</v>
      </c>
      <c r="I65" s="584">
        <f t="shared" si="26"/>
        <v>0</v>
      </c>
      <c r="J65" s="584">
        <f t="shared" si="26"/>
        <v>0</v>
      </c>
      <c r="K65" s="584">
        <f t="shared" si="26"/>
        <v>0</v>
      </c>
      <c r="L65" s="584">
        <f t="shared" si="26"/>
        <v>0</v>
      </c>
      <c r="M65" s="584">
        <f t="shared" si="26"/>
        <v>0</v>
      </c>
      <c r="N65" s="584">
        <f t="shared" si="26"/>
        <v>0</v>
      </c>
      <c r="O65" s="584">
        <f t="shared" si="26"/>
        <v>0</v>
      </c>
      <c r="P65" s="584">
        <f t="shared" si="26"/>
        <v>0</v>
      </c>
      <c r="Q65" s="584">
        <f t="shared" si="26"/>
        <v>0</v>
      </c>
      <c r="R65" s="584">
        <f t="shared" si="26"/>
        <v>0</v>
      </c>
      <c r="S65" s="586">
        <f t="shared" si="26"/>
        <v>0</v>
      </c>
      <c r="T65" s="587">
        <f t="shared" si="26"/>
        <v>0</v>
      </c>
      <c r="U65" s="586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4631" t="s">
        <v>4</v>
      </c>
      <c r="B67" s="4632"/>
      <c r="C67" s="4631" t="s">
        <v>38</v>
      </c>
      <c r="D67" s="4633"/>
      <c r="E67" s="4632"/>
      <c r="F67" s="4566" t="s">
        <v>84</v>
      </c>
      <c r="G67" s="4634"/>
      <c r="H67" s="4634"/>
      <c r="I67" s="4634"/>
      <c r="J67" s="4634"/>
      <c r="K67" s="4634"/>
      <c r="L67" s="4634"/>
      <c r="M67" s="4634"/>
      <c r="N67" s="4634"/>
      <c r="O67" s="4634"/>
      <c r="P67" s="4634"/>
      <c r="Q67" s="4634"/>
      <c r="R67" s="4634"/>
      <c r="S67" s="4634"/>
      <c r="T67" s="4634"/>
      <c r="U67" s="4634"/>
      <c r="V67" s="4634"/>
      <c r="W67" s="4634"/>
      <c r="X67" s="4634"/>
      <c r="Y67" s="4634"/>
      <c r="Z67" s="4634"/>
      <c r="AA67" s="4634"/>
      <c r="AB67" s="4634"/>
      <c r="AC67" s="4634"/>
      <c r="AD67" s="4634"/>
      <c r="AE67" s="4634"/>
      <c r="AF67" s="4634"/>
      <c r="AG67" s="4634"/>
      <c r="AH67" s="4634"/>
      <c r="AI67" s="4634"/>
      <c r="AJ67" s="4634"/>
      <c r="AK67" s="4634"/>
      <c r="AL67" s="4634"/>
      <c r="AM67" s="4626"/>
      <c r="AN67" s="4635" t="s">
        <v>85</v>
      </c>
      <c r="AO67" s="4636" t="s">
        <v>86</v>
      </c>
      <c r="AP67" s="4635" t="s">
        <v>87</v>
      </c>
      <c r="AQ67" s="4565" t="s">
        <v>88</v>
      </c>
      <c r="AR67" s="4618" t="s">
        <v>89</v>
      </c>
      <c r="AS67" s="4590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578" t="s">
        <v>12</v>
      </c>
      <c r="G68" s="4616"/>
      <c r="H68" s="4578" t="s">
        <v>13</v>
      </c>
      <c r="I68" s="4616"/>
      <c r="J68" s="4578" t="s">
        <v>41</v>
      </c>
      <c r="K68" s="4616"/>
      <c r="L68" s="4578" t="s">
        <v>42</v>
      </c>
      <c r="M68" s="4616"/>
      <c r="N68" s="4578" t="s">
        <v>16</v>
      </c>
      <c r="O68" s="4616"/>
      <c r="P68" s="4566" t="s">
        <v>17</v>
      </c>
      <c r="Q68" s="4625"/>
      <c r="R68" s="4566" t="s">
        <v>18</v>
      </c>
      <c r="S68" s="4625"/>
      <c r="T68" s="4566" t="s">
        <v>19</v>
      </c>
      <c r="U68" s="4625"/>
      <c r="V68" s="4566" t="s">
        <v>20</v>
      </c>
      <c r="W68" s="4625"/>
      <c r="X68" s="4566" t="s">
        <v>21</v>
      </c>
      <c r="Y68" s="4625"/>
      <c r="Z68" s="4566" t="s">
        <v>22</v>
      </c>
      <c r="AA68" s="4625"/>
      <c r="AB68" s="4566" t="s">
        <v>23</v>
      </c>
      <c r="AC68" s="4625"/>
      <c r="AD68" s="4566" t="s">
        <v>24</v>
      </c>
      <c r="AE68" s="4625"/>
      <c r="AF68" s="4566" t="s">
        <v>25</v>
      </c>
      <c r="AG68" s="4625"/>
      <c r="AH68" s="4566" t="s">
        <v>26</v>
      </c>
      <c r="AI68" s="4625"/>
      <c r="AJ68" s="4566" t="s">
        <v>27</v>
      </c>
      <c r="AK68" s="4625"/>
      <c r="AL68" s="4566" t="s">
        <v>28</v>
      </c>
      <c r="AM68" s="4626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593" t="s">
        <v>90</v>
      </c>
      <c r="D69" s="594" t="s">
        <v>29</v>
      </c>
      <c r="E69" s="510" t="s">
        <v>30</v>
      </c>
      <c r="F69" s="595" t="s">
        <v>29</v>
      </c>
      <c r="G69" s="596" t="s">
        <v>30</v>
      </c>
      <c r="H69" s="595" t="s">
        <v>29</v>
      </c>
      <c r="I69" s="596" t="s">
        <v>30</v>
      </c>
      <c r="J69" s="595" t="s">
        <v>29</v>
      </c>
      <c r="K69" s="596" t="s">
        <v>30</v>
      </c>
      <c r="L69" s="595" t="s">
        <v>29</v>
      </c>
      <c r="M69" s="596" t="s">
        <v>30</v>
      </c>
      <c r="N69" s="595" t="s">
        <v>29</v>
      </c>
      <c r="O69" s="596" t="s">
        <v>30</v>
      </c>
      <c r="P69" s="595" t="s">
        <v>29</v>
      </c>
      <c r="Q69" s="596" t="s">
        <v>30</v>
      </c>
      <c r="R69" s="595" t="s">
        <v>29</v>
      </c>
      <c r="S69" s="596" t="s">
        <v>30</v>
      </c>
      <c r="T69" s="595" t="s">
        <v>29</v>
      </c>
      <c r="U69" s="596" t="s">
        <v>30</v>
      </c>
      <c r="V69" s="595" t="s">
        <v>29</v>
      </c>
      <c r="W69" s="596" t="s">
        <v>30</v>
      </c>
      <c r="X69" s="595" t="s">
        <v>29</v>
      </c>
      <c r="Y69" s="596" t="s">
        <v>30</v>
      </c>
      <c r="Z69" s="595" t="s">
        <v>29</v>
      </c>
      <c r="AA69" s="596" t="s">
        <v>30</v>
      </c>
      <c r="AB69" s="595" t="s">
        <v>29</v>
      </c>
      <c r="AC69" s="596" t="s">
        <v>30</v>
      </c>
      <c r="AD69" s="595" t="s">
        <v>29</v>
      </c>
      <c r="AE69" s="596" t="s">
        <v>30</v>
      </c>
      <c r="AF69" s="595" t="s">
        <v>29</v>
      </c>
      <c r="AG69" s="596" t="s">
        <v>30</v>
      </c>
      <c r="AH69" s="595" t="s">
        <v>29</v>
      </c>
      <c r="AI69" s="596" t="s">
        <v>30</v>
      </c>
      <c r="AJ69" s="595" t="s">
        <v>29</v>
      </c>
      <c r="AK69" s="596" t="s">
        <v>30</v>
      </c>
      <c r="AL69" s="595" t="s">
        <v>29</v>
      </c>
      <c r="AM69" s="597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4627" t="s">
        <v>93</v>
      </c>
      <c r="B70" s="4628"/>
      <c r="C70" s="598">
        <f>SUM(D70+E70)</f>
        <v>17</v>
      </c>
      <c r="D70" s="599">
        <f>SUM(F70+H70+J70+L70+N70+P70+R70+T70+V70+X70+Z70+AB70+AD70+AF70+AH70+AJ70+AL70)</f>
        <v>7</v>
      </c>
      <c r="E70" s="600">
        <f>SUM(G70+I70+K70+M70+O70+Q70+S70+U70+W70+Y70+AA70+AC70+AE70+AG70+AI70+AK70+AM70)</f>
        <v>10</v>
      </c>
      <c r="F70" s="601"/>
      <c r="G70" s="602"/>
      <c r="H70" s="601"/>
      <c r="I70" s="602"/>
      <c r="J70" s="601"/>
      <c r="K70" s="602"/>
      <c r="L70" s="601"/>
      <c r="M70" s="602"/>
      <c r="N70" s="601"/>
      <c r="O70" s="602"/>
      <c r="P70" s="601"/>
      <c r="Q70" s="602">
        <v>1</v>
      </c>
      <c r="R70" s="601"/>
      <c r="S70" s="602"/>
      <c r="T70" s="601"/>
      <c r="U70" s="602">
        <v>1</v>
      </c>
      <c r="V70" s="601"/>
      <c r="W70" s="602"/>
      <c r="X70" s="601"/>
      <c r="Y70" s="602"/>
      <c r="Z70" s="601">
        <v>2</v>
      </c>
      <c r="AA70" s="602">
        <v>2</v>
      </c>
      <c r="AB70" s="601">
        <v>1</v>
      </c>
      <c r="AC70" s="602">
        <v>1</v>
      </c>
      <c r="AD70" s="601"/>
      <c r="AE70" s="602">
        <v>2</v>
      </c>
      <c r="AF70" s="601">
        <v>1</v>
      </c>
      <c r="AG70" s="602">
        <v>2</v>
      </c>
      <c r="AH70" s="601">
        <v>1</v>
      </c>
      <c r="AI70" s="602"/>
      <c r="AJ70" s="601">
        <v>2</v>
      </c>
      <c r="AK70" s="602">
        <v>1</v>
      </c>
      <c r="AL70" s="601"/>
      <c r="AM70" s="603"/>
      <c r="AN70" s="604">
        <v>11</v>
      </c>
      <c r="AO70" s="562">
        <v>15</v>
      </c>
      <c r="AP70" s="604">
        <v>0</v>
      </c>
      <c r="AQ70" s="562">
        <v>0</v>
      </c>
      <c r="AR70" s="563">
        <v>0</v>
      </c>
      <c r="AS70" s="563">
        <v>0</v>
      </c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4618" t="s">
        <v>94</v>
      </c>
      <c r="B71" s="605" t="s">
        <v>95</v>
      </c>
      <c r="C71" s="108">
        <f>SUM(D71:E71)</f>
        <v>0</v>
      </c>
      <c r="D71" s="606"/>
      <c r="E71" s="600">
        <f>SUM(K71+M71+O71+Q71+S71+U71+W71+Y71+AA71+AC71+AE71+AG71+AI71+AK71+AM71)</f>
        <v>0</v>
      </c>
      <c r="F71" s="607"/>
      <c r="G71" s="608"/>
      <c r="H71" s="607"/>
      <c r="I71" s="608"/>
      <c r="J71" s="607"/>
      <c r="K71" s="535"/>
      <c r="L71" s="607"/>
      <c r="M71" s="535"/>
      <c r="N71" s="607"/>
      <c r="O71" s="535"/>
      <c r="P71" s="607"/>
      <c r="Q71" s="535"/>
      <c r="R71" s="607"/>
      <c r="S71" s="535"/>
      <c r="T71" s="607"/>
      <c r="U71" s="535"/>
      <c r="V71" s="607"/>
      <c r="W71" s="535"/>
      <c r="X71" s="607"/>
      <c r="Y71" s="535"/>
      <c r="Z71" s="607"/>
      <c r="AA71" s="535"/>
      <c r="AB71" s="607"/>
      <c r="AC71" s="463"/>
      <c r="AD71" s="607"/>
      <c r="AE71" s="535"/>
      <c r="AF71" s="607"/>
      <c r="AG71" s="535"/>
      <c r="AH71" s="607"/>
      <c r="AI71" s="535"/>
      <c r="AJ71" s="607"/>
      <c r="AK71" s="535"/>
      <c r="AL71" s="607"/>
      <c r="AM71" s="455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609" t="s">
        <v>96</v>
      </c>
      <c r="C72" s="610">
        <f>SUM(D72+E72)</f>
        <v>0</v>
      </c>
      <c r="D72" s="611">
        <f>SUM(F72+H72+J72+L72+N72+P72+R72+T72+V72+X72+Z72+AB72+AD72+AF72+AH72+AJ72+AL72)</f>
        <v>0</v>
      </c>
      <c r="E72" s="612">
        <f>SUM(G72+I72+K72+M72+O72+Q72+S72+U72+W72+Y72+AA72+AC72+AE72+AG72+AI72+AK72+AM72)</f>
        <v>0</v>
      </c>
      <c r="F72" s="571"/>
      <c r="G72" s="570"/>
      <c r="H72" s="571"/>
      <c r="I72" s="570"/>
      <c r="J72" s="571"/>
      <c r="K72" s="570"/>
      <c r="L72" s="571"/>
      <c r="M72" s="570"/>
      <c r="N72" s="571"/>
      <c r="O72" s="570"/>
      <c r="P72" s="571"/>
      <c r="Q72" s="573"/>
      <c r="R72" s="571"/>
      <c r="S72" s="573"/>
      <c r="T72" s="571"/>
      <c r="U72" s="573"/>
      <c r="V72" s="571"/>
      <c r="W72" s="573"/>
      <c r="X72" s="571"/>
      <c r="Y72" s="573"/>
      <c r="Z72" s="571"/>
      <c r="AA72" s="573"/>
      <c r="AB72" s="571"/>
      <c r="AC72" s="573"/>
      <c r="AD72" s="571"/>
      <c r="AE72" s="573"/>
      <c r="AF72" s="571"/>
      <c r="AG72" s="573"/>
      <c r="AH72" s="571"/>
      <c r="AI72" s="573"/>
      <c r="AJ72" s="571"/>
      <c r="AK72" s="573"/>
      <c r="AL72" s="613"/>
      <c r="AM72" s="574"/>
      <c r="AN72" s="614"/>
      <c r="AO72" s="573"/>
      <c r="AP72" s="614"/>
      <c r="AQ72" s="573"/>
      <c r="AR72" s="570"/>
      <c r="AS72" s="570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615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616"/>
      <c r="G73" s="617"/>
      <c r="H73" s="616"/>
      <c r="I73" s="617"/>
      <c r="J73" s="616"/>
      <c r="K73" s="617"/>
      <c r="L73" s="616"/>
      <c r="M73" s="617"/>
      <c r="N73" s="577"/>
      <c r="O73" s="579"/>
      <c r="P73" s="577"/>
      <c r="Q73" s="579"/>
      <c r="R73" s="577"/>
      <c r="S73" s="579"/>
      <c r="T73" s="577"/>
      <c r="U73" s="579"/>
      <c r="V73" s="577"/>
      <c r="W73" s="579"/>
      <c r="X73" s="577"/>
      <c r="Y73" s="579"/>
      <c r="Z73" s="577"/>
      <c r="AA73" s="592"/>
      <c r="AB73" s="577"/>
      <c r="AC73" s="579"/>
      <c r="AD73" s="616"/>
      <c r="AE73" s="617"/>
      <c r="AF73" s="616"/>
      <c r="AG73" s="617"/>
      <c r="AH73" s="616"/>
      <c r="AI73" s="617"/>
      <c r="AJ73" s="616"/>
      <c r="AK73" s="617"/>
      <c r="AL73" s="616"/>
      <c r="AM73" s="618"/>
      <c r="AN73" s="614"/>
      <c r="AO73" s="573"/>
      <c r="AP73" s="614"/>
      <c r="AQ73" s="573"/>
      <c r="AR73" s="570"/>
      <c r="AS73" s="570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1</v>
      </c>
      <c r="D74" s="127">
        <f t="shared" ref="D74:E78" si="35">SUM(F74+H74+J74+L74+N74+P74+R74+T74+V74+X74+Z74+AB74+AD74+AF74+AH74+AJ74+AL74)</f>
        <v>1</v>
      </c>
      <c r="E74" s="128">
        <f t="shared" si="35"/>
        <v>0</v>
      </c>
      <c r="F74" s="129">
        <v>1</v>
      </c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614">
        <v>0</v>
      </c>
      <c r="AO74" s="573">
        <v>1</v>
      </c>
      <c r="AP74" s="614">
        <v>0</v>
      </c>
      <c r="AQ74" s="573">
        <v>0</v>
      </c>
      <c r="AR74" s="570">
        <v>0</v>
      </c>
      <c r="AS74" s="570">
        <v>0</v>
      </c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619" t="s">
        <v>99</v>
      </c>
      <c r="B75" s="4620"/>
      <c r="C75" s="619">
        <f t="shared" si="34"/>
        <v>2</v>
      </c>
      <c r="D75" s="611">
        <f t="shared" si="35"/>
        <v>1</v>
      </c>
      <c r="E75" s="612">
        <f t="shared" si="35"/>
        <v>1</v>
      </c>
      <c r="F75" s="571"/>
      <c r="G75" s="570">
        <v>1</v>
      </c>
      <c r="H75" s="571">
        <v>1</v>
      </c>
      <c r="I75" s="570"/>
      <c r="J75" s="571"/>
      <c r="K75" s="573"/>
      <c r="L75" s="571"/>
      <c r="M75" s="573"/>
      <c r="N75" s="571"/>
      <c r="O75" s="573"/>
      <c r="P75" s="571"/>
      <c r="Q75" s="573"/>
      <c r="R75" s="571"/>
      <c r="S75" s="573"/>
      <c r="T75" s="571"/>
      <c r="U75" s="573"/>
      <c r="V75" s="571"/>
      <c r="W75" s="573"/>
      <c r="X75" s="571"/>
      <c r="Y75" s="573"/>
      <c r="Z75" s="571"/>
      <c r="AA75" s="573"/>
      <c r="AB75" s="571"/>
      <c r="AC75" s="570"/>
      <c r="AD75" s="571"/>
      <c r="AE75" s="570"/>
      <c r="AF75" s="571"/>
      <c r="AG75" s="570"/>
      <c r="AH75" s="571"/>
      <c r="AI75" s="570"/>
      <c r="AJ75" s="571"/>
      <c r="AK75" s="570"/>
      <c r="AL75" s="613"/>
      <c r="AM75" s="574"/>
      <c r="AN75" s="614">
        <v>2</v>
      </c>
      <c r="AO75" s="573">
        <v>2</v>
      </c>
      <c r="AP75" s="614">
        <v>0</v>
      </c>
      <c r="AQ75" s="573">
        <v>0</v>
      </c>
      <c r="AR75" s="570">
        <v>2</v>
      </c>
      <c r="AS75" s="570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621" t="s">
        <v>100</v>
      </c>
      <c r="B76" s="4622"/>
      <c r="C76" s="620">
        <f t="shared" si="34"/>
        <v>2</v>
      </c>
      <c r="D76" s="621">
        <f t="shared" si="35"/>
        <v>2</v>
      </c>
      <c r="E76" s="612">
        <f t="shared" si="35"/>
        <v>0</v>
      </c>
      <c r="F76" s="571">
        <v>2</v>
      </c>
      <c r="G76" s="570"/>
      <c r="H76" s="571"/>
      <c r="I76" s="570"/>
      <c r="J76" s="571"/>
      <c r="K76" s="573"/>
      <c r="L76" s="571"/>
      <c r="M76" s="573"/>
      <c r="N76" s="571"/>
      <c r="O76" s="573"/>
      <c r="P76" s="571"/>
      <c r="Q76" s="573"/>
      <c r="R76" s="571"/>
      <c r="S76" s="573"/>
      <c r="T76" s="571"/>
      <c r="U76" s="573"/>
      <c r="V76" s="571"/>
      <c r="W76" s="573"/>
      <c r="X76" s="571"/>
      <c r="Y76" s="573"/>
      <c r="Z76" s="571"/>
      <c r="AA76" s="573"/>
      <c r="AB76" s="571"/>
      <c r="AC76" s="570"/>
      <c r="AD76" s="571"/>
      <c r="AE76" s="570"/>
      <c r="AF76" s="571"/>
      <c r="AG76" s="570"/>
      <c r="AH76" s="571"/>
      <c r="AI76" s="570"/>
      <c r="AJ76" s="571"/>
      <c r="AK76" s="570"/>
      <c r="AL76" s="613"/>
      <c r="AM76" s="574"/>
      <c r="AN76" s="614">
        <v>2</v>
      </c>
      <c r="AO76" s="573">
        <v>0</v>
      </c>
      <c r="AP76" s="614">
        <v>0</v>
      </c>
      <c r="AQ76" s="573">
        <v>0</v>
      </c>
      <c r="AR76" s="570">
        <v>0</v>
      </c>
      <c r="AS76" s="570">
        <v>0</v>
      </c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619" t="s">
        <v>101</v>
      </c>
      <c r="B77" s="4620"/>
      <c r="C77" s="619">
        <f t="shared" si="34"/>
        <v>0</v>
      </c>
      <c r="D77" s="611">
        <f t="shared" si="35"/>
        <v>0</v>
      </c>
      <c r="E77" s="612">
        <f t="shared" si="35"/>
        <v>0</v>
      </c>
      <c r="F77" s="571"/>
      <c r="G77" s="570"/>
      <c r="H77" s="571"/>
      <c r="I77" s="570"/>
      <c r="J77" s="571"/>
      <c r="K77" s="573"/>
      <c r="L77" s="571"/>
      <c r="M77" s="573"/>
      <c r="N77" s="571"/>
      <c r="O77" s="573"/>
      <c r="P77" s="571"/>
      <c r="Q77" s="573"/>
      <c r="R77" s="571"/>
      <c r="S77" s="573"/>
      <c r="T77" s="571"/>
      <c r="U77" s="573"/>
      <c r="V77" s="571"/>
      <c r="W77" s="573"/>
      <c r="X77" s="571"/>
      <c r="Y77" s="573"/>
      <c r="Z77" s="571"/>
      <c r="AA77" s="573"/>
      <c r="AB77" s="571"/>
      <c r="AC77" s="573"/>
      <c r="AD77" s="571"/>
      <c r="AE77" s="573"/>
      <c r="AF77" s="571"/>
      <c r="AG77" s="573"/>
      <c r="AH77" s="571"/>
      <c r="AI77" s="570"/>
      <c r="AJ77" s="571"/>
      <c r="AK77" s="570"/>
      <c r="AL77" s="613"/>
      <c r="AM77" s="574"/>
      <c r="AN77" s="614"/>
      <c r="AO77" s="573"/>
      <c r="AP77" s="614"/>
      <c r="AQ77" s="573"/>
      <c r="AR77" s="570"/>
      <c r="AS77" s="570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623" t="s">
        <v>102</v>
      </c>
      <c r="B78" s="4624"/>
      <c r="C78" s="622">
        <f t="shared" si="34"/>
        <v>0</v>
      </c>
      <c r="D78" s="623">
        <f t="shared" si="35"/>
        <v>0</v>
      </c>
      <c r="E78" s="624">
        <f t="shared" si="35"/>
        <v>0</v>
      </c>
      <c r="F78" s="577"/>
      <c r="G78" s="592"/>
      <c r="H78" s="577"/>
      <c r="I78" s="592"/>
      <c r="J78" s="577"/>
      <c r="K78" s="579"/>
      <c r="L78" s="577"/>
      <c r="M78" s="579"/>
      <c r="N78" s="577"/>
      <c r="O78" s="579"/>
      <c r="P78" s="577"/>
      <c r="Q78" s="579"/>
      <c r="R78" s="577"/>
      <c r="S78" s="579"/>
      <c r="T78" s="577"/>
      <c r="U78" s="579"/>
      <c r="V78" s="577"/>
      <c r="W78" s="579"/>
      <c r="X78" s="577"/>
      <c r="Y78" s="579"/>
      <c r="Z78" s="577"/>
      <c r="AA78" s="579"/>
      <c r="AB78" s="577"/>
      <c r="AC78" s="579"/>
      <c r="AD78" s="577"/>
      <c r="AE78" s="579"/>
      <c r="AF78" s="577"/>
      <c r="AG78" s="579"/>
      <c r="AH78" s="577"/>
      <c r="AI78" s="579"/>
      <c r="AJ78" s="577"/>
      <c r="AK78" s="579"/>
      <c r="AL78" s="625"/>
      <c r="AM78" s="580"/>
      <c r="AN78" s="626"/>
      <c r="AO78" s="579"/>
      <c r="AP78" s="626"/>
      <c r="AQ78" s="579"/>
      <c r="AR78" s="592"/>
      <c r="AS78" s="592">
        <v>5</v>
      </c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578" t="s">
        <v>6</v>
      </c>
      <c r="B79" s="4616"/>
      <c r="C79" s="138">
        <f t="shared" ref="C79:AR79" si="40">SUM(C70:C78)</f>
        <v>22</v>
      </c>
      <c r="D79" s="139">
        <f t="shared" si="40"/>
        <v>11</v>
      </c>
      <c r="E79" s="122">
        <f t="shared" si="40"/>
        <v>11</v>
      </c>
      <c r="F79" s="140">
        <f t="shared" si="40"/>
        <v>3</v>
      </c>
      <c r="G79" s="141">
        <f t="shared" si="40"/>
        <v>1</v>
      </c>
      <c r="H79" s="140">
        <f t="shared" si="40"/>
        <v>1</v>
      </c>
      <c r="I79" s="141">
        <f t="shared" si="40"/>
        <v>0</v>
      </c>
      <c r="J79" s="627">
        <f t="shared" si="40"/>
        <v>0</v>
      </c>
      <c r="K79" s="628">
        <f t="shared" si="40"/>
        <v>0</v>
      </c>
      <c r="L79" s="627">
        <f t="shared" si="40"/>
        <v>0</v>
      </c>
      <c r="M79" s="628">
        <f t="shared" si="40"/>
        <v>0</v>
      </c>
      <c r="N79" s="627">
        <f t="shared" si="40"/>
        <v>0</v>
      </c>
      <c r="O79" s="628">
        <f t="shared" si="40"/>
        <v>0</v>
      </c>
      <c r="P79" s="627">
        <f t="shared" si="40"/>
        <v>0</v>
      </c>
      <c r="Q79" s="628">
        <f t="shared" si="40"/>
        <v>1</v>
      </c>
      <c r="R79" s="627">
        <f t="shared" si="40"/>
        <v>0</v>
      </c>
      <c r="S79" s="628">
        <f t="shared" si="40"/>
        <v>0</v>
      </c>
      <c r="T79" s="627">
        <f t="shared" si="40"/>
        <v>0</v>
      </c>
      <c r="U79" s="628">
        <f t="shared" si="40"/>
        <v>1</v>
      </c>
      <c r="V79" s="627">
        <f t="shared" si="40"/>
        <v>0</v>
      </c>
      <c r="W79" s="628">
        <f t="shared" si="40"/>
        <v>0</v>
      </c>
      <c r="X79" s="627">
        <f t="shared" si="40"/>
        <v>0</v>
      </c>
      <c r="Y79" s="628">
        <f t="shared" si="40"/>
        <v>0</v>
      </c>
      <c r="Z79" s="627">
        <f t="shared" si="40"/>
        <v>2</v>
      </c>
      <c r="AA79" s="628">
        <f t="shared" si="40"/>
        <v>2</v>
      </c>
      <c r="AB79" s="627">
        <f t="shared" si="40"/>
        <v>1</v>
      </c>
      <c r="AC79" s="628">
        <f t="shared" si="40"/>
        <v>1</v>
      </c>
      <c r="AD79" s="627">
        <f t="shared" si="40"/>
        <v>0</v>
      </c>
      <c r="AE79" s="628">
        <f t="shared" si="40"/>
        <v>2</v>
      </c>
      <c r="AF79" s="627">
        <f t="shared" si="40"/>
        <v>1</v>
      </c>
      <c r="AG79" s="628">
        <f t="shared" si="40"/>
        <v>2</v>
      </c>
      <c r="AH79" s="627">
        <f t="shared" si="40"/>
        <v>1</v>
      </c>
      <c r="AI79" s="628">
        <f t="shared" si="40"/>
        <v>0</v>
      </c>
      <c r="AJ79" s="627">
        <f t="shared" si="40"/>
        <v>2</v>
      </c>
      <c r="AK79" s="628">
        <f t="shared" si="40"/>
        <v>1</v>
      </c>
      <c r="AL79" s="629">
        <f t="shared" si="40"/>
        <v>0</v>
      </c>
      <c r="AM79" s="444">
        <f t="shared" si="40"/>
        <v>0</v>
      </c>
      <c r="AN79" s="630">
        <f t="shared" si="40"/>
        <v>15</v>
      </c>
      <c r="AO79" s="141">
        <f t="shared" si="40"/>
        <v>18</v>
      </c>
      <c r="AP79" s="147">
        <f t="shared" si="40"/>
        <v>0</v>
      </c>
      <c r="AQ79" s="141">
        <f t="shared" si="40"/>
        <v>0</v>
      </c>
      <c r="AR79" s="141">
        <f t="shared" si="40"/>
        <v>2</v>
      </c>
      <c r="AS79" s="148">
        <f>SUM(AS70:AS78)</f>
        <v>5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4617" t="s">
        <v>105</v>
      </c>
      <c r="B82" s="4591" t="s">
        <v>6</v>
      </c>
      <c r="C82" s="4595"/>
      <c r="D82" s="4594"/>
      <c r="E82" s="4591" t="s">
        <v>106</v>
      </c>
      <c r="F82" s="4595"/>
      <c r="G82" s="4595"/>
      <c r="H82" s="4595"/>
      <c r="I82" s="4595"/>
      <c r="J82" s="4595"/>
      <c r="K82" s="4595"/>
      <c r="L82" s="4595"/>
      <c r="M82" s="4595"/>
      <c r="N82" s="4595"/>
      <c r="O82" s="4595"/>
      <c r="P82" s="4593"/>
      <c r="Q82" s="3999" t="s">
        <v>107</v>
      </c>
      <c r="R82" s="4612" t="s">
        <v>108</v>
      </c>
      <c r="S82" s="4612" t="s">
        <v>109</v>
      </c>
      <c r="T82" s="4612" t="s">
        <v>9</v>
      </c>
      <c r="U82" s="4590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631" t="s">
        <v>90</v>
      </c>
      <c r="C83" s="632" t="s">
        <v>29</v>
      </c>
      <c r="D83" s="633" t="s">
        <v>30</v>
      </c>
      <c r="E83" s="634" t="s">
        <v>115</v>
      </c>
      <c r="F83" s="635" t="s">
        <v>116</v>
      </c>
      <c r="G83" s="635" t="s">
        <v>117</v>
      </c>
      <c r="H83" s="635" t="s">
        <v>118</v>
      </c>
      <c r="I83" s="635" t="s">
        <v>119</v>
      </c>
      <c r="J83" s="635" t="s">
        <v>120</v>
      </c>
      <c r="K83" s="635" t="s">
        <v>121</v>
      </c>
      <c r="L83" s="635" t="s">
        <v>122</v>
      </c>
      <c r="M83" s="635" t="s">
        <v>123</v>
      </c>
      <c r="N83" s="635" t="s">
        <v>124</v>
      </c>
      <c r="O83" s="635" t="s">
        <v>125</v>
      </c>
      <c r="P83" s="636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462"/>
      <c r="D84" s="462"/>
      <c r="E84" s="462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55"/>
      <c r="Q84" s="445"/>
      <c r="R84" s="483"/>
      <c r="S84" s="483"/>
      <c r="T84" s="483"/>
      <c r="U84" s="535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575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575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575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575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575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637" t="s">
        <v>6</v>
      </c>
      <c r="B90" s="638">
        <f t="shared" ref="B90:U90" si="55">SUM(B84:B89)</f>
        <v>0</v>
      </c>
      <c r="C90" s="639">
        <f t="shared" si="55"/>
        <v>0</v>
      </c>
      <c r="D90" s="640">
        <f t="shared" si="55"/>
        <v>0</v>
      </c>
      <c r="E90" s="598">
        <f t="shared" si="55"/>
        <v>0</v>
      </c>
      <c r="F90" s="641">
        <f t="shared" si="55"/>
        <v>0</v>
      </c>
      <c r="G90" s="641">
        <f t="shared" si="55"/>
        <v>0</v>
      </c>
      <c r="H90" s="641">
        <f t="shared" si="55"/>
        <v>0</v>
      </c>
      <c r="I90" s="641">
        <f t="shared" si="55"/>
        <v>0</v>
      </c>
      <c r="J90" s="641">
        <f t="shared" si="55"/>
        <v>0</v>
      </c>
      <c r="K90" s="641">
        <f t="shared" si="55"/>
        <v>0</v>
      </c>
      <c r="L90" s="641">
        <f t="shared" si="55"/>
        <v>0</v>
      </c>
      <c r="M90" s="641">
        <f t="shared" si="55"/>
        <v>0</v>
      </c>
      <c r="N90" s="641">
        <f t="shared" si="55"/>
        <v>0</v>
      </c>
      <c r="O90" s="641">
        <f t="shared" si="55"/>
        <v>0</v>
      </c>
      <c r="P90" s="446">
        <f t="shared" si="55"/>
        <v>0</v>
      </c>
      <c r="Q90" s="642">
        <f t="shared" si="55"/>
        <v>0</v>
      </c>
      <c r="R90" s="643">
        <f t="shared" si="55"/>
        <v>0</v>
      </c>
      <c r="S90" s="643">
        <f t="shared" si="55"/>
        <v>0</v>
      </c>
      <c r="T90" s="643">
        <f t="shared" si="55"/>
        <v>0</v>
      </c>
      <c r="U90" s="644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4613" t="s">
        <v>105</v>
      </c>
      <c r="B92" s="4591" t="s">
        <v>6</v>
      </c>
      <c r="C92" s="4595"/>
      <c r="D92" s="4594"/>
      <c r="E92" s="4591" t="s">
        <v>106</v>
      </c>
      <c r="F92" s="4595"/>
      <c r="G92" s="4595"/>
      <c r="H92" s="4595"/>
      <c r="I92" s="4595"/>
      <c r="J92" s="4595"/>
      <c r="K92" s="4595"/>
      <c r="L92" s="4593"/>
      <c r="M92" s="4614" t="s">
        <v>343</v>
      </c>
      <c r="N92" s="4612" t="s">
        <v>134</v>
      </c>
      <c r="O92" s="4612" t="s">
        <v>85</v>
      </c>
      <c r="P92" s="4612" t="s">
        <v>344</v>
      </c>
      <c r="Q92" s="4612" t="s">
        <v>135</v>
      </c>
      <c r="R92" s="4590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4613" t="s">
        <v>90</v>
      </c>
      <c r="C93" s="4613" t="s">
        <v>29</v>
      </c>
      <c r="D93" s="3819" t="s">
        <v>30</v>
      </c>
      <c r="E93" s="4615" t="s">
        <v>136</v>
      </c>
      <c r="F93" s="4612" t="s">
        <v>121</v>
      </c>
      <c r="G93" s="4610" t="s">
        <v>339</v>
      </c>
      <c r="H93" s="4610" t="s">
        <v>340</v>
      </c>
      <c r="I93" s="4610" t="s">
        <v>124</v>
      </c>
      <c r="J93" s="4610" t="s">
        <v>341</v>
      </c>
      <c r="K93" s="4610" t="s">
        <v>342</v>
      </c>
      <c r="L93" s="4611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575" t="s">
        <v>127</v>
      </c>
      <c r="B95" s="28">
        <f t="shared" ref="B95:B99" si="56">SUM(E95:L95)</f>
        <v>0</v>
      </c>
      <c r="C95" s="465"/>
      <c r="D95" s="535"/>
      <c r="E95" s="462"/>
      <c r="F95" s="483"/>
      <c r="G95" s="483"/>
      <c r="H95" s="483"/>
      <c r="I95" s="483"/>
      <c r="J95" s="483"/>
      <c r="K95" s="483"/>
      <c r="L95" s="455"/>
      <c r="M95" s="445"/>
      <c r="N95" s="483"/>
      <c r="O95" s="483"/>
      <c r="P95" s="483"/>
      <c r="Q95" s="483"/>
      <c r="R95" s="535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645" t="s">
        <v>335</v>
      </c>
      <c r="B96" s="28">
        <f t="shared" si="56"/>
        <v>0</v>
      </c>
      <c r="C96" s="590"/>
      <c r="D96" s="570"/>
      <c r="E96" s="571"/>
      <c r="F96" s="572"/>
      <c r="G96" s="572"/>
      <c r="H96" s="572"/>
      <c r="I96" s="572"/>
      <c r="J96" s="572"/>
      <c r="K96" s="572"/>
      <c r="L96" s="574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645" t="s">
        <v>336</v>
      </c>
      <c r="B97" s="28">
        <f t="shared" si="56"/>
        <v>0</v>
      </c>
      <c r="C97" s="590"/>
      <c r="D97" s="570"/>
      <c r="E97" s="571"/>
      <c r="F97" s="572"/>
      <c r="G97" s="572"/>
      <c r="H97" s="572"/>
      <c r="I97" s="572"/>
      <c r="J97" s="572"/>
      <c r="K97" s="572"/>
      <c r="L97" s="574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645" t="s">
        <v>337</v>
      </c>
      <c r="B98" s="28">
        <f t="shared" si="56"/>
        <v>0</v>
      </c>
      <c r="C98" s="590"/>
      <c r="D98" s="570"/>
      <c r="E98" s="571"/>
      <c r="F98" s="572"/>
      <c r="G98" s="572"/>
      <c r="H98" s="572"/>
      <c r="I98" s="572"/>
      <c r="J98" s="572"/>
      <c r="K98" s="572"/>
      <c r="L98" s="574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05"/>
      <c r="BC98" s="505"/>
      <c r="BD98" s="505"/>
      <c r="BE98" s="505"/>
      <c r="BN98" s="505"/>
      <c r="BO98" s="505"/>
      <c r="BP98" s="505"/>
      <c r="BQ98" s="505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645" t="s">
        <v>338</v>
      </c>
      <c r="B99" s="28">
        <f t="shared" si="56"/>
        <v>0</v>
      </c>
      <c r="C99" s="591"/>
      <c r="D99" s="592"/>
      <c r="E99" s="577"/>
      <c r="F99" s="578"/>
      <c r="G99" s="578"/>
      <c r="H99" s="578"/>
      <c r="I99" s="578"/>
      <c r="J99" s="578"/>
      <c r="K99" s="578"/>
      <c r="L99" s="580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637" t="s">
        <v>6</v>
      </c>
      <c r="B100" s="638">
        <f t="shared" ref="B100:R100" si="71">SUM(B95:B99)</f>
        <v>0</v>
      </c>
      <c r="C100" s="646">
        <f t="shared" si="71"/>
        <v>0</v>
      </c>
      <c r="D100" s="647">
        <f t="shared" si="71"/>
        <v>0</v>
      </c>
      <c r="E100" s="598">
        <f t="shared" si="71"/>
        <v>0</v>
      </c>
      <c r="F100" s="641">
        <f t="shared" si="71"/>
        <v>0</v>
      </c>
      <c r="G100" s="641">
        <f t="shared" si="71"/>
        <v>0</v>
      </c>
      <c r="H100" s="641">
        <f t="shared" si="71"/>
        <v>0</v>
      </c>
      <c r="I100" s="641">
        <f t="shared" si="71"/>
        <v>0</v>
      </c>
      <c r="J100" s="641">
        <f t="shared" si="71"/>
        <v>0</v>
      </c>
      <c r="K100" s="641">
        <f t="shared" si="71"/>
        <v>0</v>
      </c>
      <c r="L100" s="446">
        <f t="shared" si="71"/>
        <v>0</v>
      </c>
      <c r="M100" s="642">
        <f>SUM(M95:M97)</f>
        <v>0</v>
      </c>
      <c r="N100" s="641">
        <f t="shared" si="71"/>
        <v>0</v>
      </c>
      <c r="O100" s="641">
        <f t="shared" si="71"/>
        <v>0</v>
      </c>
      <c r="P100" s="643">
        <f t="shared" si="71"/>
        <v>0</v>
      </c>
      <c r="Q100" s="643">
        <f t="shared" si="71"/>
        <v>0</v>
      </c>
      <c r="R100" s="644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4604" t="s">
        <v>140</v>
      </c>
      <c r="B103" s="4605" t="s">
        <v>141</v>
      </c>
      <c r="C103" s="4606" t="s">
        <v>142</v>
      </c>
      <c r="D103" s="4606"/>
      <c r="E103" s="4606"/>
      <c r="F103" s="4606"/>
      <c r="G103" s="4606"/>
      <c r="H103" s="4606"/>
      <c r="I103" s="4606"/>
      <c r="J103" s="4606"/>
      <c r="K103" s="4606"/>
      <c r="L103" s="4606"/>
      <c r="M103" s="4606"/>
      <c r="N103" s="4606"/>
      <c r="O103" s="4606"/>
      <c r="P103" s="4606"/>
      <c r="Q103" s="4606"/>
      <c r="R103" s="4606"/>
      <c r="S103" s="4606"/>
      <c r="T103" s="4607" t="s">
        <v>40</v>
      </c>
      <c r="U103" s="4608"/>
      <c r="V103" s="4609" t="s">
        <v>143</v>
      </c>
      <c r="W103" s="3985" t="s">
        <v>87</v>
      </c>
      <c r="X103" s="3985" t="s">
        <v>88</v>
      </c>
      <c r="Y103" s="4594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606"/>
      <c r="D104" s="4606"/>
      <c r="E104" s="4606"/>
      <c r="F104" s="4606"/>
      <c r="G104" s="4606"/>
      <c r="H104" s="4606"/>
      <c r="I104" s="4606"/>
      <c r="J104" s="4606"/>
      <c r="K104" s="4606"/>
      <c r="L104" s="4606"/>
      <c r="M104" s="4606"/>
      <c r="N104" s="4606"/>
      <c r="O104" s="4606"/>
      <c r="P104" s="4606"/>
      <c r="Q104" s="4606"/>
      <c r="R104" s="4606"/>
      <c r="S104" s="4606"/>
      <c r="T104" s="4601" t="s">
        <v>29</v>
      </c>
      <c r="U104" s="4602" t="s">
        <v>30</v>
      </c>
      <c r="V104" s="4609"/>
      <c r="W104" s="3985"/>
      <c r="X104" s="3985"/>
      <c r="Y104" s="4594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471" t="s">
        <v>12</v>
      </c>
      <c r="D105" s="472" t="s">
        <v>13</v>
      </c>
      <c r="E105" s="472" t="s">
        <v>41</v>
      </c>
      <c r="F105" s="472" t="s">
        <v>42</v>
      </c>
      <c r="G105" s="472" t="s">
        <v>16</v>
      </c>
      <c r="H105" s="472" t="s">
        <v>17</v>
      </c>
      <c r="I105" s="472" t="s">
        <v>18</v>
      </c>
      <c r="J105" s="472" t="s">
        <v>19</v>
      </c>
      <c r="K105" s="472" t="s">
        <v>20</v>
      </c>
      <c r="L105" s="472" t="s">
        <v>21</v>
      </c>
      <c r="M105" s="472" t="s">
        <v>22</v>
      </c>
      <c r="N105" s="472" t="s">
        <v>23</v>
      </c>
      <c r="O105" s="472" t="s">
        <v>24</v>
      </c>
      <c r="P105" s="472" t="s">
        <v>25</v>
      </c>
      <c r="Q105" s="472" t="s">
        <v>26</v>
      </c>
      <c r="R105" s="472" t="s">
        <v>27</v>
      </c>
      <c r="S105" s="513" t="s">
        <v>28</v>
      </c>
      <c r="T105" s="3795"/>
      <c r="U105" s="3797"/>
      <c r="V105" s="4609"/>
      <c r="W105" s="3985"/>
      <c r="X105" s="3985"/>
      <c r="Y105" s="4594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447" t="s">
        <v>145</v>
      </c>
      <c r="B106" s="649">
        <f>SUM(C106:S106)</f>
        <v>55</v>
      </c>
      <c r="C106" s="650">
        <v>2</v>
      </c>
      <c r="D106" s="651">
        <v>7</v>
      </c>
      <c r="E106" s="651">
        <v>18</v>
      </c>
      <c r="F106" s="651">
        <v>28</v>
      </c>
      <c r="G106" s="651">
        <v>0</v>
      </c>
      <c r="H106" s="651">
        <v>0</v>
      </c>
      <c r="I106" s="651">
        <v>0</v>
      </c>
      <c r="J106" s="651">
        <v>0</v>
      </c>
      <c r="K106" s="651">
        <v>0</v>
      </c>
      <c r="L106" s="651">
        <v>0</v>
      </c>
      <c r="M106" s="651">
        <v>0</v>
      </c>
      <c r="N106" s="651">
        <v>0</v>
      </c>
      <c r="O106" s="651">
        <v>0</v>
      </c>
      <c r="P106" s="651">
        <v>0</v>
      </c>
      <c r="Q106" s="651">
        <v>0</v>
      </c>
      <c r="R106" s="651">
        <v>0</v>
      </c>
      <c r="S106" s="652">
        <v>0</v>
      </c>
      <c r="T106" s="650">
        <v>25</v>
      </c>
      <c r="U106" s="178">
        <v>30</v>
      </c>
      <c r="V106" s="653">
        <v>5</v>
      </c>
      <c r="W106" s="651">
        <v>0</v>
      </c>
      <c r="X106" s="651">
        <v>0</v>
      </c>
      <c r="Y106" s="652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654" t="s">
        <v>146</v>
      </c>
      <c r="B107" s="655">
        <f>SUM(C107:S107)</f>
        <v>0</v>
      </c>
      <c r="C107" s="650">
        <v>0</v>
      </c>
      <c r="D107" s="651">
        <v>0</v>
      </c>
      <c r="E107" s="651">
        <v>0</v>
      </c>
      <c r="F107" s="651">
        <v>0</v>
      </c>
      <c r="G107" s="651">
        <v>0</v>
      </c>
      <c r="H107" s="651">
        <v>0</v>
      </c>
      <c r="I107" s="651">
        <v>0</v>
      </c>
      <c r="J107" s="651">
        <v>0</v>
      </c>
      <c r="K107" s="651">
        <v>0</v>
      </c>
      <c r="L107" s="651">
        <v>0</v>
      </c>
      <c r="M107" s="651">
        <v>0</v>
      </c>
      <c r="N107" s="651">
        <v>0</v>
      </c>
      <c r="O107" s="651">
        <v>0</v>
      </c>
      <c r="P107" s="651">
        <v>0</v>
      </c>
      <c r="Q107" s="651">
        <v>0</v>
      </c>
      <c r="R107" s="651">
        <v>0</v>
      </c>
      <c r="S107" s="652">
        <v>0</v>
      </c>
      <c r="T107" s="650">
        <v>0</v>
      </c>
      <c r="U107" s="656">
        <v>0</v>
      </c>
      <c r="V107" s="653">
        <v>0</v>
      </c>
      <c r="W107" s="651">
        <v>0</v>
      </c>
      <c r="X107" s="651">
        <v>0</v>
      </c>
      <c r="Y107" s="652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4598" t="s">
        <v>46</v>
      </c>
      <c r="B110" s="4598" t="s">
        <v>4</v>
      </c>
      <c r="C110" s="4599" t="s">
        <v>6</v>
      </c>
      <c r="D110" s="4589"/>
      <c r="E110" s="4590"/>
      <c r="F110" s="4570" t="s">
        <v>149</v>
      </c>
      <c r="G110" s="4600"/>
      <c r="H110" s="4600"/>
      <c r="I110" s="4600"/>
      <c r="J110" s="4600"/>
      <c r="K110" s="4600"/>
      <c r="L110" s="4600"/>
      <c r="M110" s="4600"/>
      <c r="N110" s="4600"/>
      <c r="O110" s="4600"/>
      <c r="P110" s="4600"/>
      <c r="Q110" s="4600"/>
      <c r="R110" s="4600"/>
      <c r="S110" s="4600"/>
      <c r="T110" s="4600"/>
      <c r="U110" s="4600"/>
      <c r="V110" s="4600"/>
      <c r="W110" s="4600"/>
      <c r="X110" s="4600"/>
      <c r="Y110" s="4600"/>
      <c r="Z110" s="4600"/>
      <c r="AA110" s="4600"/>
      <c r="AB110" s="4600"/>
      <c r="AC110" s="4600"/>
      <c r="AD110" s="4600"/>
      <c r="AE110" s="4600"/>
      <c r="AF110" s="4600"/>
      <c r="AG110" s="4600"/>
      <c r="AH110" s="4600"/>
      <c r="AI110" s="4600"/>
      <c r="AJ110" s="4600"/>
      <c r="AK110" s="4600"/>
      <c r="AL110" s="4600"/>
      <c r="AM110" s="4585"/>
      <c r="AN110" s="4586" t="s">
        <v>143</v>
      </c>
      <c r="AO110" s="4586" t="s">
        <v>87</v>
      </c>
      <c r="AP110" s="4586" t="s">
        <v>88</v>
      </c>
      <c r="AQ110" s="458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603" t="s">
        <v>12</v>
      </c>
      <c r="G111" s="4603"/>
      <c r="H111" s="4594" t="s">
        <v>13</v>
      </c>
      <c r="I111" s="4603"/>
      <c r="J111" s="4594" t="s">
        <v>41</v>
      </c>
      <c r="K111" s="4603"/>
      <c r="L111" s="4595" t="s">
        <v>42</v>
      </c>
      <c r="M111" s="4596"/>
      <c r="N111" s="3988" t="s">
        <v>16</v>
      </c>
      <c r="O111" s="4594"/>
      <c r="P111" s="4591" t="s">
        <v>17</v>
      </c>
      <c r="Q111" s="4594"/>
      <c r="R111" s="4589" t="s">
        <v>18</v>
      </c>
      <c r="S111" s="4590"/>
      <c r="T111" s="4595" t="s">
        <v>19</v>
      </c>
      <c r="U111" s="4594"/>
      <c r="V111" s="4591" t="s">
        <v>20</v>
      </c>
      <c r="W111" s="4594"/>
      <c r="X111" s="4595" t="s">
        <v>21</v>
      </c>
      <c r="Y111" s="4594"/>
      <c r="Z111" s="4595" t="s">
        <v>22</v>
      </c>
      <c r="AA111" s="4594"/>
      <c r="AB111" s="4596" t="s">
        <v>23</v>
      </c>
      <c r="AC111" s="3982"/>
      <c r="AD111" s="4595" t="s">
        <v>24</v>
      </c>
      <c r="AE111" s="4594"/>
      <c r="AF111" s="4595" t="s">
        <v>25</v>
      </c>
      <c r="AG111" s="4594"/>
      <c r="AH111" s="4595" t="s">
        <v>26</v>
      </c>
      <c r="AI111" s="4594"/>
      <c r="AJ111" s="4595" t="s">
        <v>27</v>
      </c>
      <c r="AK111" s="4594"/>
      <c r="AL111" s="4595" t="s">
        <v>28</v>
      </c>
      <c r="AM111" s="4594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568" t="s">
        <v>90</v>
      </c>
      <c r="D112" s="528" t="s">
        <v>29</v>
      </c>
      <c r="E112" s="513" t="s">
        <v>30</v>
      </c>
      <c r="F112" s="471" t="s">
        <v>29</v>
      </c>
      <c r="G112" s="513" t="s">
        <v>30</v>
      </c>
      <c r="H112" s="471" t="s">
        <v>29</v>
      </c>
      <c r="I112" s="513" t="s">
        <v>30</v>
      </c>
      <c r="J112" s="471" t="s">
        <v>29</v>
      </c>
      <c r="K112" s="513" t="s">
        <v>30</v>
      </c>
      <c r="L112" s="528" t="s">
        <v>29</v>
      </c>
      <c r="M112" s="472" t="s">
        <v>30</v>
      </c>
      <c r="N112" s="472" t="s">
        <v>29</v>
      </c>
      <c r="O112" s="559" t="s">
        <v>30</v>
      </c>
      <c r="P112" s="471" t="s">
        <v>29</v>
      </c>
      <c r="Q112" s="559" t="s">
        <v>30</v>
      </c>
      <c r="R112" s="528" t="s">
        <v>29</v>
      </c>
      <c r="S112" s="559" t="s">
        <v>30</v>
      </c>
      <c r="T112" s="528" t="s">
        <v>29</v>
      </c>
      <c r="U112" s="559" t="s">
        <v>30</v>
      </c>
      <c r="V112" s="471" t="s">
        <v>29</v>
      </c>
      <c r="W112" s="559" t="s">
        <v>30</v>
      </c>
      <c r="X112" s="528" t="s">
        <v>29</v>
      </c>
      <c r="Y112" s="559" t="s">
        <v>30</v>
      </c>
      <c r="Z112" s="528" t="s">
        <v>29</v>
      </c>
      <c r="AA112" s="559" t="s">
        <v>30</v>
      </c>
      <c r="AB112" s="528" t="s">
        <v>29</v>
      </c>
      <c r="AC112" s="559" t="s">
        <v>30</v>
      </c>
      <c r="AD112" s="528" t="s">
        <v>29</v>
      </c>
      <c r="AE112" s="559" t="s">
        <v>30</v>
      </c>
      <c r="AF112" s="528" t="s">
        <v>29</v>
      </c>
      <c r="AG112" s="559" t="s">
        <v>30</v>
      </c>
      <c r="AH112" s="528" t="s">
        <v>29</v>
      </c>
      <c r="AI112" s="559" t="s">
        <v>30</v>
      </c>
      <c r="AJ112" s="528" t="s">
        <v>29</v>
      </c>
      <c r="AK112" s="559" t="s">
        <v>30</v>
      </c>
      <c r="AL112" s="528" t="s">
        <v>29</v>
      </c>
      <c r="AM112" s="559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4586" t="s">
        <v>150</v>
      </c>
      <c r="B113" s="448" t="s">
        <v>31</v>
      </c>
      <c r="C113" s="658">
        <f>SUM(D113:E113)</f>
        <v>0</v>
      </c>
      <c r="D113" s="659">
        <f>SUM(F113+H113+J113+L113+N113+P113+R113+T113+V113+X113+Z113+AB113+AD113+AF113+AH113+AJ113+AL113)</f>
        <v>0</v>
      </c>
      <c r="E113" s="660">
        <f>SUM(G113+I113+K113+M113+O113+Q113+S113+U113+W113+Y113+AA113+AC113+AE113+AG113+AI113+AK113+AM113)</f>
        <v>0</v>
      </c>
      <c r="F113" s="661">
        <v>0</v>
      </c>
      <c r="G113" s="662">
        <v>0</v>
      </c>
      <c r="H113" s="661">
        <v>0</v>
      </c>
      <c r="I113" s="662">
        <v>0</v>
      </c>
      <c r="J113" s="661">
        <v>0</v>
      </c>
      <c r="K113" s="662">
        <v>0</v>
      </c>
      <c r="L113" s="449">
        <v>0</v>
      </c>
      <c r="M113" s="663">
        <v>0</v>
      </c>
      <c r="N113" s="663">
        <v>0</v>
      </c>
      <c r="O113" s="664">
        <v>0</v>
      </c>
      <c r="P113" s="661">
        <v>0</v>
      </c>
      <c r="Q113" s="664">
        <v>0</v>
      </c>
      <c r="R113" s="449">
        <v>0</v>
      </c>
      <c r="S113" s="664">
        <v>0</v>
      </c>
      <c r="T113" s="449">
        <v>0</v>
      </c>
      <c r="U113" s="664">
        <v>0</v>
      </c>
      <c r="V113" s="661">
        <v>0</v>
      </c>
      <c r="W113" s="662">
        <v>0</v>
      </c>
      <c r="X113" s="449">
        <v>0</v>
      </c>
      <c r="Y113" s="662">
        <v>0</v>
      </c>
      <c r="Z113" s="449">
        <v>0</v>
      </c>
      <c r="AA113" s="664">
        <v>0</v>
      </c>
      <c r="AB113" s="449">
        <v>0</v>
      </c>
      <c r="AC113" s="664">
        <v>0</v>
      </c>
      <c r="AD113" s="449">
        <v>0</v>
      </c>
      <c r="AE113" s="664">
        <v>0</v>
      </c>
      <c r="AF113" s="449">
        <v>0</v>
      </c>
      <c r="AG113" s="664">
        <v>0</v>
      </c>
      <c r="AH113" s="449">
        <v>0</v>
      </c>
      <c r="AI113" s="664">
        <v>0</v>
      </c>
      <c r="AJ113" s="449">
        <v>0</v>
      </c>
      <c r="AK113" s="664">
        <v>0</v>
      </c>
      <c r="AL113" s="449">
        <v>0</v>
      </c>
      <c r="AM113" s="664">
        <v>0</v>
      </c>
      <c r="AN113" s="664">
        <v>0</v>
      </c>
      <c r="AO113" s="664">
        <v>0</v>
      </c>
      <c r="AP113" s="664">
        <v>0</v>
      </c>
      <c r="AQ113" s="664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665" t="s">
        <v>151</v>
      </c>
      <c r="C114" s="666">
        <f t="shared" ref="C114:C123" si="81">SUM(D114:E114)</f>
        <v>2</v>
      </c>
      <c r="D114" s="667">
        <f t="shared" ref="D114:D122" si="82">SUM(F114+H114+J114+L114+N114+P114+R114+T114+V114+X114+Z114+AB114+AD114+AF114+AH114+AJ114+AL114)</f>
        <v>0</v>
      </c>
      <c r="E114" s="668">
        <f t="shared" ref="E114:E123" si="83">SUM(G114+I114+K114+M114+O114+Q114+S114+U114+W114+Y114+AA114+AC114+AE114+AG114+AI114+AK114+AM114)</f>
        <v>2</v>
      </c>
      <c r="F114" s="650">
        <v>0</v>
      </c>
      <c r="G114" s="652">
        <v>0</v>
      </c>
      <c r="H114" s="650">
        <v>0</v>
      </c>
      <c r="I114" s="652">
        <v>0</v>
      </c>
      <c r="J114" s="650">
        <v>0</v>
      </c>
      <c r="K114" s="652">
        <v>2</v>
      </c>
      <c r="L114" s="669">
        <v>0</v>
      </c>
      <c r="M114" s="651">
        <v>0</v>
      </c>
      <c r="N114" s="651">
        <v>0</v>
      </c>
      <c r="O114" s="670">
        <v>0</v>
      </c>
      <c r="P114" s="650">
        <v>0</v>
      </c>
      <c r="Q114" s="670">
        <v>0</v>
      </c>
      <c r="R114" s="669">
        <v>0</v>
      </c>
      <c r="S114" s="670">
        <v>0</v>
      </c>
      <c r="T114" s="669">
        <v>0</v>
      </c>
      <c r="U114" s="670">
        <v>0</v>
      </c>
      <c r="V114" s="650">
        <v>0</v>
      </c>
      <c r="W114" s="652">
        <v>0</v>
      </c>
      <c r="X114" s="669">
        <v>0</v>
      </c>
      <c r="Y114" s="652">
        <v>0</v>
      </c>
      <c r="Z114" s="669">
        <v>0</v>
      </c>
      <c r="AA114" s="670">
        <v>0</v>
      </c>
      <c r="AB114" s="669">
        <v>0</v>
      </c>
      <c r="AC114" s="670">
        <v>0</v>
      </c>
      <c r="AD114" s="669">
        <v>0</v>
      </c>
      <c r="AE114" s="670">
        <v>0</v>
      </c>
      <c r="AF114" s="669">
        <v>0</v>
      </c>
      <c r="AG114" s="670">
        <v>0</v>
      </c>
      <c r="AH114" s="669">
        <v>0</v>
      </c>
      <c r="AI114" s="670">
        <v>0</v>
      </c>
      <c r="AJ114" s="669">
        <v>0</v>
      </c>
      <c r="AK114" s="670">
        <v>0</v>
      </c>
      <c r="AL114" s="669">
        <v>0</v>
      </c>
      <c r="AM114" s="670">
        <v>0</v>
      </c>
      <c r="AN114" s="670">
        <v>0</v>
      </c>
      <c r="AO114" s="670">
        <v>0</v>
      </c>
      <c r="AP114" s="670">
        <v>0</v>
      </c>
      <c r="AQ114" s="670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665" t="s">
        <v>152</v>
      </c>
      <c r="C115" s="666">
        <f t="shared" si="81"/>
        <v>0</v>
      </c>
      <c r="D115" s="667">
        <f t="shared" si="82"/>
        <v>0</v>
      </c>
      <c r="E115" s="668">
        <f t="shared" si="83"/>
        <v>0</v>
      </c>
      <c r="F115" s="650">
        <v>0</v>
      </c>
      <c r="G115" s="652">
        <v>0</v>
      </c>
      <c r="H115" s="650">
        <v>0</v>
      </c>
      <c r="I115" s="652">
        <v>0</v>
      </c>
      <c r="J115" s="650">
        <v>0</v>
      </c>
      <c r="K115" s="652">
        <v>0</v>
      </c>
      <c r="L115" s="669">
        <v>0</v>
      </c>
      <c r="M115" s="651">
        <v>0</v>
      </c>
      <c r="N115" s="651">
        <v>0</v>
      </c>
      <c r="O115" s="670">
        <v>0</v>
      </c>
      <c r="P115" s="650">
        <v>0</v>
      </c>
      <c r="Q115" s="670">
        <v>0</v>
      </c>
      <c r="R115" s="669">
        <v>0</v>
      </c>
      <c r="S115" s="670">
        <v>0</v>
      </c>
      <c r="T115" s="669">
        <v>0</v>
      </c>
      <c r="U115" s="670">
        <v>0</v>
      </c>
      <c r="V115" s="650">
        <v>0</v>
      </c>
      <c r="W115" s="652">
        <v>0</v>
      </c>
      <c r="X115" s="669">
        <v>0</v>
      </c>
      <c r="Y115" s="652">
        <v>0</v>
      </c>
      <c r="Z115" s="669">
        <v>0</v>
      </c>
      <c r="AA115" s="670">
        <v>0</v>
      </c>
      <c r="AB115" s="669">
        <v>0</v>
      </c>
      <c r="AC115" s="670">
        <v>0</v>
      </c>
      <c r="AD115" s="669">
        <v>0</v>
      </c>
      <c r="AE115" s="670">
        <v>0</v>
      </c>
      <c r="AF115" s="669">
        <v>0</v>
      </c>
      <c r="AG115" s="670">
        <v>0</v>
      </c>
      <c r="AH115" s="669">
        <v>0</v>
      </c>
      <c r="AI115" s="670">
        <v>0</v>
      </c>
      <c r="AJ115" s="669">
        <v>0</v>
      </c>
      <c r="AK115" s="670">
        <v>0</v>
      </c>
      <c r="AL115" s="669">
        <v>0</v>
      </c>
      <c r="AM115" s="670">
        <v>0</v>
      </c>
      <c r="AN115" s="670">
        <v>0</v>
      </c>
      <c r="AO115" s="670">
        <v>0</v>
      </c>
      <c r="AP115" s="670">
        <v>0</v>
      </c>
      <c r="AQ115" s="670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665" t="s">
        <v>153</v>
      </c>
      <c r="C116" s="666">
        <f t="shared" si="81"/>
        <v>0</v>
      </c>
      <c r="D116" s="667">
        <f t="shared" si="82"/>
        <v>0</v>
      </c>
      <c r="E116" s="668">
        <f t="shared" si="83"/>
        <v>0</v>
      </c>
      <c r="F116" s="650">
        <v>0</v>
      </c>
      <c r="G116" s="652">
        <v>0</v>
      </c>
      <c r="H116" s="650">
        <v>0</v>
      </c>
      <c r="I116" s="652">
        <v>0</v>
      </c>
      <c r="J116" s="650">
        <v>0</v>
      </c>
      <c r="K116" s="652">
        <v>0</v>
      </c>
      <c r="L116" s="669">
        <v>0</v>
      </c>
      <c r="M116" s="651">
        <v>0</v>
      </c>
      <c r="N116" s="651">
        <v>0</v>
      </c>
      <c r="O116" s="670">
        <v>0</v>
      </c>
      <c r="P116" s="650">
        <v>0</v>
      </c>
      <c r="Q116" s="670">
        <v>0</v>
      </c>
      <c r="R116" s="669">
        <v>0</v>
      </c>
      <c r="S116" s="670">
        <v>0</v>
      </c>
      <c r="T116" s="669">
        <v>0</v>
      </c>
      <c r="U116" s="670">
        <v>0</v>
      </c>
      <c r="V116" s="650">
        <v>0</v>
      </c>
      <c r="W116" s="652">
        <v>0</v>
      </c>
      <c r="X116" s="669">
        <v>0</v>
      </c>
      <c r="Y116" s="652">
        <v>0</v>
      </c>
      <c r="Z116" s="669">
        <v>0</v>
      </c>
      <c r="AA116" s="670">
        <v>0</v>
      </c>
      <c r="AB116" s="669">
        <v>0</v>
      </c>
      <c r="AC116" s="670">
        <v>0</v>
      </c>
      <c r="AD116" s="669">
        <v>0</v>
      </c>
      <c r="AE116" s="670">
        <v>0</v>
      </c>
      <c r="AF116" s="669">
        <v>0</v>
      </c>
      <c r="AG116" s="670">
        <v>0</v>
      </c>
      <c r="AH116" s="669">
        <v>0</v>
      </c>
      <c r="AI116" s="670">
        <v>0</v>
      </c>
      <c r="AJ116" s="669">
        <v>0</v>
      </c>
      <c r="AK116" s="670">
        <v>0</v>
      </c>
      <c r="AL116" s="669">
        <v>0</v>
      </c>
      <c r="AM116" s="670">
        <v>0</v>
      </c>
      <c r="AN116" s="670">
        <v>0</v>
      </c>
      <c r="AO116" s="670">
        <v>0</v>
      </c>
      <c r="AP116" s="670">
        <v>0</v>
      </c>
      <c r="AQ116" s="670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665" t="s">
        <v>154</v>
      </c>
      <c r="C117" s="666">
        <f t="shared" si="81"/>
        <v>9</v>
      </c>
      <c r="D117" s="667">
        <f t="shared" si="82"/>
        <v>7</v>
      </c>
      <c r="E117" s="668">
        <f t="shared" si="83"/>
        <v>2</v>
      </c>
      <c r="F117" s="650">
        <v>0</v>
      </c>
      <c r="G117" s="652">
        <v>0</v>
      </c>
      <c r="H117" s="650">
        <v>1</v>
      </c>
      <c r="I117" s="652">
        <v>1</v>
      </c>
      <c r="J117" s="650">
        <v>5</v>
      </c>
      <c r="K117" s="652">
        <v>1</v>
      </c>
      <c r="L117" s="669">
        <v>1</v>
      </c>
      <c r="M117" s="651">
        <v>0</v>
      </c>
      <c r="N117" s="651">
        <v>0</v>
      </c>
      <c r="O117" s="670">
        <v>0</v>
      </c>
      <c r="P117" s="650">
        <v>0</v>
      </c>
      <c r="Q117" s="670">
        <v>0</v>
      </c>
      <c r="R117" s="669">
        <v>0</v>
      </c>
      <c r="S117" s="670">
        <v>0</v>
      </c>
      <c r="T117" s="669">
        <v>0</v>
      </c>
      <c r="U117" s="670">
        <v>0</v>
      </c>
      <c r="V117" s="650">
        <v>0</v>
      </c>
      <c r="W117" s="652">
        <v>0</v>
      </c>
      <c r="X117" s="669">
        <v>0</v>
      </c>
      <c r="Y117" s="652">
        <v>0</v>
      </c>
      <c r="Z117" s="669">
        <v>0</v>
      </c>
      <c r="AA117" s="670">
        <v>0</v>
      </c>
      <c r="AB117" s="669">
        <v>0</v>
      </c>
      <c r="AC117" s="670">
        <v>0</v>
      </c>
      <c r="AD117" s="669">
        <v>0</v>
      </c>
      <c r="AE117" s="670">
        <v>0</v>
      </c>
      <c r="AF117" s="669">
        <v>0</v>
      </c>
      <c r="AG117" s="670">
        <v>0</v>
      </c>
      <c r="AH117" s="669">
        <v>0</v>
      </c>
      <c r="AI117" s="670">
        <v>0</v>
      </c>
      <c r="AJ117" s="669">
        <v>0</v>
      </c>
      <c r="AK117" s="670">
        <v>0</v>
      </c>
      <c r="AL117" s="669">
        <v>0</v>
      </c>
      <c r="AM117" s="670">
        <v>0</v>
      </c>
      <c r="AN117" s="670">
        <v>0</v>
      </c>
      <c r="AO117" s="670">
        <v>0</v>
      </c>
      <c r="AP117" s="670">
        <v>0</v>
      </c>
      <c r="AQ117" s="670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665" t="s">
        <v>37</v>
      </c>
      <c r="C118" s="666">
        <f t="shared" si="81"/>
        <v>0</v>
      </c>
      <c r="D118" s="667">
        <f t="shared" si="82"/>
        <v>0</v>
      </c>
      <c r="E118" s="668">
        <f t="shared" si="83"/>
        <v>0</v>
      </c>
      <c r="F118" s="650">
        <v>0</v>
      </c>
      <c r="G118" s="652">
        <v>0</v>
      </c>
      <c r="H118" s="650">
        <v>0</v>
      </c>
      <c r="I118" s="652">
        <v>0</v>
      </c>
      <c r="J118" s="650">
        <v>0</v>
      </c>
      <c r="K118" s="652">
        <v>0</v>
      </c>
      <c r="L118" s="669">
        <v>0</v>
      </c>
      <c r="M118" s="651">
        <v>0</v>
      </c>
      <c r="N118" s="651">
        <v>0</v>
      </c>
      <c r="O118" s="670">
        <v>0</v>
      </c>
      <c r="P118" s="650">
        <v>0</v>
      </c>
      <c r="Q118" s="670">
        <v>0</v>
      </c>
      <c r="R118" s="669">
        <v>0</v>
      </c>
      <c r="S118" s="670">
        <v>0</v>
      </c>
      <c r="T118" s="669">
        <v>0</v>
      </c>
      <c r="U118" s="670">
        <v>0</v>
      </c>
      <c r="V118" s="650">
        <v>0</v>
      </c>
      <c r="W118" s="652">
        <v>0</v>
      </c>
      <c r="X118" s="669">
        <v>0</v>
      </c>
      <c r="Y118" s="652">
        <v>0</v>
      </c>
      <c r="Z118" s="669">
        <v>0</v>
      </c>
      <c r="AA118" s="670">
        <v>0</v>
      </c>
      <c r="AB118" s="669">
        <v>0</v>
      </c>
      <c r="AC118" s="670">
        <v>0</v>
      </c>
      <c r="AD118" s="669">
        <v>0</v>
      </c>
      <c r="AE118" s="670">
        <v>0</v>
      </c>
      <c r="AF118" s="669">
        <v>0</v>
      </c>
      <c r="AG118" s="670">
        <v>0</v>
      </c>
      <c r="AH118" s="669">
        <v>0</v>
      </c>
      <c r="AI118" s="670">
        <v>0</v>
      </c>
      <c r="AJ118" s="669">
        <v>0</v>
      </c>
      <c r="AK118" s="670">
        <v>0</v>
      </c>
      <c r="AL118" s="669">
        <v>0</v>
      </c>
      <c r="AM118" s="670">
        <v>0</v>
      </c>
      <c r="AN118" s="670">
        <v>0</v>
      </c>
      <c r="AO118" s="670">
        <v>0</v>
      </c>
      <c r="AP118" s="670">
        <v>0</v>
      </c>
      <c r="AQ118" s="670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665" t="s">
        <v>155</v>
      </c>
      <c r="C119" s="666">
        <f t="shared" si="81"/>
        <v>13</v>
      </c>
      <c r="D119" s="667">
        <f t="shared" si="82"/>
        <v>9</v>
      </c>
      <c r="E119" s="668">
        <f t="shared" si="83"/>
        <v>4</v>
      </c>
      <c r="F119" s="650">
        <v>2</v>
      </c>
      <c r="G119" s="652">
        <v>0</v>
      </c>
      <c r="H119" s="650">
        <v>4</v>
      </c>
      <c r="I119" s="652">
        <v>2</v>
      </c>
      <c r="J119" s="650">
        <v>1</v>
      </c>
      <c r="K119" s="652">
        <v>1</v>
      </c>
      <c r="L119" s="669">
        <v>2</v>
      </c>
      <c r="M119" s="651">
        <v>1</v>
      </c>
      <c r="N119" s="651">
        <v>0</v>
      </c>
      <c r="O119" s="670">
        <v>0</v>
      </c>
      <c r="P119" s="650">
        <v>0</v>
      </c>
      <c r="Q119" s="670">
        <v>0</v>
      </c>
      <c r="R119" s="669">
        <v>0</v>
      </c>
      <c r="S119" s="670">
        <v>0</v>
      </c>
      <c r="T119" s="669">
        <v>0</v>
      </c>
      <c r="U119" s="670">
        <v>0</v>
      </c>
      <c r="V119" s="650">
        <v>0</v>
      </c>
      <c r="W119" s="652">
        <v>0</v>
      </c>
      <c r="X119" s="669">
        <v>0</v>
      </c>
      <c r="Y119" s="652">
        <v>0</v>
      </c>
      <c r="Z119" s="669">
        <v>0</v>
      </c>
      <c r="AA119" s="670">
        <v>0</v>
      </c>
      <c r="AB119" s="669">
        <v>0</v>
      </c>
      <c r="AC119" s="670">
        <v>0</v>
      </c>
      <c r="AD119" s="669">
        <v>0</v>
      </c>
      <c r="AE119" s="670">
        <v>0</v>
      </c>
      <c r="AF119" s="669">
        <v>0</v>
      </c>
      <c r="AG119" s="670">
        <v>0</v>
      </c>
      <c r="AH119" s="669">
        <v>0</v>
      </c>
      <c r="AI119" s="670">
        <v>0</v>
      </c>
      <c r="AJ119" s="669">
        <v>0</v>
      </c>
      <c r="AK119" s="670">
        <v>0</v>
      </c>
      <c r="AL119" s="669">
        <v>0</v>
      </c>
      <c r="AM119" s="670">
        <v>0</v>
      </c>
      <c r="AN119" s="670">
        <v>0</v>
      </c>
      <c r="AO119" s="670">
        <v>0</v>
      </c>
      <c r="AP119" s="670">
        <v>0</v>
      </c>
      <c r="AQ119" s="670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665" t="s">
        <v>156</v>
      </c>
      <c r="C120" s="666">
        <f t="shared" si="81"/>
        <v>0</v>
      </c>
      <c r="D120" s="667">
        <f t="shared" si="82"/>
        <v>0</v>
      </c>
      <c r="E120" s="668">
        <f t="shared" si="83"/>
        <v>0</v>
      </c>
      <c r="F120" s="650">
        <v>0</v>
      </c>
      <c r="G120" s="652">
        <v>0</v>
      </c>
      <c r="H120" s="650">
        <v>0</v>
      </c>
      <c r="I120" s="652">
        <v>0</v>
      </c>
      <c r="J120" s="650">
        <v>0</v>
      </c>
      <c r="K120" s="652">
        <v>0</v>
      </c>
      <c r="L120" s="669">
        <v>0</v>
      </c>
      <c r="M120" s="651">
        <v>0</v>
      </c>
      <c r="N120" s="651">
        <v>0</v>
      </c>
      <c r="O120" s="670">
        <v>0</v>
      </c>
      <c r="P120" s="650">
        <v>0</v>
      </c>
      <c r="Q120" s="670">
        <v>0</v>
      </c>
      <c r="R120" s="669">
        <v>0</v>
      </c>
      <c r="S120" s="670">
        <v>0</v>
      </c>
      <c r="T120" s="669">
        <v>0</v>
      </c>
      <c r="U120" s="670">
        <v>0</v>
      </c>
      <c r="V120" s="650">
        <v>0</v>
      </c>
      <c r="W120" s="652">
        <v>0</v>
      </c>
      <c r="X120" s="669">
        <v>0</v>
      </c>
      <c r="Y120" s="652">
        <v>0</v>
      </c>
      <c r="Z120" s="669">
        <v>0</v>
      </c>
      <c r="AA120" s="670">
        <v>0</v>
      </c>
      <c r="AB120" s="669">
        <v>0</v>
      </c>
      <c r="AC120" s="670">
        <v>0</v>
      </c>
      <c r="AD120" s="669">
        <v>0</v>
      </c>
      <c r="AE120" s="670">
        <v>0</v>
      </c>
      <c r="AF120" s="669">
        <v>0</v>
      </c>
      <c r="AG120" s="670">
        <v>0</v>
      </c>
      <c r="AH120" s="669">
        <v>0</v>
      </c>
      <c r="AI120" s="670">
        <v>0</v>
      </c>
      <c r="AJ120" s="669">
        <v>0</v>
      </c>
      <c r="AK120" s="670">
        <v>0</v>
      </c>
      <c r="AL120" s="669">
        <v>0</v>
      </c>
      <c r="AM120" s="670">
        <v>0</v>
      </c>
      <c r="AN120" s="670">
        <v>0</v>
      </c>
      <c r="AO120" s="670">
        <v>0</v>
      </c>
      <c r="AP120" s="670">
        <v>0</v>
      </c>
      <c r="AQ120" s="670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665" t="s">
        <v>157</v>
      </c>
      <c r="C121" s="666">
        <f t="shared" si="81"/>
        <v>0</v>
      </c>
      <c r="D121" s="667">
        <f t="shared" si="82"/>
        <v>0</v>
      </c>
      <c r="E121" s="668">
        <f t="shared" si="83"/>
        <v>0</v>
      </c>
      <c r="F121" s="650">
        <v>0</v>
      </c>
      <c r="G121" s="652">
        <v>0</v>
      </c>
      <c r="H121" s="650">
        <v>0</v>
      </c>
      <c r="I121" s="652">
        <v>0</v>
      </c>
      <c r="J121" s="650">
        <v>0</v>
      </c>
      <c r="K121" s="652">
        <v>0</v>
      </c>
      <c r="L121" s="669">
        <v>0</v>
      </c>
      <c r="M121" s="651">
        <v>0</v>
      </c>
      <c r="N121" s="651">
        <v>0</v>
      </c>
      <c r="O121" s="670">
        <v>0</v>
      </c>
      <c r="P121" s="650">
        <v>0</v>
      </c>
      <c r="Q121" s="670">
        <v>0</v>
      </c>
      <c r="R121" s="669">
        <v>0</v>
      </c>
      <c r="S121" s="670">
        <v>0</v>
      </c>
      <c r="T121" s="669">
        <v>0</v>
      </c>
      <c r="U121" s="670">
        <v>0</v>
      </c>
      <c r="V121" s="650">
        <v>0</v>
      </c>
      <c r="W121" s="652">
        <v>0</v>
      </c>
      <c r="X121" s="669">
        <v>0</v>
      </c>
      <c r="Y121" s="652">
        <v>0</v>
      </c>
      <c r="Z121" s="669">
        <v>0</v>
      </c>
      <c r="AA121" s="670">
        <v>0</v>
      </c>
      <c r="AB121" s="669">
        <v>0</v>
      </c>
      <c r="AC121" s="670">
        <v>0</v>
      </c>
      <c r="AD121" s="669">
        <v>0</v>
      </c>
      <c r="AE121" s="670">
        <v>0</v>
      </c>
      <c r="AF121" s="669">
        <v>0</v>
      </c>
      <c r="AG121" s="670">
        <v>0</v>
      </c>
      <c r="AH121" s="669">
        <v>0</v>
      </c>
      <c r="AI121" s="670">
        <v>0</v>
      </c>
      <c r="AJ121" s="669">
        <v>0</v>
      </c>
      <c r="AK121" s="670">
        <v>0</v>
      </c>
      <c r="AL121" s="669">
        <v>0</v>
      </c>
      <c r="AM121" s="670">
        <v>0</v>
      </c>
      <c r="AN121" s="670">
        <v>0</v>
      </c>
      <c r="AO121" s="670">
        <v>0</v>
      </c>
      <c r="AP121" s="670">
        <v>0</v>
      </c>
      <c r="AQ121" s="670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671" t="s">
        <v>158</v>
      </c>
      <c r="C122" s="672">
        <f t="shared" si="81"/>
        <v>0</v>
      </c>
      <c r="D122" s="673">
        <f t="shared" si="82"/>
        <v>0</v>
      </c>
      <c r="E122" s="674">
        <f t="shared" si="83"/>
        <v>0</v>
      </c>
      <c r="F122" s="675">
        <v>0</v>
      </c>
      <c r="G122" s="676">
        <v>0</v>
      </c>
      <c r="H122" s="675">
        <v>0</v>
      </c>
      <c r="I122" s="676">
        <v>0</v>
      </c>
      <c r="J122" s="675">
        <v>0</v>
      </c>
      <c r="K122" s="676">
        <v>0</v>
      </c>
      <c r="L122" s="677">
        <v>0</v>
      </c>
      <c r="M122" s="678">
        <v>0</v>
      </c>
      <c r="N122" s="678">
        <v>0</v>
      </c>
      <c r="O122" s="679">
        <v>0</v>
      </c>
      <c r="P122" s="675">
        <v>0</v>
      </c>
      <c r="Q122" s="679">
        <v>0</v>
      </c>
      <c r="R122" s="677">
        <v>0</v>
      </c>
      <c r="S122" s="679">
        <v>0</v>
      </c>
      <c r="T122" s="677">
        <v>0</v>
      </c>
      <c r="U122" s="679">
        <v>0</v>
      </c>
      <c r="V122" s="675">
        <v>0</v>
      </c>
      <c r="W122" s="676">
        <v>0</v>
      </c>
      <c r="X122" s="677">
        <v>0</v>
      </c>
      <c r="Y122" s="676">
        <v>0</v>
      </c>
      <c r="Z122" s="677">
        <v>0</v>
      </c>
      <c r="AA122" s="679">
        <v>0</v>
      </c>
      <c r="AB122" s="677">
        <v>0</v>
      </c>
      <c r="AC122" s="679">
        <v>0</v>
      </c>
      <c r="AD122" s="677">
        <v>0</v>
      </c>
      <c r="AE122" s="679">
        <v>0</v>
      </c>
      <c r="AF122" s="677">
        <v>0</v>
      </c>
      <c r="AG122" s="679">
        <v>0</v>
      </c>
      <c r="AH122" s="677">
        <v>0</v>
      </c>
      <c r="AI122" s="679">
        <v>0</v>
      </c>
      <c r="AJ122" s="677">
        <v>0</v>
      </c>
      <c r="AK122" s="679">
        <v>0</v>
      </c>
      <c r="AL122" s="677">
        <v>0</v>
      </c>
      <c r="AM122" s="679">
        <v>0</v>
      </c>
      <c r="AN122" s="679">
        <v>0</v>
      </c>
      <c r="AO122" s="679">
        <v>0</v>
      </c>
      <c r="AP122" s="679">
        <v>0</v>
      </c>
      <c r="AQ122" s="679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680" t="s">
        <v>159</v>
      </c>
      <c r="C123" s="681">
        <f t="shared" si="81"/>
        <v>0</v>
      </c>
      <c r="D123" s="682">
        <f>SUM(F123+H123+J123+L123+N123+P123+R123+T123+V123+X123+Z123+AB123+AD123+AF123+AH123+AJ123+AL123)</f>
        <v>0</v>
      </c>
      <c r="E123" s="683">
        <f t="shared" si="83"/>
        <v>0</v>
      </c>
      <c r="F123" s="684">
        <v>0</v>
      </c>
      <c r="G123" s="685">
        <v>0</v>
      </c>
      <c r="H123" s="684">
        <v>0</v>
      </c>
      <c r="I123" s="685">
        <v>0</v>
      </c>
      <c r="J123" s="684">
        <v>0</v>
      </c>
      <c r="K123" s="685">
        <v>0</v>
      </c>
      <c r="L123" s="686">
        <v>0</v>
      </c>
      <c r="M123" s="687">
        <v>0</v>
      </c>
      <c r="N123" s="687">
        <v>0</v>
      </c>
      <c r="O123" s="688">
        <v>0</v>
      </c>
      <c r="P123" s="684">
        <v>0</v>
      </c>
      <c r="Q123" s="688">
        <v>0</v>
      </c>
      <c r="R123" s="686">
        <v>0</v>
      </c>
      <c r="S123" s="688">
        <v>0</v>
      </c>
      <c r="T123" s="686">
        <v>0</v>
      </c>
      <c r="U123" s="688">
        <v>0</v>
      </c>
      <c r="V123" s="684">
        <v>0</v>
      </c>
      <c r="W123" s="685">
        <v>0</v>
      </c>
      <c r="X123" s="686">
        <v>0</v>
      </c>
      <c r="Y123" s="685">
        <v>0</v>
      </c>
      <c r="Z123" s="686">
        <v>0</v>
      </c>
      <c r="AA123" s="688">
        <v>0</v>
      </c>
      <c r="AB123" s="686">
        <v>0</v>
      </c>
      <c r="AC123" s="688">
        <v>0</v>
      </c>
      <c r="AD123" s="686">
        <v>0</v>
      </c>
      <c r="AE123" s="688">
        <v>0</v>
      </c>
      <c r="AF123" s="686">
        <v>0</v>
      </c>
      <c r="AG123" s="688">
        <v>0</v>
      </c>
      <c r="AH123" s="686">
        <v>0</v>
      </c>
      <c r="AI123" s="688">
        <v>0</v>
      </c>
      <c r="AJ123" s="686">
        <v>0</v>
      </c>
      <c r="AK123" s="688">
        <v>0</v>
      </c>
      <c r="AL123" s="686">
        <v>0</v>
      </c>
      <c r="AM123" s="688">
        <v>0</v>
      </c>
      <c r="AN123" s="688">
        <v>0</v>
      </c>
      <c r="AO123" s="688">
        <v>0</v>
      </c>
      <c r="AP123" s="688">
        <v>0</v>
      </c>
      <c r="AQ123" s="688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24</v>
      </c>
      <c r="D124" s="207">
        <f>SUM(D113:D123)</f>
        <v>16</v>
      </c>
      <c r="E124" s="208">
        <f>SUM(E113:E123)</f>
        <v>8</v>
      </c>
      <c r="F124" s="209">
        <f>SUM(F113:F123)</f>
        <v>2</v>
      </c>
      <c r="G124" s="210">
        <f>SUM(G113:G123)</f>
        <v>0</v>
      </c>
      <c r="H124" s="209">
        <f>SUM(H113:H123)</f>
        <v>5</v>
      </c>
      <c r="I124" s="210">
        <f t="shared" ref="I124:AO124" si="84">SUM(I113:I123)</f>
        <v>3</v>
      </c>
      <c r="J124" s="209">
        <f t="shared" si="84"/>
        <v>6</v>
      </c>
      <c r="K124" s="210">
        <f t="shared" si="84"/>
        <v>4</v>
      </c>
      <c r="L124" s="211">
        <f t="shared" si="84"/>
        <v>3</v>
      </c>
      <c r="M124" s="212">
        <f t="shared" si="84"/>
        <v>1</v>
      </c>
      <c r="N124" s="212">
        <f t="shared" si="84"/>
        <v>0</v>
      </c>
      <c r="O124" s="213">
        <f t="shared" si="84"/>
        <v>0</v>
      </c>
      <c r="P124" s="209">
        <f t="shared" si="84"/>
        <v>0</v>
      </c>
      <c r="Q124" s="213">
        <f t="shared" si="84"/>
        <v>0</v>
      </c>
      <c r="R124" s="214">
        <f t="shared" si="84"/>
        <v>0</v>
      </c>
      <c r="S124" s="450">
        <f t="shared" si="84"/>
        <v>0</v>
      </c>
      <c r="T124" s="451">
        <f>SUM(T113:T123)</f>
        <v>0</v>
      </c>
      <c r="U124" s="452">
        <f t="shared" si="84"/>
        <v>0</v>
      </c>
      <c r="V124" s="212">
        <f t="shared" si="84"/>
        <v>0</v>
      </c>
      <c r="W124" s="450">
        <f t="shared" si="84"/>
        <v>0</v>
      </c>
      <c r="X124" s="453">
        <f t="shared" si="84"/>
        <v>0</v>
      </c>
      <c r="Y124" s="210">
        <f t="shared" si="84"/>
        <v>0</v>
      </c>
      <c r="Z124" s="454">
        <f t="shared" si="84"/>
        <v>0</v>
      </c>
      <c r="AA124" s="210">
        <f t="shared" si="84"/>
        <v>0</v>
      </c>
      <c r="AB124" s="454">
        <f t="shared" si="84"/>
        <v>0</v>
      </c>
      <c r="AC124" s="210">
        <f t="shared" si="84"/>
        <v>0</v>
      </c>
      <c r="AD124" s="454">
        <f t="shared" si="84"/>
        <v>0</v>
      </c>
      <c r="AE124" s="210">
        <f t="shared" si="84"/>
        <v>0</v>
      </c>
      <c r="AF124" s="454">
        <f t="shared" si="84"/>
        <v>0</v>
      </c>
      <c r="AG124" s="210">
        <f t="shared" si="84"/>
        <v>0</v>
      </c>
      <c r="AH124" s="454">
        <f t="shared" si="84"/>
        <v>0</v>
      </c>
      <c r="AI124" s="210">
        <f t="shared" si="84"/>
        <v>0</v>
      </c>
      <c r="AJ124" s="454">
        <f t="shared" si="84"/>
        <v>0</v>
      </c>
      <c r="AK124" s="210">
        <f t="shared" si="84"/>
        <v>0</v>
      </c>
      <c r="AL124" s="454">
        <f t="shared" si="84"/>
        <v>0</v>
      </c>
      <c r="AM124" s="210">
        <f t="shared" si="84"/>
        <v>0</v>
      </c>
      <c r="AN124" s="210">
        <f t="shared" si="84"/>
        <v>0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448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665" t="s">
        <v>151</v>
      </c>
      <c r="C126" s="666">
        <f t="shared" ref="C126:C134" si="86">SUM(D126:E126)</f>
        <v>45</v>
      </c>
      <c r="D126" s="667">
        <f t="shared" ref="D126:E135" si="87">SUM(F126+H126+J126+L126+N126+P126+R126+T126+V126+X126+Z126+AB126+AD126+AF126+AH126+AJ126+AL126)</f>
        <v>13</v>
      </c>
      <c r="E126" s="668">
        <f>SUM(G126+I126+K126+M126+O126+Q126+S126+U126+W126+Y126+AA126+AC126+AE126+AG126+AI126+AK126+AM126)</f>
        <v>32</v>
      </c>
      <c r="F126" s="650">
        <v>1</v>
      </c>
      <c r="G126" s="652">
        <v>0</v>
      </c>
      <c r="H126" s="650">
        <v>4</v>
      </c>
      <c r="I126" s="652">
        <v>0</v>
      </c>
      <c r="J126" s="650">
        <v>3</v>
      </c>
      <c r="K126" s="652">
        <v>4</v>
      </c>
      <c r="L126" s="669">
        <v>5</v>
      </c>
      <c r="M126" s="651">
        <v>28</v>
      </c>
      <c r="N126" s="651">
        <v>0</v>
      </c>
      <c r="O126" s="670">
        <v>0</v>
      </c>
      <c r="P126" s="650">
        <v>0</v>
      </c>
      <c r="Q126" s="670">
        <v>0</v>
      </c>
      <c r="R126" s="669">
        <v>0</v>
      </c>
      <c r="S126" s="670">
        <v>0</v>
      </c>
      <c r="T126" s="669">
        <v>0</v>
      </c>
      <c r="U126" s="670">
        <v>0</v>
      </c>
      <c r="V126" s="650">
        <v>0</v>
      </c>
      <c r="W126" s="652">
        <v>0</v>
      </c>
      <c r="X126" s="669">
        <v>0</v>
      </c>
      <c r="Y126" s="652">
        <v>0</v>
      </c>
      <c r="Z126" s="669">
        <v>0</v>
      </c>
      <c r="AA126" s="670">
        <v>0</v>
      </c>
      <c r="AB126" s="669">
        <v>0</v>
      </c>
      <c r="AC126" s="670">
        <v>0</v>
      </c>
      <c r="AD126" s="669">
        <v>0</v>
      </c>
      <c r="AE126" s="670">
        <v>0</v>
      </c>
      <c r="AF126" s="669">
        <v>0</v>
      </c>
      <c r="AG126" s="670">
        <v>0</v>
      </c>
      <c r="AH126" s="669">
        <v>0</v>
      </c>
      <c r="AI126" s="670">
        <v>0</v>
      </c>
      <c r="AJ126" s="669">
        <v>0</v>
      </c>
      <c r="AK126" s="670">
        <v>0</v>
      </c>
      <c r="AL126" s="669">
        <v>0</v>
      </c>
      <c r="AM126" s="670">
        <v>0</v>
      </c>
      <c r="AN126" s="670">
        <v>0</v>
      </c>
      <c r="AO126" s="670">
        <v>1</v>
      </c>
      <c r="AP126" s="670">
        <v>0</v>
      </c>
      <c r="AQ126" s="670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665" t="s">
        <v>152</v>
      </c>
      <c r="C127" s="666">
        <f t="shared" si="86"/>
        <v>0</v>
      </c>
      <c r="D127" s="667">
        <f t="shared" si="87"/>
        <v>0</v>
      </c>
      <c r="E127" s="668">
        <f t="shared" si="87"/>
        <v>0</v>
      </c>
      <c r="F127" s="650">
        <v>0</v>
      </c>
      <c r="G127" s="652">
        <v>0</v>
      </c>
      <c r="H127" s="650">
        <v>0</v>
      </c>
      <c r="I127" s="652">
        <v>0</v>
      </c>
      <c r="J127" s="650">
        <v>0</v>
      </c>
      <c r="K127" s="652">
        <v>0</v>
      </c>
      <c r="L127" s="669">
        <v>0</v>
      </c>
      <c r="M127" s="651">
        <v>0</v>
      </c>
      <c r="N127" s="651">
        <v>0</v>
      </c>
      <c r="O127" s="670">
        <v>0</v>
      </c>
      <c r="P127" s="650">
        <v>0</v>
      </c>
      <c r="Q127" s="670">
        <v>0</v>
      </c>
      <c r="R127" s="669">
        <v>0</v>
      </c>
      <c r="S127" s="670">
        <v>0</v>
      </c>
      <c r="T127" s="669">
        <v>0</v>
      </c>
      <c r="U127" s="670">
        <v>0</v>
      </c>
      <c r="V127" s="650">
        <v>0</v>
      </c>
      <c r="W127" s="652">
        <v>0</v>
      </c>
      <c r="X127" s="669">
        <v>0</v>
      </c>
      <c r="Y127" s="652">
        <v>0</v>
      </c>
      <c r="Z127" s="669">
        <v>0</v>
      </c>
      <c r="AA127" s="670">
        <v>0</v>
      </c>
      <c r="AB127" s="669">
        <v>0</v>
      </c>
      <c r="AC127" s="670">
        <v>0</v>
      </c>
      <c r="AD127" s="669">
        <v>0</v>
      </c>
      <c r="AE127" s="670">
        <v>0</v>
      </c>
      <c r="AF127" s="669">
        <v>0</v>
      </c>
      <c r="AG127" s="670">
        <v>0</v>
      </c>
      <c r="AH127" s="669">
        <v>0</v>
      </c>
      <c r="AI127" s="670">
        <v>0</v>
      </c>
      <c r="AJ127" s="669">
        <v>0</v>
      </c>
      <c r="AK127" s="670">
        <v>0</v>
      </c>
      <c r="AL127" s="669">
        <v>0</v>
      </c>
      <c r="AM127" s="670">
        <v>0</v>
      </c>
      <c r="AN127" s="670">
        <v>0</v>
      </c>
      <c r="AO127" s="670">
        <v>0</v>
      </c>
      <c r="AP127" s="670">
        <v>0</v>
      </c>
      <c r="AQ127" s="670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665" t="s">
        <v>153</v>
      </c>
      <c r="C128" s="666">
        <f t="shared" si="86"/>
        <v>0</v>
      </c>
      <c r="D128" s="667">
        <f t="shared" si="87"/>
        <v>0</v>
      </c>
      <c r="E128" s="668">
        <f t="shared" si="87"/>
        <v>0</v>
      </c>
      <c r="F128" s="650">
        <v>0</v>
      </c>
      <c r="G128" s="652">
        <v>0</v>
      </c>
      <c r="H128" s="650">
        <v>0</v>
      </c>
      <c r="I128" s="652">
        <v>0</v>
      </c>
      <c r="J128" s="650">
        <v>0</v>
      </c>
      <c r="K128" s="652">
        <v>0</v>
      </c>
      <c r="L128" s="669">
        <v>0</v>
      </c>
      <c r="M128" s="651">
        <v>0</v>
      </c>
      <c r="N128" s="651">
        <v>0</v>
      </c>
      <c r="O128" s="670">
        <v>0</v>
      </c>
      <c r="P128" s="650">
        <v>0</v>
      </c>
      <c r="Q128" s="670">
        <v>0</v>
      </c>
      <c r="R128" s="669">
        <v>0</v>
      </c>
      <c r="S128" s="670">
        <v>0</v>
      </c>
      <c r="T128" s="669">
        <v>0</v>
      </c>
      <c r="U128" s="670">
        <v>0</v>
      </c>
      <c r="V128" s="650">
        <v>0</v>
      </c>
      <c r="W128" s="652">
        <v>0</v>
      </c>
      <c r="X128" s="669">
        <v>0</v>
      </c>
      <c r="Y128" s="652">
        <v>0</v>
      </c>
      <c r="Z128" s="669">
        <v>0</v>
      </c>
      <c r="AA128" s="670">
        <v>0</v>
      </c>
      <c r="AB128" s="669">
        <v>0</v>
      </c>
      <c r="AC128" s="670">
        <v>0</v>
      </c>
      <c r="AD128" s="669">
        <v>0</v>
      </c>
      <c r="AE128" s="670">
        <v>0</v>
      </c>
      <c r="AF128" s="669">
        <v>0</v>
      </c>
      <c r="AG128" s="670">
        <v>0</v>
      </c>
      <c r="AH128" s="669">
        <v>0</v>
      </c>
      <c r="AI128" s="670">
        <v>0</v>
      </c>
      <c r="AJ128" s="669">
        <v>0</v>
      </c>
      <c r="AK128" s="670">
        <v>0</v>
      </c>
      <c r="AL128" s="669">
        <v>0</v>
      </c>
      <c r="AM128" s="670">
        <v>0</v>
      </c>
      <c r="AN128" s="670">
        <v>0</v>
      </c>
      <c r="AO128" s="670">
        <v>0</v>
      </c>
      <c r="AP128" s="670">
        <v>0</v>
      </c>
      <c r="AQ128" s="670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665" t="s">
        <v>154</v>
      </c>
      <c r="C129" s="666">
        <f t="shared" si="86"/>
        <v>0</v>
      </c>
      <c r="D129" s="667">
        <f t="shared" si="87"/>
        <v>0</v>
      </c>
      <c r="E129" s="668">
        <f t="shared" si="87"/>
        <v>0</v>
      </c>
      <c r="F129" s="650">
        <v>0</v>
      </c>
      <c r="G129" s="652">
        <v>0</v>
      </c>
      <c r="H129" s="650">
        <v>0</v>
      </c>
      <c r="I129" s="652">
        <v>0</v>
      </c>
      <c r="J129" s="650">
        <v>0</v>
      </c>
      <c r="K129" s="652">
        <v>0</v>
      </c>
      <c r="L129" s="669">
        <v>0</v>
      </c>
      <c r="M129" s="651">
        <v>0</v>
      </c>
      <c r="N129" s="651">
        <v>0</v>
      </c>
      <c r="O129" s="670">
        <v>0</v>
      </c>
      <c r="P129" s="650">
        <v>0</v>
      </c>
      <c r="Q129" s="670">
        <v>0</v>
      </c>
      <c r="R129" s="669">
        <v>0</v>
      </c>
      <c r="S129" s="670">
        <v>0</v>
      </c>
      <c r="T129" s="669">
        <v>0</v>
      </c>
      <c r="U129" s="670">
        <v>0</v>
      </c>
      <c r="V129" s="650">
        <v>0</v>
      </c>
      <c r="W129" s="652">
        <v>0</v>
      </c>
      <c r="X129" s="669">
        <v>0</v>
      </c>
      <c r="Y129" s="652">
        <v>0</v>
      </c>
      <c r="Z129" s="669">
        <v>0</v>
      </c>
      <c r="AA129" s="670">
        <v>0</v>
      </c>
      <c r="AB129" s="669">
        <v>0</v>
      </c>
      <c r="AC129" s="670">
        <v>0</v>
      </c>
      <c r="AD129" s="669">
        <v>0</v>
      </c>
      <c r="AE129" s="670">
        <v>0</v>
      </c>
      <c r="AF129" s="669">
        <v>0</v>
      </c>
      <c r="AG129" s="670">
        <v>0</v>
      </c>
      <c r="AH129" s="669">
        <v>0</v>
      </c>
      <c r="AI129" s="670">
        <v>0</v>
      </c>
      <c r="AJ129" s="669">
        <v>0</v>
      </c>
      <c r="AK129" s="670">
        <v>0</v>
      </c>
      <c r="AL129" s="669">
        <v>0</v>
      </c>
      <c r="AM129" s="670">
        <v>0</v>
      </c>
      <c r="AN129" s="670">
        <v>0</v>
      </c>
      <c r="AO129" s="670">
        <v>0</v>
      </c>
      <c r="AP129" s="670">
        <v>0</v>
      </c>
      <c r="AQ129" s="670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665" t="s">
        <v>37</v>
      </c>
      <c r="C130" s="666">
        <f t="shared" si="86"/>
        <v>0</v>
      </c>
      <c r="D130" s="667">
        <f t="shared" si="87"/>
        <v>0</v>
      </c>
      <c r="E130" s="668">
        <f t="shared" si="87"/>
        <v>0</v>
      </c>
      <c r="F130" s="650">
        <v>0</v>
      </c>
      <c r="G130" s="652">
        <v>0</v>
      </c>
      <c r="H130" s="650">
        <v>0</v>
      </c>
      <c r="I130" s="652">
        <v>0</v>
      </c>
      <c r="J130" s="650">
        <v>0</v>
      </c>
      <c r="K130" s="652">
        <v>0</v>
      </c>
      <c r="L130" s="669">
        <v>0</v>
      </c>
      <c r="M130" s="651">
        <v>0</v>
      </c>
      <c r="N130" s="651">
        <v>0</v>
      </c>
      <c r="O130" s="670">
        <v>0</v>
      </c>
      <c r="P130" s="650">
        <v>0</v>
      </c>
      <c r="Q130" s="670">
        <v>0</v>
      </c>
      <c r="R130" s="669">
        <v>0</v>
      </c>
      <c r="S130" s="670">
        <v>0</v>
      </c>
      <c r="T130" s="669">
        <v>0</v>
      </c>
      <c r="U130" s="670">
        <v>0</v>
      </c>
      <c r="V130" s="650">
        <v>0</v>
      </c>
      <c r="W130" s="652">
        <v>0</v>
      </c>
      <c r="X130" s="669">
        <v>0</v>
      </c>
      <c r="Y130" s="652">
        <v>0</v>
      </c>
      <c r="Z130" s="669">
        <v>0</v>
      </c>
      <c r="AA130" s="670">
        <v>0</v>
      </c>
      <c r="AB130" s="669">
        <v>0</v>
      </c>
      <c r="AC130" s="670">
        <v>0</v>
      </c>
      <c r="AD130" s="669">
        <v>0</v>
      </c>
      <c r="AE130" s="670">
        <v>0</v>
      </c>
      <c r="AF130" s="669">
        <v>0</v>
      </c>
      <c r="AG130" s="670">
        <v>0</v>
      </c>
      <c r="AH130" s="669">
        <v>0</v>
      </c>
      <c r="AI130" s="670">
        <v>0</v>
      </c>
      <c r="AJ130" s="669">
        <v>0</v>
      </c>
      <c r="AK130" s="670">
        <v>0</v>
      </c>
      <c r="AL130" s="669">
        <v>0</v>
      </c>
      <c r="AM130" s="670">
        <v>0</v>
      </c>
      <c r="AN130" s="670">
        <v>0</v>
      </c>
      <c r="AO130" s="670">
        <v>0</v>
      </c>
      <c r="AP130" s="670">
        <v>0</v>
      </c>
      <c r="AQ130" s="670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665" t="s">
        <v>155</v>
      </c>
      <c r="C131" s="666">
        <f t="shared" si="86"/>
        <v>6</v>
      </c>
      <c r="D131" s="667">
        <f t="shared" si="87"/>
        <v>5</v>
      </c>
      <c r="E131" s="668">
        <f t="shared" si="87"/>
        <v>1</v>
      </c>
      <c r="F131" s="650">
        <v>0</v>
      </c>
      <c r="G131" s="652">
        <v>0</v>
      </c>
      <c r="H131" s="650">
        <v>0</v>
      </c>
      <c r="I131" s="652">
        <v>0</v>
      </c>
      <c r="J131" s="650">
        <v>2</v>
      </c>
      <c r="K131" s="652">
        <v>0</v>
      </c>
      <c r="L131" s="669">
        <v>3</v>
      </c>
      <c r="M131" s="651">
        <v>1</v>
      </c>
      <c r="N131" s="651">
        <v>0</v>
      </c>
      <c r="O131" s="670">
        <v>0</v>
      </c>
      <c r="P131" s="650">
        <v>0</v>
      </c>
      <c r="Q131" s="670">
        <v>0</v>
      </c>
      <c r="R131" s="669">
        <v>0</v>
      </c>
      <c r="S131" s="670">
        <v>0</v>
      </c>
      <c r="T131" s="669">
        <v>0</v>
      </c>
      <c r="U131" s="670">
        <v>0</v>
      </c>
      <c r="V131" s="650">
        <v>0</v>
      </c>
      <c r="W131" s="652">
        <v>0</v>
      </c>
      <c r="X131" s="669">
        <v>0</v>
      </c>
      <c r="Y131" s="652">
        <v>0</v>
      </c>
      <c r="Z131" s="669">
        <v>0</v>
      </c>
      <c r="AA131" s="670">
        <v>0</v>
      </c>
      <c r="AB131" s="669">
        <v>0</v>
      </c>
      <c r="AC131" s="670">
        <v>0</v>
      </c>
      <c r="AD131" s="669">
        <v>0</v>
      </c>
      <c r="AE131" s="670">
        <v>0</v>
      </c>
      <c r="AF131" s="669">
        <v>0</v>
      </c>
      <c r="AG131" s="670">
        <v>0</v>
      </c>
      <c r="AH131" s="669">
        <v>0</v>
      </c>
      <c r="AI131" s="670">
        <v>0</v>
      </c>
      <c r="AJ131" s="669">
        <v>0</v>
      </c>
      <c r="AK131" s="670">
        <v>0</v>
      </c>
      <c r="AL131" s="669">
        <v>0</v>
      </c>
      <c r="AM131" s="670">
        <v>0</v>
      </c>
      <c r="AN131" s="670">
        <v>0</v>
      </c>
      <c r="AO131" s="670">
        <v>0</v>
      </c>
      <c r="AP131" s="670">
        <v>0</v>
      </c>
      <c r="AQ131" s="670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665" t="s">
        <v>156</v>
      </c>
      <c r="C132" s="666">
        <f t="shared" si="86"/>
        <v>0</v>
      </c>
      <c r="D132" s="667">
        <f t="shared" si="87"/>
        <v>0</v>
      </c>
      <c r="E132" s="668">
        <f t="shared" si="87"/>
        <v>0</v>
      </c>
      <c r="F132" s="650">
        <v>0</v>
      </c>
      <c r="G132" s="652">
        <v>0</v>
      </c>
      <c r="H132" s="650">
        <v>0</v>
      </c>
      <c r="I132" s="652">
        <v>0</v>
      </c>
      <c r="J132" s="650">
        <v>0</v>
      </c>
      <c r="K132" s="652">
        <v>0</v>
      </c>
      <c r="L132" s="669">
        <v>0</v>
      </c>
      <c r="M132" s="651">
        <v>0</v>
      </c>
      <c r="N132" s="651">
        <v>0</v>
      </c>
      <c r="O132" s="670">
        <v>0</v>
      </c>
      <c r="P132" s="650">
        <v>0</v>
      </c>
      <c r="Q132" s="670">
        <v>0</v>
      </c>
      <c r="R132" s="669">
        <v>0</v>
      </c>
      <c r="S132" s="670">
        <v>0</v>
      </c>
      <c r="T132" s="669">
        <v>0</v>
      </c>
      <c r="U132" s="670">
        <v>0</v>
      </c>
      <c r="V132" s="650">
        <v>0</v>
      </c>
      <c r="W132" s="652">
        <v>0</v>
      </c>
      <c r="X132" s="669">
        <v>0</v>
      </c>
      <c r="Y132" s="652">
        <v>0</v>
      </c>
      <c r="Z132" s="669">
        <v>0</v>
      </c>
      <c r="AA132" s="670">
        <v>0</v>
      </c>
      <c r="AB132" s="669">
        <v>0</v>
      </c>
      <c r="AC132" s="670">
        <v>0</v>
      </c>
      <c r="AD132" s="669">
        <v>0</v>
      </c>
      <c r="AE132" s="670">
        <v>0</v>
      </c>
      <c r="AF132" s="669">
        <v>0</v>
      </c>
      <c r="AG132" s="670">
        <v>0</v>
      </c>
      <c r="AH132" s="669">
        <v>0</v>
      </c>
      <c r="AI132" s="670">
        <v>0</v>
      </c>
      <c r="AJ132" s="669">
        <v>0</v>
      </c>
      <c r="AK132" s="670">
        <v>0</v>
      </c>
      <c r="AL132" s="669">
        <v>0</v>
      </c>
      <c r="AM132" s="670">
        <v>0</v>
      </c>
      <c r="AN132" s="670">
        <v>0</v>
      </c>
      <c r="AO132" s="670">
        <v>0</v>
      </c>
      <c r="AP132" s="670">
        <v>0</v>
      </c>
      <c r="AQ132" s="670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665" t="s">
        <v>157</v>
      </c>
      <c r="C133" s="666">
        <f t="shared" si="86"/>
        <v>0</v>
      </c>
      <c r="D133" s="667">
        <f t="shared" si="87"/>
        <v>0</v>
      </c>
      <c r="E133" s="668">
        <f t="shared" si="87"/>
        <v>0</v>
      </c>
      <c r="F133" s="650">
        <v>0</v>
      </c>
      <c r="G133" s="652">
        <v>0</v>
      </c>
      <c r="H133" s="650">
        <v>0</v>
      </c>
      <c r="I133" s="652">
        <v>0</v>
      </c>
      <c r="J133" s="650">
        <v>0</v>
      </c>
      <c r="K133" s="652">
        <v>0</v>
      </c>
      <c r="L133" s="669">
        <v>0</v>
      </c>
      <c r="M133" s="651">
        <v>0</v>
      </c>
      <c r="N133" s="651">
        <v>0</v>
      </c>
      <c r="O133" s="670">
        <v>0</v>
      </c>
      <c r="P133" s="650">
        <v>0</v>
      </c>
      <c r="Q133" s="670">
        <v>0</v>
      </c>
      <c r="R133" s="669">
        <v>0</v>
      </c>
      <c r="S133" s="670">
        <v>0</v>
      </c>
      <c r="T133" s="669">
        <v>0</v>
      </c>
      <c r="U133" s="670">
        <v>0</v>
      </c>
      <c r="V133" s="650">
        <v>0</v>
      </c>
      <c r="W133" s="652">
        <v>0</v>
      </c>
      <c r="X133" s="669">
        <v>0</v>
      </c>
      <c r="Y133" s="652">
        <v>0</v>
      </c>
      <c r="Z133" s="669">
        <v>0</v>
      </c>
      <c r="AA133" s="670">
        <v>0</v>
      </c>
      <c r="AB133" s="669">
        <v>0</v>
      </c>
      <c r="AC133" s="670">
        <v>0</v>
      </c>
      <c r="AD133" s="669">
        <v>0</v>
      </c>
      <c r="AE133" s="670">
        <v>0</v>
      </c>
      <c r="AF133" s="669">
        <v>0</v>
      </c>
      <c r="AG133" s="670">
        <v>0</v>
      </c>
      <c r="AH133" s="669">
        <v>0</v>
      </c>
      <c r="AI133" s="670">
        <v>0</v>
      </c>
      <c r="AJ133" s="669">
        <v>0</v>
      </c>
      <c r="AK133" s="670">
        <v>0</v>
      </c>
      <c r="AL133" s="669">
        <v>0</v>
      </c>
      <c r="AM133" s="670">
        <v>0</v>
      </c>
      <c r="AN133" s="670">
        <v>0</v>
      </c>
      <c r="AO133" s="670">
        <v>0</v>
      </c>
      <c r="AP133" s="670">
        <v>0</v>
      </c>
      <c r="AQ133" s="670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665" t="s">
        <v>158</v>
      </c>
      <c r="C134" s="666">
        <f t="shared" si="86"/>
        <v>0</v>
      </c>
      <c r="D134" s="667">
        <f t="shared" si="87"/>
        <v>0</v>
      </c>
      <c r="E134" s="668">
        <f t="shared" si="87"/>
        <v>0</v>
      </c>
      <c r="F134" s="650">
        <v>0</v>
      </c>
      <c r="G134" s="652">
        <v>0</v>
      </c>
      <c r="H134" s="650">
        <v>0</v>
      </c>
      <c r="I134" s="652">
        <v>0</v>
      </c>
      <c r="J134" s="650">
        <v>0</v>
      </c>
      <c r="K134" s="652">
        <v>0</v>
      </c>
      <c r="L134" s="669">
        <v>0</v>
      </c>
      <c r="M134" s="651">
        <v>0</v>
      </c>
      <c r="N134" s="651">
        <v>0</v>
      </c>
      <c r="O134" s="670">
        <v>0</v>
      </c>
      <c r="P134" s="650">
        <v>0</v>
      </c>
      <c r="Q134" s="670">
        <v>0</v>
      </c>
      <c r="R134" s="669">
        <v>0</v>
      </c>
      <c r="S134" s="670">
        <v>0</v>
      </c>
      <c r="T134" s="669">
        <v>0</v>
      </c>
      <c r="U134" s="670">
        <v>0</v>
      </c>
      <c r="V134" s="650">
        <v>0</v>
      </c>
      <c r="W134" s="652">
        <v>0</v>
      </c>
      <c r="X134" s="669">
        <v>0</v>
      </c>
      <c r="Y134" s="652">
        <v>0</v>
      </c>
      <c r="Z134" s="669">
        <v>0</v>
      </c>
      <c r="AA134" s="670">
        <v>0</v>
      </c>
      <c r="AB134" s="669">
        <v>0</v>
      </c>
      <c r="AC134" s="670">
        <v>0</v>
      </c>
      <c r="AD134" s="669">
        <v>0</v>
      </c>
      <c r="AE134" s="670">
        <v>0</v>
      </c>
      <c r="AF134" s="669">
        <v>0</v>
      </c>
      <c r="AG134" s="670">
        <v>0</v>
      </c>
      <c r="AH134" s="669">
        <v>0</v>
      </c>
      <c r="AI134" s="670">
        <v>0</v>
      </c>
      <c r="AJ134" s="669">
        <v>0</v>
      </c>
      <c r="AK134" s="670">
        <v>0</v>
      </c>
      <c r="AL134" s="669">
        <v>0</v>
      </c>
      <c r="AM134" s="670">
        <v>0</v>
      </c>
      <c r="AN134" s="670">
        <v>0</v>
      </c>
      <c r="AO134" s="670">
        <v>0</v>
      </c>
      <c r="AP134" s="670">
        <v>0</v>
      </c>
      <c r="AQ134" s="670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51</v>
      </c>
      <c r="D136" s="230">
        <f>SUM(D125:D135)</f>
        <v>18</v>
      </c>
      <c r="E136" s="231">
        <f>SUM(E125:E135)</f>
        <v>33</v>
      </c>
      <c r="F136" s="236">
        <f>SUM(F125:F135)</f>
        <v>1</v>
      </c>
      <c r="G136" s="500">
        <f t="shared" ref="G136:AQ136" si="88">SUM(G125:G135)</f>
        <v>0</v>
      </c>
      <c r="H136" s="236">
        <f t="shared" si="88"/>
        <v>4</v>
      </c>
      <c r="I136" s="500">
        <f t="shared" si="88"/>
        <v>0</v>
      </c>
      <c r="J136" s="236">
        <f t="shared" si="88"/>
        <v>5</v>
      </c>
      <c r="K136" s="500">
        <f t="shared" si="88"/>
        <v>4</v>
      </c>
      <c r="L136" s="501">
        <f t="shared" si="88"/>
        <v>8</v>
      </c>
      <c r="M136" s="239">
        <f t="shared" si="88"/>
        <v>29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504">
        <f t="shared" si="88"/>
        <v>0</v>
      </c>
      <c r="S136" s="567">
        <f t="shared" si="88"/>
        <v>0</v>
      </c>
      <c r="T136" s="460">
        <f t="shared" si="88"/>
        <v>0</v>
      </c>
      <c r="U136" s="473">
        <f t="shared" si="88"/>
        <v>0</v>
      </c>
      <c r="V136" s="239">
        <f t="shared" si="88"/>
        <v>0</v>
      </c>
      <c r="W136" s="567">
        <f t="shared" si="88"/>
        <v>0</v>
      </c>
      <c r="X136" s="689">
        <f t="shared" si="88"/>
        <v>0</v>
      </c>
      <c r="Y136" s="500">
        <f t="shared" si="88"/>
        <v>0</v>
      </c>
      <c r="Z136" s="690">
        <f t="shared" si="88"/>
        <v>0</v>
      </c>
      <c r="AA136" s="500">
        <f t="shared" si="88"/>
        <v>0</v>
      </c>
      <c r="AB136" s="690">
        <f t="shared" si="88"/>
        <v>0</v>
      </c>
      <c r="AC136" s="500">
        <f t="shared" si="88"/>
        <v>0</v>
      </c>
      <c r="AD136" s="690">
        <f t="shared" si="88"/>
        <v>0</v>
      </c>
      <c r="AE136" s="500">
        <f t="shared" si="88"/>
        <v>0</v>
      </c>
      <c r="AF136" s="690">
        <f t="shared" si="88"/>
        <v>0</v>
      </c>
      <c r="AG136" s="500">
        <f t="shared" si="88"/>
        <v>0</v>
      </c>
      <c r="AH136" s="690">
        <f t="shared" si="88"/>
        <v>0</v>
      </c>
      <c r="AI136" s="500">
        <f t="shared" si="88"/>
        <v>0</v>
      </c>
      <c r="AJ136" s="690">
        <f t="shared" si="88"/>
        <v>0</v>
      </c>
      <c r="AK136" s="500">
        <f t="shared" si="88"/>
        <v>0</v>
      </c>
      <c r="AL136" s="690">
        <f t="shared" si="88"/>
        <v>0</v>
      </c>
      <c r="AM136" s="500">
        <f t="shared" si="88"/>
        <v>0</v>
      </c>
      <c r="AN136" s="500">
        <f t="shared" si="88"/>
        <v>0</v>
      </c>
      <c r="AO136" s="500">
        <f t="shared" si="88"/>
        <v>1</v>
      </c>
      <c r="AP136" s="500">
        <f t="shared" si="88"/>
        <v>0</v>
      </c>
      <c r="AQ136" s="500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4587" t="s">
        <v>162</v>
      </c>
      <c r="B138" s="4587" t="s">
        <v>4</v>
      </c>
      <c r="C138" s="4588" t="s">
        <v>6</v>
      </c>
      <c r="D138" s="4589"/>
      <c r="E138" s="4590"/>
      <c r="F138" s="4591" t="s">
        <v>163</v>
      </c>
      <c r="G138" s="4592"/>
      <c r="H138" s="4592"/>
      <c r="I138" s="4592"/>
      <c r="J138" s="4592"/>
      <c r="K138" s="4592"/>
      <c r="L138" s="4592"/>
      <c r="M138" s="4592"/>
      <c r="N138" s="4592"/>
      <c r="O138" s="4592"/>
      <c r="P138" s="4592"/>
      <c r="Q138" s="4592"/>
      <c r="R138" s="4592"/>
      <c r="S138" s="4592"/>
      <c r="T138" s="4592"/>
      <c r="U138" s="4592"/>
      <c r="V138" s="4592"/>
      <c r="W138" s="4592"/>
      <c r="X138" s="4592"/>
      <c r="Y138" s="4592"/>
      <c r="Z138" s="4592"/>
      <c r="AA138" s="4592"/>
      <c r="AB138" s="4592"/>
      <c r="AC138" s="4592"/>
      <c r="AD138" s="4592"/>
      <c r="AE138" s="4592"/>
      <c r="AF138" s="4592"/>
      <c r="AG138" s="4593"/>
      <c r="AH138" s="4590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591" t="s">
        <v>15</v>
      </c>
      <c r="G139" s="4594"/>
      <c r="H139" s="4570" t="s">
        <v>16</v>
      </c>
      <c r="I139" s="4585"/>
      <c r="J139" s="4570" t="s">
        <v>17</v>
      </c>
      <c r="K139" s="4585"/>
      <c r="L139" s="4570" t="s">
        <v>18</v>
      </c>
      <c r="M139" s="4585"/>
      <c r="N139" s="4570" t="s">
        <v>19</v>
      </c>
      <c r="O139" s="4585"/>
      <c r="P139" s="4570" t="s">
        <v>20</v>
      </c>
      <c r="Q139" s="4585"/>
      <c r="R139" s="4570" t="s">
        <v>21</v>
      </c>
      <c r="S139" s="4585"/>
      <c r="T139" s="4570" t="s">
        <v>22</v>
      </c>
      <c r="U139" s="4585"/>
      <c r="V139" s="4570" t="s">
        <v>23</v>
      </c>
      <c r="W139" s="4585"/>
      <c r="X139" s="4570" t="s">
        <v>24</v>
      </c>
      <c r="Y139" s="4585"/>
      <c r="Z139" s="4570" t="s">
        <v>25</v>
      </c>
      <c r="AA139" s="4585"/>
      <c r="AB139" s="4570" t="s">
        <v>26</v>
      </c>
      <c r="AC139" s="4585"/>
      <c r="AD139" s="4570" t="s">
        <v>27</v>
      </c>
      <c r="AE139" s="4585"/>
      <c r="AF139" s="4570" t="s">
        <v>28</v>
      </c>
      <c r="AG139" s="4597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568" t="s">
        <v>90</v>
      </c>
      <c r="D140" s="528" t="s">
        <v>29</v>
      </c>
      <c r="E140" s="513" t="s">
        <v>30</v>
      </c>
      <c r="F140" s="471" t="s">
        <v>29</v>
      </c>
      <c r="G140" s="513" t="s">
        <v>30</v>
      </c>
      <c r="H140" s="471" t="s">
        <v>29</v>
      </c>
      <c r="I140" s="513" t="s">
        <v>30</v>
      </c>
      <c r="J140" s="471" t="s">
        <v>29</v>
      </c>
      <c r="K140" s="513" t="s">
        <v>30</v>
      </c>
      <c r="L140" s="471" t="s">
        <v>29</v>
      </c>
      <c r="M140" s="513" t="s">
        <v>30</v>
      </c>
      <c r="N140" s="471" t="s">
        <v>29</v>
      </c>
      <c r="O140" s="513" t="s">
        <v>30</v>
      </c>
      <c r="P140" s="471" t="s">
        <v>29</v>
      </c>
      <c r="Q140" s="513" t="s">
        <v>30</v>
      </c>
      <c r="R140" s="471" t="s">
        <v>29</v>
      </c>
      <c r="S140" s="513" t="s">
        <v>30</v>
      </c>
      <c r="T140" s="471" t="s">
        <v>29</v>
      </c>
      <c r="U140" s="513" t="s">
        <v>30</v>
      </c>
      <c r="V140" s="471" t="s">
        <v>29</v>
      </c>
      <c r="W140" s="513" t="s">
        <v>30</v>
      </c>
      <c r="X140" s="471" t="s">
        <v>29</v>
      </c>
      <c r="Y140" s="513" t="s">
        <v>30</v>
      </c>
      <c r="Z140" s="471" t="s">
        <v>29</v>
      </c>
      <c r="AA140" s="513" t="s">
        <v>30</v>
      </c>
      <c r="AB140" s="471" t="s">
        <v>29</v>
      </c>
      <c r="AC140" s="513" t="s">
        <v>30</v>
      </c>
      <c r="AD140" s="471" t="s">
        <v>29</v>
      </c>
      <c r="AE140" s="513" t="s">
        <v>30</v>
      </c>
      <c r="AF140" s="471" t="s">
        <v>29</v>
      </c>
      <c r="AG140" s="691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4583" t="s">
        <v>164</v>
      </c>
      <c r="B141" s="692" t="s">
        <v>31</v>
      </c>
      <c r="C141" s="693">
        <f t="shared" ref="C141:C148" si="90">SUM(D141:E141)</f>
        <v>0</v>
      </c>
      <c r="D141" s="659">
        <f>SUM(F141+H141+J141+L141+N141+P141+R141+T141+V141+X141+Z141+AB141+AD141+AF141)</f>
        <v>0</v>
      </c>
      <c r="E141" s="660">
        <f t="shared" ref="D141:E148" si="91">SUM(G141+I141+K141+M141+O141+Q141+S141+U141+W141+Y141+AA141+AC141+AE141+AG141)</f>
        <v>0</v>
      </c>
      <c r="F141" s="462"/>
      <c r="G141" s="463"/>
      <c r="H141" s="462"/>
      <c r="I141" s="463"/>
      <c r="J141" s="462"/>
      <c r="K141" s="463"/>
      <c r="L141" s="462"/>
      <c r="M141" s="463"/>
      <c r="N141" s="462"/>
      <c r="O141" s="463"/>
      <c r="P141" s="462"/>
      <c r="Q141" s="463"/>
      <c r="R141" s="462"/>
      <c r="S141" s="463"/>
      <c r="T141" s="462"/>
      <c r="U141" s="463"/>
      <c r="V141" s="462"/>
      <c r="W141" s="463"/>
      <c r="X141" s="462"/>
      <c r="Y141" s="463"/>
      <c r="Z141" s="462"/>
      <c r="AA141" s="463"/>
      <c r="AB141" s="462"/>
      <c r="AC141" s="463"/>
      <c r="AD141" s="462"/>
      <c r="AE141" s="463"/>
      <c r="AF141" s="462"/>
      <c r="AG141" s="455"/>
      <c r="AH141" s="535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694" t="s">
        <v>152</v>
      </c>
      <c r="C142" s="695">
        <f t="shared" si="90"/>
        <v>0</v>
      </c>
      <c r="D142" s="667">
        <f t="shared" si="91"/>
        <v>0</v>
      </c>
      <c r="E142" s="668">
        <f>SUM(G142+I142+K142+M142+O142+Q142+S142+U142+W142+Y142+AA142+AC142+AE142+AG142)</f>
        <v>0</v>
      </c>
      <c r="F142" s="571"/>
      <c r="G142" s="573"/>
      <c r="H142" s="571"/>
      <c r="I142" s="573"/>
      <c r="J142" s="571"/>
      <c r="K142" s="573"/>
      <c r="L142" s="571"/>
      <c r="M142" s="573"/>
      <c r="N142" s="571"/>
      <c r="O142" s="573"/>
      <c r="P142" s="571"/>
      <c r="Q142" s="573"/>
      <c r="R142" s="571"/>
      <c r="S142" s="573"/>
      <c r="T142" s="571"/>
      <c r="U142" s="573"/>
      <c r="V142" s="571"/>
      <c r="W142" s="573"/>
      <c r="X142" s="571"/>
      <c r="Y142" s="573"/>
      <c r="Z142" s="571"/>
      <c r="AA142" s="573"/>
      <c r="AB142" s="571"/>
      <c r="AC142" s="573"/>
      <c r="AD142" s="571"/>
      <c r="AE142" s="573"/>
      <c r="AF142" s="571"/>
      <c r="AG142" s="574"/>
      <c r="AH142" s="570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696" t="s">
        <v>165</v>
      </c>
      <c r="C143" s="695">
        <f t="shared" si="90"/>
        <v>0</v>
      </c>
      <c r="D143" s="667">
        <f>SUM(F143+H143+J143+L143+N143+P143+R143+T143+V143+X143+Z143+AB143+AD143+AF143)</f>
        <v>0</v>
      </c>
      <c r="E143" s="668">
        <f t="shared" si="91"/>
        <v>0</v>
      </c>
      <c r="F143" s="571"/>
      <c r="G143" s="573"/>
      <c r="H143" s="571"/>
      <c r="I143" s="573"/>
      <c r="J143" s="571"/>
      <c r="K143" s="573"/>
      <c r="L143" s="571"/>
      <c r="M143" s="573"/>
      <c r="N143" s="571"/>
      <c r="O143" s="573"/>
      <c r="P143" s="571"/>
      <c r="Q143" s="573"/>
      <c r="R143" s="571"/>
      <c r="S143" s="573"/>
      <c r="T143" s="571"/>
      <c r="U143" s="573"/>
      <c r="V143" s="571"/>
      <c r="W143" s="573"/>
      <c r="X143" s="571"/>
      <c r="Y143" s="573"/>
      <c r="Z143" s="571"/>
      <c r="AA143" s="573"/>
      <c r="AB143" s="571"/>
      <c r="AC143" s="573"/>
      <c r="AD143" s="571"/>
      <c r="AE143" s="573"/>
      <c r="AF143" s="571"/>
      <c r="AG143" s="574"/>
      <c r="AH143" s="570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697" t="s">
        <v>166</v>
      </c>
      <c r="C144" s="698">
        <f t="shared" si="90"/>
        <v>0</v>
      </c>
      <c r="D144" s="682">
        <f t="shared" si="91"/>
        <v>0</v>
      </c>
      <c r="E144" s="683">
        <f t="shared" si="91"/>
        <v>0</v>
      </c>
      <c r="F144" s="577"/>
      <c r="G144" s="579"/>
      <c r="H144" s="577"/>
      <c r="I144" s="579"/>
      <c r="J144" s="577"/>
      <c r="K144" s="579"/>
      <c r="L144" s="577"/>
      <c r="M144" s="579"/>
      <c r="N144" s="577"/>
      <c r="O144" s="579"/>
      <c r="P144" s="577"/>
      <c r="Q144" s="579"/>
      <c r="R144" s="577"/>
      <c r="S144" s="579"/>
      <c r="T144" s="577"/>
      <c r="U144" s="579"/>
      <c r="V144" s="577"/>
      <c r="W144" s="579"/>
      <c r="X144" s="577"/>
      <c r="Y144" s="579"/>
      <c r="Z144" s="577"/>
      <c r="AA144" s="579"/>
      <c r="AB144" s="577"/>
      <c r="AC144" s="579"/>
      <c r="AD144" s="577"/>
      <c r="AE144" s="579"/>
      <c r="AF144" s="577"/>
      <c r="AG144" s="580"/>
      <c r="AH144" s="592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583" t="s">
        <v>167</v>
      </c>
      <c r="B145" s="692" t="s">
        <v>31</v>
      </c>
      <c r="C145" s="693">
        <f t="shared" si="90"/>
        <v>0</v>
      </c>
      <c r="D145" s="659">
        <f t="shared" si="91"/>
        <v>0</v>
      </c>
      <c r="E145" s="660">
        <f t="shared" si="91"/>
        <v>0</v>
      </c>
      <c r="F145" s="462"/>
      <c r="G145" s="463"/>
      <c r="H145" s="462"/>
      <c r="I145" s="463"/>
      <c r="J145" s="462"/>
      <c r="K145" s="463"/>
      <c r="L145" s="462"/>
      <c r="M145" s="463"/>
      <c r="N145" s="462"/>
      <c r="O145" s="463"/>
      <c r="P145" s="462"/>
      <c r="Q145" s="463"/>
      <c r="R145" s="462"/>
      <c r="S145" s="463"/>
      <c r="T145" s="462"/>
      <c r="U145" s="463"/>
      <c r="V145" s="462"/>
      <c r="W145" s="463"/>
      <c r="X145" s="462"/>
      <c r="Y145" s="463"/>
      <c r="Z145" s="462"/>
      <c r="AA145" s="463"/>
      <c r="AB145" s="462"/>
      <c r="AC145" s="463"/>
      <c r="AD145" s="462"/>
      <c r="AE145" s="463"/>
      <c r="AF145" s="462"/>
      <c r="AG145" s="455"/>
      <c r="AH145" s="535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694" t="s">
        <v>152</v>
      </c>
      <c r="C146" s="695">
        <f t="shared" si="90"/>
        <v>0</v>
      </c>
      <c r="D146" s="667">
        <f t="shared" si="91"/>
        <v>0</v>
      </c>
      <c r="E146" s="668">
        <f t="shared" si="91"/>
        <v>0</v>
      </c>
      <c r="F146" s="571"/>
      <c r="G146" s="573"/>
      <c r="H146" s="571"/>
      <c r="I146" s="573"/>
      <c r="J146" s="571"/>
      <c r="K146" s="573"/>
      <c r="L146" s="571"/>
      <c r="M146" s="573"/>
      <c r="N146" s="571"/>
      <c r="O146" s="573"/>
      <c r="P146" s="571"/>
      <c r="Q146" s="573"/>
      <c r="R146" s="571"/>
      <c r="S146" s="573"/>
      <c r="T146" s="571"/>
      <c r="U146" s="573"/>
      <c r="V146" s="571"/>
      <c r="W146" s="573"/>
      <c r="X146" s="571"/>
      <c r="Y146" s="573"/>
      <c r="Z146" s="571"/>
      <c r="AA146" s="573"/>
      <c r="AB146" s="571"/>
      <c r="AC146" s="573"/>
      <c r="AD146" s="571"/>
      <c r="AE146" s="573"/>
      <c r="AF146" s="571"/>
      <c r="AG146" s="574"/>
      <c r="AH146" s="570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696" t="s">
        <v>165</v>
      </c>
      <c r="C147" s="695">
        <f t="shared" si="90"/>
        <v>0</v>
      </c>
      <c r="D147" s="667">
        <f t="shared" si="91"/>
        <v>0</v>
      </c>
      <c r="E147" s="668">
        <f t="shared" si="91"/>
        <v>0</v>
      </c>
      <c r="F147" s="571"/>
      <c r="G147" s="573"/>
      <c r="H147" s="571"/>
      <c r="I147" s="573"/>
      <c r="J147" s="571"/>
      <c r="K147" s="573"/>
      <c r="L147" s="571"/>
      <c r="M147" s="573"/>
      <c r="N147" s="571"/>
      <c r="O147" s="573"/>
      <c r="P147" s="571"/>
      <c r="Q147" s="573"/>
      <c r="R147" s="571"/>
      <c r="S147" s="573"/>
      <c r="T147" s="571"/>
      <c r="U147" s="573"/>
      <c r="V147" s="571"/>
      <c r="W147" s="573"/>
      <c r="X147" s="571"/>
      <c r="Y147" s="573"/>
      <c r="Z147" s="571"/>
      <c r="AA147" s="573"/>
      <c r="AB147" s="571"/>
      <c r="AC147" s="573"/>
      <c r="AD147" s="571"/>
      <c r="AE147" s="573"/>
      <c r="AF147" s="571"/>
      <c r="AG147" s="574"/>
      <c r="AH147" s="570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697" t="s">
        <v>166</v>
      </c>
      <c r="C148" s="698">
        <f t="shared" si="90"/>
        <v>0</v>
      </c>
      <c r="D148" s="682">
        <f t="shared" si="91"/>
        <v>0</v>
      </c>
      <c r="E148" s="683">
        <f t="shared" si="91"/>
        <v>0</v>
      </c>
      <c r="F148" s="577"/>
      <c r="G148" s="579"/>
      <c r="H148" s="577"/>
      <c r="I148" s="579"/>
      <c r="J148" s="577"/>
      <c r="K148" s="579"/>
      <c r="L148" s="577"/>
      <c r="M148" s="579"/>
      <c r="N148" s="577"/>
      <c r="O148" s="579"/>
      <c r="P148" s="577"/>
      <c r="Q148" s="579"/>
      <c r="R148" s="577"/>
      <c r="S148" s="579"/>
      <c r="T148" s="577"/>
      <c r="U148" s="579"/>
      <c r="V148" s="577"/>
      <c r="W148" s="579"/>
      <c r="X148" s="577"/>
      <c r="Y148" s="579"/>
      <c r="Z148" s="577"/>
      <c r="AA148" s="579"/>
      <c r="AB148" s="577"/>
      <c r="AC148" s="579"/>
      <c r="AD148" s="577"/>
      <c r="AE148" s="579"/>
      <c r="AF148" s="577"/>
      <c r="AG148" s="580"/>
      <c r="AH148" s="592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584" t="s">
        <v>169</v>
      </c>
      <c r="B150" s="4584" t="s">
        <v>6</v>
      </c>
      <c r="C150" s="4584" t="s">
        <v>170</v>
      </c>
      <c r="D150" s="4584"/>
      <c r="E150" s="4584"/>
      <c r="F150" s="4127" t="s">
        <v>40</v>
      </c>
      <c r="G150" s="4555"/>
      <c r="CA150" s="3972" t="s">
        <v>10</v>
      </c>
      <c r="CI150" s="3972" t="s">
        <v>10</v>
      </c>
    </row>
    <row r="151" spans="1:91" ht="17.25" customHeight="1" x14ac:dyDescent="0.2">
      <c r="A151" s="4584"/>
      <c r="B151" s="4584"/>
      <c r="C151" s="456" t="s">
        <v>171</v>
      </c>
      <c r="D151" s="457" t="s">
        <v>172</v>
      </c>
      <c r="E151" s="699" t="s">
        <v>173</v>
      </c>
      <c r="F151" s="456" t="s">
        <v>174</v>
      </c>
      <c r="G151" s="699" t="s">
        <v>175</v>
      </c>
      <c r="CA151" s="3972"/>
      <c r="CI151" s="3972"/>
    </row>
    <row r="152" spans="1:91" ht="21" customHeight="1" x14ac:dyDescent="0.25">
      <c r="A152" s="694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694" t="s">
        <v>177</v>
      </c>
      <c r="B153" s="431">
        <f t="shared" si="95"/>
        <v>0</v>
      </c>
      <c r="C153" s="700"/>
      <c r="D153" s="701"/>
      <c r="E153" s="702"/>
      <c r="F153" s="703"/>
      <c r="G153" s="702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694" t="s">
        <v>178</v>
      </c>
      <c r="B154" s="431">
        <f t="shared" si="95"/>
        <v>0</v>
      </c>
      <c r="C154" s="700"/>
      <c r="D154" s="701"/>
      <c r="E154" s="702"/>
      <c r="F154" s="703"/>
      <c r="G154" s="702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694" t="s">
        <v>179</v>
      </c>
      <c r="B155" s="431">
        <f t="shared" si="95"/>
        <v>0</v>
      </c>
      <c r="C155" s="700"/>
      <c r="D155" s="701"/>
      <c r="E155" s="702"/>
      <c r="F155" s="703"/>
      <c r="G155" s="702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694" t="s">
        <v>180</v>
      </c>
      <c r="B156" s="431">
        <f t="shared" si="95"/>
        <v>0</v>
      </c>
      <c r="C156" s="700"/>
      <c r="D156" s="701"/>
      <c r="E156" s="702"/>
      <c r="F156" s="703"/>
      <c r="G156" s="702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694" t="s">
        <v>181</v>
      </c>
      <c r="B157" s="431">
        <f t="shared" si="95"/>
        <v>0</v>
      </c>
      <c r="C157" s="700"/>
      <c r="D157" s="701"/>
      <c r="E157" s="702"/>
      <c r="F157" s="703"/>
      <c r="G157" s="702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704" t="s">
        <v>182</v>
      </c>
      <c r="B158" s="432">
        <f t="shared" si="95"/>
        <v>0</v>
      </c>
      <c r="C158" s="705"/>
      <c r="D158" s="706"/>
      <c r="E158" s="707"/>
      <c r="F158" s="708"/>
      <c r="G158" s="707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458" t="s">
        <v>5</v>
      </c>
      <c r="B160" s="507" t="s">
        <v>6</v>
      </c>
    </row>
    <row r="161" spans="1:91" ht="17.25" customHeight="1" x14ac:dyDescent="0.2">
      <c r="A161" s="694" t="s">
        <v>184</v>
      </c>
      <c r="B161" s="284"/>
    </row>
    <row r="162" spans="1:91" ht="16.5" customHeight="1" x14ac:dyDescent="0.2">
      <c r="A162" s="694" t="s">
        <v>185</v>
      </c>
      <c r="B162" s="284"/>
    </row>
    <row r="163" spans="1:91" ht="23.25" customHeight="1" x14ac:dyDescent="0.2">
      <c r="A163" s="704" t="s">
        <v>186</v>
      </c>
      <c r="B163" s="709"/>
      <c r="C163" s="285"/>
    </row>
    <row r="164" spans="1:91" ht="21.75" customHeight="1" x14ac:dyDescent="0.2">
      <c r="A164" s="281" t="s">
        <v>187</v>
      </c>
      <c r="B164" s="710"/>
      <c r="C164" s="433"/>
      <c r="D164" s="502"/>
    </row>
    <row r="165" spans="1:91" x14ac:dyDescent="0.2">
      <c r="A165" s="3965" t="s">
        <v>188</v>
      </c>
      <c r="B165" s="4573" t="s">
        <v>6</v>
      </c>
      <c r="C165" s="4574"/>
      <c r="D165" s="4565"/>
      <c r="E165" s="4578" t="s">
        <v>163</v>
      </c>
      <c r="F165" s="4582"/>
      <c r="G165" s="4582"/>
      <c r="H165" s="4582"/>
      <c r="I165" s="4582"/>
      <c r="J165" s="4582"/>
      <c r="K165" s="4582"/>
      <c r="L165" s="4582"/>
      <c r="M165" s="4582"/>
      <c r="N165" s="4582"/>
      <c r="O165" s="4582"/>
      <c r="P165" s="4582"/>
      <c r="Q165" s="4582"/>
      <c r="R165" s="4582"/>
      <c r="S165" s="4582"/>
      <c r="T165" s="4582"/>
      <c r="U165" s="4582"/>
      <c r="V165" s="4582"/>
      <c r="W165" s="4582"/>
      <c r="X165" s="4582"/>
      <c r="Y165" s="4582"/>
      <c r="Z165" s="4582"/>
      <c r="AA165" s="4582"/>
      <c r="AB165" s="4582"/>
      <c r="AC165" s="4582"/>
      <c r="AD165" s="4582"/>
      <c r="AE165" s="4582"/>
      <c r="AF165" s="4582"/>
      <c r="AG165" s="3946" t="s">
        <v>189</v>
      </c>
      <c r="AH165" s="3946" t="s">
        <v>190</v>
      </c>
    </row>
    <row r="166" spans="1:91" x14ac:dyDescent="0.2">
      <c r="A166" s="3760"/>
      <c r="B166" s="3747"/>
      <c r="C166" s="3748"/>
      <c r="D166" s="3749"/>
      <c r="E166" s="4566" t="s">
        <v>42</v>
      </c>
      <c r="F166" s="4567"/>
      <c r="G166" s="4566" t="s">
        <v>16</v>
      </c>
      <c r="H166" s="4567"/>
      <c r="I166" s="4566" t="s">
        <v>17</v>
      </c>
      <c r="J166" s="4567"/>
      <c r="K166" s="4566" t="s">
        <v>18</v>
      </c>
      <c r="L166" s="4567"/>
      <c r="M166" s="4566" t="s">
        <v>19</v>
      </c>
      <c r="N166" s="4567"/>
      <c r="O166" s="4566" t="s">
        <v>20</v>
      </c>
      <c r="P166" s="4567"/>
      <c r="Q166" s="4566" t="s">
        <v>21</v>
      </c>
      <c r="R166" s="4567"/>
      <c r="S166" s="4566" t="s">
        <v>22</v>
      </c>
      <c r="T166" s="4567"/>
      <c r="U166" s="4566" t="s">
        <v>23</v>
      </c>
      <c r="V166" s="4567"/>
      <c r="W166" s="4566" t="s">
        <v>24</v>
      </c>
      <c r="X166" s="4567"/>
      <c r="Y166" s="4566" t="s">
        <v>25</v>
      </c>
      <c r="Z166" s="4567"/>
      <c r="AA166" s="4566" t="s">
        <v>26</v>
      </c>
      <c r="AB166" s="4567"/>
      <c r="AC166" s="4566" t="s">
        <v>27</v>
      </c>
      <c r="AD166" s="4567"/>
      <c r="AE166" s="4566" t="s">
        <v>28</v>
      </c>
      <c r="AF166" s="4568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509" t="s">
        <v>90</v>
      </c>
      <c r="C167" s="459" t="s">
        <v>29</v>
      </c>
      <c r="D167" s="711" t="s">
        <v>30</v>
      </c>
      <c r="E167" s="460" t="s">
        <v>29</v>
      </c>
      <c r="F167" s="711" t="s">
        <v>30</v>
      </c>
      <c r="G167" s="460" t="s">
        <v>29</v>
      </c>
      <c r="H167" s="711" t="s">
        <v>30</v>
      </c>
      <c r="I167" s="460" t="s">
        <v>29</v>
      </c>
      <c r="J167" s="711" t="s">
        <v>30</v>
      </c>
      <c r="K167" s="460" t="s">
        <v>29</v>
      </c>
      <c r="L167" s="711" t="s">
        <v>30</v>
      </c>
      <c r="M167" s="460" t="s">
        <v>29</v>
      </c>
      <c r="N167" s="711" t="s">
        <v>30</v>
      </c>
      <c r="O167" s="460" t="s">
        <v>29</v>
      </c>
      <c r="P167" s="711" t="s">
        <v>30</v>
      </c>
      <c r="Q167" s="460" t="s">
        <v>29</v>
      </c>
      <c r="R167" s="711" t="s">
        <v>30</v>
      </c>
      <c r="S167" s="460" t="s">
        <v>29</v>
      </c>
      <c r="T167" s="711" t="s">
        <v>30</v>
      </c>
      <c r="U167" s="460" t="s">
        <v>29</v>
      </c>
      <c r="V167" s="711" t="s">
        <v>30</v>
      </c>
      <c r="W167" s="460" t="s">
        <v>29</v>
      </c>
      <c r="X167" s="711" t="s">
        <v>30</v>
      </c>
      <c r="Y167" s="460" t="s">
        <v>29</v>
      </c>
      <c r="Z167" s="711" t="s">
        <v>30</v>
      </c>
      <c r="AA167" s="460" t="s">
        <v>29</v>
      </c>
      <c r="AB167" s="711" t="s">
        <v>30</v>
      </c>
      <c r="AC167" s="460" t="s">
        <v>29</v>
      </c>
      <c r="AD167" s="711" t="s">
        <v>30</v>
      </c>
      <c r="AE167" s="460" t="s">
        <v>29</v>
      </c>
      <c r="AF167" s="712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694" t="s">
        <v>191</v>
      </c>
      <c r="B168" s="461">
        <f>SUM(C168:D168)</f>
        <v>0</v>
      </c>
      <c r="C168" s="461">
        <f t="shared" ref="C168:D170" si="99">+E168+G168+I168+K168+M168+O168+Q168+S168+U168+W168+Y168+AA168+AC168+AE168</f>
        <v>0</v>
      </c>
      <c r="D168" s="461">
        <f t="shared" si="99"/>
        <v>0</v>
      </c>
      <c r="E168" s="462"/>
      <c r="F168" s="463"/>
      <c r="G168" s="462"/>
      <c r="H168" s="463"/>
      <c r="I168" s="462"/>
      <c r="J168" s="463"/>
      <c r="K168" s="462"/>
      <c r="L168" s="463"/>
      <c r="M168" s="462"/>
      <c r="N168" s="463"/>
      <c r="O168" s="462"/>
      <c r="P168" s="463"/>
      <c r="Q168" s="462"/>
      <c r="R168" s="463"/>
      <c r="S168" s="462"/>
      <c r="T168" s="463"/>
      <c r="U168" s="462"/>
      <c r="V168" s="463"/>
      <c r="W168" s="462"/>
      <c r="X168" s="463"/>
      <c r="Y168" s="462"/>
      <c r="Z168" s="463"/>
      <c r="AA168" s="462"/>
      <c r="AB168" s="463"/>
      <c r="AC168" s="462"/>
      <c r="AD168" s="463"/>
      <c r="AE168" s="462"/>
      <c r="AF168" s="464"/>
      <c r="AG168" s="465"/>
      <c r="AH168" s="465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694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571"/>
      <c r="F169" s="573"/>
      <c r="G169" s="571"/>
      <c r="H169" s="573"/>
      <c r="I169" s="571"/>
      <c r="J169" s="573"/>
      <c r="K169" s="571"/>
      <c r="L169" s="573"/>
      <c r="M169" s="571"/>
      <c r="N169" s="573"/>
      <c r="O169" s="571"/>
      <c r="P169" s="573"/>
      <c r="Q169" s="571"/>
      <c r="R169" s="573"/>
      <c r="S169" s="571"/>
      <c r="T169" s="573"/>
      <c r="U169" s="571"/>
      <c r="V169" s="573"/>
      <c r="W169" s="571"/>
      <c r="X169" s="573"/>
      <c r="Y169" s="571"/>
      <c r="Z169" s="573"/>
      <c r="AA169" s="571"/>
      <c r="AB169" s="573"/>
      <c r="AC169" s="571"/>
      <c r="AD169" s="573"/>
      <c r="AE169" s="571"/>
      <c r="AF169" s="713"/>
      <c r="AG169" s="590"/>
      <c r="AH169" s="590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694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704" t="s">
        <v>194</v>
      </c>
      <c r="B171" s="714"/>
      <c r="C171" s="714"/>
      <c r="D171" s="714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715"/>
    </row>
    <row r="173" spans="1:91" x14ac:dyDescent="0.2">
      <c r="A173" s="3961" t="s">
        <v>196</v>
      </c>
      <c r="B173" s="4579" t="s">
        <v>197</v>
      </c>
      <c r="C173" s="4580"/>
      <c r="D173" s="4581"/>
      <c r="E173" s="4579" t="s">
        <v>198</v>
      </c>
      <c r="F173" s="4580"/>
      <c r="G173" s="4581"/>
    </row>
    <row r="174" spans="1:91" x14ac:dyDescent="0.2">
      <c r="A174" s="3755"/>
      <c r="B174" s="466" t="s">
        <v>90</v>
      </c>
      <c r="C174" s="467" t="s">
        <v>29</v>
      </c>
      <c r="D174" s="716" t="s">
        <v>30</v>
      </c>
      <c r="E174" s="466" t="s">
        <v>90</v>
      </c>
      <c r="F174" s="467" t="s">
        <v>29</v>
      </c>
      <c r="G174" s="716" t="s">
        <v>30</v>
      </c>
    </row>
    <row r="175" spans="1:91" x14ac:dyDescent="0.2">
      <c r="A175" s="308" t="s">
        <v>199</v>
      </c>
      <c r="B175" s="468">
        <f>SUM(C175:D175)</f>
        <v>0</v>
      </c>
      <c r="C175" s="469"/>
      <c r="D175" s="470"/>
      <c r="E175" s="468">
        <f>SUM(F175:G175)</f>
        <v>0</v>
      </c>
      <c r="F175" s="469"/>
      <c r="G175" s="470"/>
    </row>
    <row r="176" spans="1:91" ht="23.25" customHeight="1" x14ac:dyDescent="0.25">
      <c r="A176" s="717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4557" t="s">
        <v>202</v>
      </c>
      <c r="B178" s="3951" t="s">
        <v>38</v>
      </c>
      <c r="C178" s="4570" t="s">
        <v>142</v>
      </c>
      <c r="D178" s="4571"/>
      <c r="E178" s="4571"/>
      <c r="F178" s="4571"/>
      <c r="G178" s="4571"/>
      <c r="H178" s="4571"/>
      <c r="I178" s="4571"/>
      <c r="J178" s="4571"/>
      <c r="K178" s="4571"/>
      <c r="L178" s="4571"/>
      <c r="M178" s="4571"/>
      <c r="N178" s="4571"/>
      <c r="O178" s="4571"/>
      <c r="P178" s="4571"/>
      <c r="Q178" s="4571"/>
      <c r="R178" s="4571"/>
      <c r="S178" s="4572"/>
    </row>
    <row r="179" spans="1:94" x14ac:dyDescent="0.2">
      <c r="A179" s="3712"/>
      <c r="B179" s="3738"/>
      <c r="C179" s="471" t="s">
        <v>12</v>
      </c>
      <c r="D179" s="472" t="s">
        <v>13</v>
      </c>
      <c r="E179" s="472" t="s">
        <v>41</v>
      </c>
      <c r="F179" s="472" t="s">
        <v>42</v>
      </c>
      <c r="G179" s="472" t="s">
        <v>16</v>
      </c>
      <c r="H179" s="472" t="s">
        <v>17</v>
      </c>
      <c r="I179" s="472" t="s">
        <v>18</v>
      </c>
      <c r="J179" s="472" t="s">
        <v>19</v>
      </c>
      <c r="K179" s="472" t="s">
        <v>20</v>
      </c>
      <c r="L179" s="472" t="s">
        <v>21</v>
      </c>
      <c r="M179" s="472" t="s">
        <v>22</v>
      </c>
      <c r="N179" s="472" t="s">
        <v>23</v>
      </c>
      <c r="O179" s="472" t="s">
        <v>24</v>
      </c>
      <c r="P179" s="472" t="s">
        <v>25</v>
      </c>
      <c r="Q179" s="472" t="s">
        <v>26</v>
      </c>
      <c r="R179" s="472" t="s">
        <v>27</v>
      </c>
      <c r="S179" s="718" t="s">
        <v>28</v>
      </c>
    </row>
    <row r="180" spans="1:94" x14ac:dyDescent="0.2">
      <c r="A180" s="308" t="s">
        <v>203</v>
      </c>
      <c r="B180" s="719">
        <f>SUM(C180:S180)</f>
        <v>0</v>
      </c>
      <c r="C180" s="650"/>
      <c r="D180" s="651"/>
      <c r="E180" s="651"/>
      <c r="F180" s="651"/>
      <c r="G180" s="651"/>
      <c r="H180" s="651"/>
      <c r="I180" s="651"/>
      <c r="J180" s="651"/>
      <c r="K180" s="651"/>
      <c r="L180" s="651"/>
      <c r="M180" s="651"/>
      <c r="N180" s="651"/>
      <c r="O180" s="651"/>
      <c r="P180" s="651"/>
      <c r="Q180" s="651"/>
      <c r="R180" s="651"/>
      <c r="S180" s="652"/>
    </row>
    <row r="181" spans="1:94" x14ac:dyDescent="0.2">
      <c r="A181" s="308" t="s">
        <v>204</v>
      </c>
      <c r="B181" s="719">
        <f>SUM(C181:S181)</f>
        <v>0</v>
      </c>
      <c r="C181" s="650"/>
      <c r="D181" s="651"/>
      <c r="E181" s="651"/>
      <c r="F181" s="651"/>
      <c r="G181" s="651"/>
      <c r="H181" s="651"/>
      <c r="I181" s="651"/>
      <c r="J181" s="651"/>
      <c r="K181" s="651"/>
      <c r="L181" s="651"/>
      <c r="M181" s="651"/>
      <c r="N181" s="651"/>
      <c r="O181" s="651"/>
      <c r="P181" s="651"/>
      <c r="Q181" s="651"/>
      <c r="R181" s="651"/>
      <c r="S181" s="652"/>
      <c r="T181" s="285"/>
    </row>
    <row r="182" spans="1:94" x14ac:dyDescent="0.2">
      <c r="A182" s="717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7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564" t="s">
        <v>207</v>
      </c>
      <c r="B184" s="4573" t="s">
        <v>208</v>
      </c>
      <c r="C184" s="4574"/>
      <c r="D184" s="4565"/>
      <c r="E184" s="4575" t="s">
        <v>209</v>
      </c>
      <c r="F184" s="4576"/>
      <c r="G184" s="4576"/>
      <c r="H184" s="4576"/>
      <c r="I184" s="4576"/>
      <c r="J184" s="4576"/>
      <c r="K184" s="4576"/>
      <c r="L184" s="4576"/>
      <c r="M184" s="4576"/>
      <c r="N184" s="4576"/>
      <c r="O184" s="4576"/>
      <c r="P184" s="4576"/>
      <c r="Q184" s="4576"/>
      <c r="R184" s="4576"/>
      <c r="S184" s="4576"/>
      <c r="T184" s="4576"/>
      <c r="U184" s="4576"/>
      <c r="V184" s="4576"/>
      <c r="W184" s="4576"/>
      <c r="X184" s="4576"/>
      <c r="Y184" s="4576"/>
      <c r="Z184" s="4576"/>
      <c r="AA184" s="4576"/>
      <c r="AB184" s="4576"/>
      <c r="AC184" s="4576"/>
      <c r="AD184" s="4576"/>
      <c r="AE184" s="4576"/>
      <c r="AF184" s="4576"/>
      <c r="AG184" s="4576"/>
      <c r="AH184" s="4576"/>
      <c r="AI184" s="4576"/>
      <c r="AJ184" s="4576"/>
      <c r="AK184" s="4576"/>
      <c r="AL184" s="4576"/>
      <c r="AM184" s="4576"/>
      <c r="AN184" s="4577"/>
      <c r="AO184" s="4565" t="s">
        <v>85</v>
      </c>
      <c r="AP184" s="3946" t="s">
        <v>87</v>
      </c>
      <c r="AQ184" s="3946" t="s">
        <v>88</v>
      </c>
      <c r="AR184" s="3946" t="s">
        <v>143</v>
      </c>
    </row>
    <row r="185" spans="1:94" ht="24.75" customHeight="1" x14ac:dyDescent="0.2">
      <c r="A185" s="4564"/>
      <c r="B185" s="3747"/>
      <c r="C185" s="3748"/>
      <c r="D185" s="3749"/>
      <c r="E185" s="4578" t="s">
        <v>210</v>
      </c>
      <c r="F185" s="4567" t="s">
        <v>211</v>
      </c>
      <c r="G185" s="4566" t="s">
        <v>212</v>
      </c>
      <c r="H185" s="4567"/>
      <c r="I185" s="4566" t="s">
        <v>213</v>
      </c>
      <c r="J185" s="4567"/>
      <c r="K185" s="4566" t="s">
        <v>214</v>
      </c>
      <c r="L185" s="4567"/>
      <c r="M185" s="4566" t="s">
        <v>215</v>
      </c>
      <c r="N185" s="4567"/>
      <c r="O185" s="4566" t="s">
        <v>216</v>
      </c>
      <c r="P185" s="4567"/>
      <c r="Q185" s="4568" t="s">
        <v>217</v>
      </c>
      <c r="R185" s="4567"/>
      <c r="S185" s="4566" t="s">
        <v>218</v>
      </c>
      <c r="T185" s="4567"/>
      <c r="U185" s="4566" t="s">
        <v>219</v>
      </c>
      <c r="V185" s="4567"/>
      <c r="W185" s="4568" t="s">
        <v>220</v>
      </c>
      <c r="X185" s="4567"/>
      <c r="Y185" s="4564" t="s">
        <v>221</v>
      </c>
      <c r="Z185" s="4564"/>
      <c r="AA185" s="4564" t="s">
        <v>222</v>
      </c>
      <c r="AB185" s="4564"/>
      <c r="AC185" s="4564" t="s">
        <v>223</v>
      </c>
      <c r="AD185" s="4564"/>
      <c r="AE185" s="4564" t="s">
        <v>224</v>
      </c>
      <c r="AF185" s="4564"/>
      <c r="AG185" s="4564" t="s">
        <v>225</v>
      </c>
      <c r="AH185" s="4564"/>
      <c r="AI185" s="4564" t="s">
        <v>226</v>
      </c>
      <c r="AJ185" s="4564"/>
      <c r="AK185" s="4564" t="s">
        <v>227</v>
      </c>
      <c r="AL185" s="4564"/>
      <c r="AM185" s="4564" t="s">
        <v>28</v>
      </c>
      <c r="AN185" s="4569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564"/>
      <c r="B186" s="459" t="s">
        <v>90</v>
      </c>
      <c r="C186" s="459" t="s">
        <v>29</v>
      </c>
      <c r="D186" s="459" t="s">
        <v>30</v>
      </c>
      <c r="E186" s="460" t="s">
        <v>29</v>
      </c>
      <c r="F186" s="711" t="s">
        <v>30</v>
      </c>
      <c r="G186" s="460" t="s">
        <v>29</v>
      </c>
      <c r="H186" s="711" t="s">
        <v>30</v>
      </c>
      <c r="I186" s="460" t="s">
        <v>29</v>
      </c>
      <c r="J186" s="711" t="s">
        <v>30</v>
      </c>
      <c r="K186" s="460" t="s">
        <v>29</v>
      </c>
      <c r="L186" s="711" t="s">
        <v>30</v>
      </c>
      <c r="M186" s="460" t="s">
        <v>29</v>
      </c>
      <c r="N186" s="711" t="s">
        <v>30</v>
      </c>
      <c r="O186" s="460" t="s">
        <v>29</v>
      </c>
      <c r="P186" s="711" t="s">
        <v>30</v>
      </c>
      <c r="Q186" s="460" t="s">
        <v>29</v>
      </c>
      <c r="R186" s="711" t="s">
        <v>30</v>
      </c>
      <c r="S186" s="460" t="s">
        <v>29</v>
      </c>
      <c r="T186" s="711" t="s">
        <v>30</v>
      </c>
      <c r="U186" s="460" t="s">
        <v>29</v>
      </c>
      <c r="V186" s="711" t="s">
        <v>30</v>
      </c>
      <c r="W186" s="460" t="s">
        <v>29</v>
      </c>
      <c r="X186" s="711" t="s">
        <v>30</v>
      </c>
      <c r="Y186" s="460" t="s">
        <v>29</v>
      </c>
      <c r="Z186" s="711" t="s">
        <v>30</v>
      </c>
      <c r="AA186" s="460" t="s">
        <v>29</v>
      </c>
      <c r="AB186" s="711" t="s">
        <v>30</v>
      </c>
      <c r="AC186" s="460" t="s">
        <v>29</v>
      </c>
      <c r="AD186" s="711" t="s">
        <v>30</v>
      </c>
      <c r="AE186" s="460" t="s">
        <v>29</v>
      </c>
      <c r="AF186" s="711" t="s">
        <v>30</v>
      </c>
      <c r="AG186" s="460" t="s">
        <v>29</v>
      </c>
      <c r="AH186" s="711" t="s">
        <v>30</v>
      </c>
      <c r="AI186" s="460" t="s">
        <v>29</v>
      </c>
      <c r="AJ186" s="711" t="s">
        <v>30</v>
      </c>
      <c r="AK186" s="460" t="s">
        <v>29</v>
      </c>
      <c r="AL186" s="711" t="s">
        <v>30</v>
      </c>
      <c r="AM186" s="460" t="s">
        <v>29</v>
      </c>
      <c r="AN186" s="474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475">
        <f>SUM(C187:D187)</f>
        <v>0</v>
      </c>
      <c r="C187" s="475">
        <f t="shared" ref="C187:D189" si="101">+E187+G187+I187+K187+M187+O187+Q187+S187+U187+W187+Y187+AA187+AC187+AE187+AG187+AI187+AK187+AM187</f>
        <v>0</v>
      </c>
      <c r="D187" s="476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721">
        <f>SUM(C188:D188)</f>
        <v>0</v>
      </c>
      <c r="C188" s="721">
        <f t="shared" si="101"/>
        <v>0</v>
      </c>
      <c r="D188" s="722">
        <f t="shared" si="101"/>
        <v>0</v>
      </c>
      <c r="E188" s="571"/>
      <c r="F188" s="570"/>
      <c r="G188" s="571"/>
      <c r="H188" s="573"/>
      <c r="I188" s="571"/>
      <c r="J188" s="573"/>
      <c r="K188" s="571"/>
      <c r="L188" s="573"/>
      <c r="M188" s="571"/>
      <c r="N188" s="570"/>
      <c r="O188" s="571"/>
      <c r="P188" s="570"/>
      <c r="Q188" s="571"/>
      <c r="R188" s="570"/>
      <c r="S188" s="571"/>
      <c r="T188" s="570"/>
      <c r="U188" s="571"/>
      <c r="V188" s="570"/>
      <c r="W188" s="571"/>
      <c r="X188" s="570"/>
      <c r="Y188" s="571"/>
      <c r="Z188" s="570"/>
      <c r="AA188" s="571"/>
      <c r="AB188" s="570"/>
      <c r="AC188" s="571"/>
      <c r="AD188" s="570"/>
      <c r="AE188" s="571"/>
      <c r="AF188" s="570"/>
      <c r="AG188" s="571"/>
      <c r="AH188" s="570"/>
      <c r="AI188" s="571"/>
      <c r="AJ188" s="570"/>
      <c r="AK188" s="571"/>
      <c r="AL188" s="570"/>
      <c r="AM188" s="571"/>
      <c r="AN188" s="723"/>
      <c r="AO188" s="614"/>
      <c r="AP188" s="571"/>
      <c r="AQ188" s="571"/>
      <c r="AR188" s="590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577"/>
      <c r="F189" s="592"/>
      <c r="G189" s="577"/>
      <c r="H189" s="579"/>
      <c r="I189" s="577"/>
      <c r="J189" s="579"/>
      <c r="K189" s="577"/>
      <c r="L189" s="579"/>
      <c r="M189" s="577"/>
      <c r="N189" s="592"/>
      <c r="O189" s="577"/>
      <c r="P189" s="592"/>
      <c r="Q189" s="577"/>
      <c r="R189" s="592"/>
      <c r="S189" s="577"/>
      <c r="T189" s="592"/>
      <c r="U189" s="577"/>
      <c r="V189" s="592"/>
      <c r="W189" s="577"/>
      <c r="X189" s="592"/>
      <c r="Y189" s="577"/>
      <c r="Z189" s="592"/>
      <c r="AA189" s="577"/>
      <c r="AB189" s="592"/>
      <c r="AC189" s="577"/>
      <c r="AD189" s="592"/>
      <c r="AE189" s="577"/>
      <c r="AF189" s="592"/>
      <c r="AG189" s="577"/>
      <c r="AH189" s="592"/>
      <c r="AI189" s="577"/>
      <c r="AJ189" s="592"/>
      <c r="AK189" s="577"/>
      <c r="AL189" s="592"/>
      <c r="AM189" s="577"/>
      <c r="AN189" s="724"/>
      <c r="AO189" s="626"/>
      <c r="AP189" s="577"/>
      <c r="AQ189" s="577"/>
      <c r="AR189" s="591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725" t="s">
        <v>231</v>
      </c>
      <c r="B190" s="726"/>
    </row>
    <row r="191" spans="1:94" x14ac:dyDescent="0.2">
      <c r="A191" s="3716" t="s">
        <v>232</v>
      </c>
      <c r="B191" s="3939" t="s">
        <v>141</v>
      </c>
      <c r="C191" s="4558" t="s">
        <v>233</v>
      </c>
      <c r="D191" s="4559"/>
      <c r="E191" s="3939" t="s">
        <v>234</v>
      </c>
      <c r="F191" s="4560" t="s">
        <v>235</v>
      </c>
      <c r="G191" s="4561"/>
      <c r="H191" s="4561"/>
      <c r="I191" s="4561"/>
      <c r="J191" s="4561"/>
      <c r="K191" s="4561"/>
      <c r="L191" s="4561"/>
      <c r="M191" s="4561"/>
      <c r="N191" s="4561"/>
      <c r="O191" s="4561"/>
      <c r="P191" s="4561"/>
      <c r="Q191" s="4561"/>
      <c r="R191" s="4561"/>
      <c r="S191" s="4561"/>
      <c r="T191" s="4562"/>
      <c r="U191" s="4563" t="s">
        <v>345</v>
      </c>
    </row>
    <row r="192" spans="1:94" ht="25.5" x14ac:dyDescent="0.2">
      <c r="A192" s="3717"/>
      <c r="B192" s="3717"/>
      <c r="C192" s="477" t="s">
        <v>237</v>
      </c>
      <c r="D192" s="477" t="s">
        <v>238</v>
      </c>
      <c r="E192" s="3717"/>
      <c r="F192" s="477" t="s">
        <v>239</v>
      </c>
      <c r="G192" s="477" t="s">
        <v>240</v>
      </c>
      <c r="H192" s="477" t="s">
        <v>241</v>
      </c>
      <c r="I192" s="477" t="s">
        <v>242</v>
      </c>
      <c r="J192" s="477" t="s">
        <v>243</v>
      </c>
      <c r="K192" s="477" t="s">
        <v>244</v>
      </c>
      <c r="L192" s="477" t="s">
        <v>245</v>
      </c>
      <c r="M192" s="477" t="s">
        <v>246</v>
      </c>
      <c r="N192" s="477" t="s">
        <v>247</v>
      </c>
      <c r="O192" s="477" t="s">
        <v>248</v>
      </c>
      <c r="P192" s="477" t="s">
        <v>249</v>
      </c>
      <c r="Q192" s="477" t="s">
        <v>250</v>
      </c>
      <c r="R192" s="477" t="s">
        <v>251</v>
      </c>
      <c r="S192" s="477" t="s">
        <v>252</v>
      </c>
      <c r="T192" s="478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479">
        <f>SUM(C193:D193)</f>
        <v>0</v>
      </c>
      <c r="C193" s="129"/>
      <c r="D193" s="129"/>
      <c r="E193" s="480">
        <f>+F193+G193+H193+I193+K193+L193+M193+N193+O193+P193+Q193+R193+S193+T193</f>
        <v>0</v>
      </c>
      <c r="F193" s="571"/>
      <c r="G193" s="571"/>
      <c r="H193" s="571"/>
      <c r="I193" s="571"/>
      <c r="J193" s="481"/>
      <c r="K193" s="571"/>
      <c r="L193" s="571"/>
      <c r="M193" s="571"/>
      <c r="N193" s="571"/>
      <c r="O193" s="571"/>
      <c r="P193" s="571"/>
      <c r="Q193" s="571"/>
      <c r="R193" s="571"/>
      <c r="S193" s="571"/>
      <c r="T193" s="727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728">
        <f>SUM(C194:D194)</f>
        <v>0</v>
      </c>
      <c r="C194" s="571"/>
      <c r="D194" s="571"/>
      <c r="E194" s="729">
        <f>+F194+G194+H194+I194+K194+L194+M194+N194+O194+P194+Q194+R194+S194+T194</f>
        <v>0</v>
      </c>
      <c r="F194" s="571"/>
      <c r="G194" s="571"/>
      <c r="H194" s="571"/>
      <c r="I194" s="571"/>
      <c r="J194" s="730"/>
      <c r="K194" s="571"/>
      <c r="L194" s="571"/>
      <c r="M194" s="571"/>
      <c r="N194" s="571"/>
      <c r="O194" s="571"/>
      <c r="P194" s="571"/>
      <c r="Q194" s="571"/>
      <c r="R194" s="571"/>
      <c r="S194" s="571"/>
      <c r="T194" s="727"/>
      <c r="U194" s="570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728">
        <f>SUM(C195:D195)</f>
        <v>0</v>
      </c>
      <c r="C195" s="571"/>
      <c r="D195" s="571"/>
      <c r="E195" s="729">
        <f>SUM(F195:T195)</f>
        <v>0</v>
      </c>
      <c r="F195" s="571"/>
      <c r="G195" s="571"/>
      <c r="H195" s="571"/>
      <c r="I195" s="571"/>
      <c r="J195" s="590"/>
      <c r="K195" s="571"/>
      <c r="L195" s="571"/>
      <c r="M195" s="571"/>
      <c r="N195" s="571"/>
      <c r="O195" s="571"/>
      <c r="P195" s="571"/>
      <c r="Q195" s="571"/>
      <c r="R195" s="571"/>
      <c r="S195" s="571"/>
      <c r="T195" s="727"/>
      <c r="U195" s="570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717" t="s">
        <v>255</v>
      </c>
      <c r="B196" s="343">
        <f>SUM(C196:D196)</f>
        <v>0</v>
      </c>
      <c r="C196" s="577"/>
      <c r="D196" s="577"/>
      <c r="E196" s="344">
        <f>+F196+G196+H196+I196+K196+L196+M196+N196+O196+P196+Q196+R196+S196+T196</f>
        <v>0</v>
      </c>
      <c r="F196" s="577"/>
      <c r="G196" s="577"/>
      <c r="H196" s="577"/>
      <c r="I196" s="577"/>
      <c r="J196" s="345"/>
      <c r="K196" s="577"/>
      <c r="L196" s="577"/>
      <c r="M196" s="577"/>
      <c r="N196" s="577"/>
      <c r="O196" s="577"/>
      <c r="P196" s="577"/>
      <c r="Q196" s="577"/>
      <c r="R196" s="577"/>
      <c r="S196" s="577"/>
      <c r="T196" s="731"/>
      <c r="U196" s="592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926" t="s">
        <v>232</v>
      </c>
      <c r="B198" s="4551" t="s">
        <v>141</v>
      </c>
      <c r="C198" s="4552" t="s">
        <v>233</v>
      </c>
      <c r="D198" s="4553"/>
      <c r="E198" s="4554"/>
      <c r="F198" s="3926" t="s">
        <v>234</v>
      </c>
      <c r="G198" s="4555" t="s">
        <v>257</v>
      </c>
      <c r="H198" s="4555"/>
      <c r="I198" s="4555"/>
      <c r="J198" s="4555"/>
      <c r="K198" s="4555"/>
      <c r="L198" s="4555"/>
      <c r="M198" s="4555"/>
      <c r="N198" s="4555"/>
      <c r="O198" s="4555"/>
      <c r="P198" s="4555"/>
      <c r="Q198" s="4556"/>
      <c r="R198" s="4557" t="s">
        <v>236</v>
      </c>
    </row>
    <row r="199" spans="1:87" x14ac:dyDescent="0.2">
      <c r="A199" s="3691"/>
      <c r="B199" s="4551"/>
      <c r="C199" s="3705"/>
      <c r="D199" s="3706"/>
      <c r="E199" s="3707"/>
      <c r="F199" s="3691"/>
      <c r="G199" s="3937" t="s">
        <v>34</v>
      </c>
      <c r="H199" s="3933" t="s">
        <v>258</v>
      </c>
      <c r="I199" s="3933" t="s">
        <v>245</v>
      </c>
      <c r="J199" s="3933" t="s">
        <v>246</v>
      </c>
      <c r="K199" s="3933" t="s">
        <v>247</v>
      </c>
      <c r="L199" s="3933" t="s">
        <v>248</v>
      </c>
      <c r="M199" s="3933" t="s">
        <v>249</v>
      </c>
      <c r="N199" s="3933" t="s">
        <v>250</v>
      </c>
      <c r="O199" s="3933" t="s">
        <v>251</v>
      </c>
      <c r="P199" s="3933" t="s">
        <v>252</v>
      </c>
      <c r="Q199" s="4541" t="s">
        <v>253</v>
      </c>
      <c r="R199" s="3711"/>
    </row>
    <row r="200" spans="1:87" ht="24" x14ac:dyDescent="0.2">
      <c r="A200" s="3692"/>
      <c r="B200" s="4551"/>
      <c r="C200" s="511" t="s">
        <v>145</v>
      </c>
      <c r="D200" s="511" t="s">
        <v>259</v>
      </c>
      <c r="E200" s="511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479">
        <f t="shared" ref="B201:B207" si="110">SUM(C201:E201)</f>
        <v>0</v>
      </c>
      <c r="C201" s="571"/>
      <c r="D201" s="571"/>
      <c r="E201" s="571"/>
      <c r="F201" s="480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732">
        <f t="shared" si="110"/>
        <v>0</v>
      </c>
      <c r="C202" s="571"/>
      <c r="D202" s="571"/>
      <c r="E202" s="571"/>
      <c r="F202" s="733">
        <f t="shared" ref="F202:F207" si="112">SUM(G202:Q202)</f>
        <v>0</v>
      </c>
      <c r="G202" s="571"/>
      <c r="H202" s="572"/>
      <c r="I202" s="572"/>
      <c r="J202" s="572"/>
      <c r="K202" s="572"/>
      <c r="L202" s="572"/>
      <c r="M202" s="572"/>
      <c r="N202" s="572"/>
      <c r="O202" s="572"/>
      <c r="P202" s="572"/>
      <c r="Q202" s="723"/>
      <c r="R202" s="570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734">
        <f t="shared" si="110"/>
        <v>0</v>
      </c>
      <c r="C203" s="571"/>
      <c r="D203" s="571"/>
      <c r="E203" s="571"/>
      <c r="F203" s="733">
        <f t="shared" si="112"/>
        <v>0</v>
      </c>
      <c r="G203" s="571"/>
      <c r="H203" s="572"/>
      <c r="I203" s="572"/>
      <c r="J203" s="572"/>
      <c r="K203" s="572"/>
      <c r="L203" s="572"/>
      <c r="M203" s="572"/>
      <c r="N203" s="572"/>
      <c r="O203" s="572"/>
      <c r="P203" s="572"/>
      <c r="Q203" s="723"/>
      <c r="R203" s="570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734">
        <f t="shared" si="110"/>
        <v>0</v>
      </c>
      <c r="C204" s="571"/>
      <c r="D204" s="571"/>
      <c r="E204" s="571"/>
      <c r="F204" s="733">
        <f t="shared" si="112"/>
        <v>0</v>
      </c>
      <c r="G204" s="571"/>
      <c r="H204" s="572"/>
      <c r="I204" s="572"/>
      <c r="J204" s="572"/>
      <c r="K204" s="572"/>
      <c r="L204" s="572"/>
      <c r="M204" s="572"/>
      <c r="N204" s="572"/>
      <c r="O204" s="572"/>
      <c r="P204" s="572"/>
      <c r="Q204" s="723"/>
      <c r="R204" s="570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728">
        <f t="shared" si="110"/>
        <v>0</v>
      </c>
      <c r="C205" s="571"/>
      <c r="D205" s="571"/>
      <c r="E205" s="571"/>
      <c r="F205" s="733">
        <f t="shared" si="112"/>
        <v>0</v>
      </c>
      <c r="G205" s="571"/>
      <c r="H205" s="572"/>
      <c r="I205" s="572"/>
      <c r="J205" s="572"/>
      <c r="K205" s="572"/>
      <c r="L205" s="572"/>
      <c r="M205" s="572"/>
      <c r="N205" s="572"/>
      <c r="O205" s="572"/>
      <c r="P205" s="572"/>
      <c r="Q205" s="723"/>
      <c r="R205" s="570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728">
        <f t="shared" si="110"/>
        <v>0</v>
      </c>
      <c r="C206" s="571"/>
      <c r="D206" s="571"/>
      <c r="E206" s="571"/>
      <c r="F206" s="733">
        <f t="shared" si="112"/>
        <v>0</v>
      </c>
      <c r="G206" s="571"/>
      <c r="H206" s="572"/>
      <c r="I206" s="572"/>
      <c r="J206" s="572"/>
      <c r="K206" s="572"/>
      <c r="L206" s="572"/>
      <c r="M206" s="572"/>
      <c r="N206" s="572"/>
      <c r="O206" s="572"/>
      <c r="P206" s="572"/>
      <c r="Q206" s="723"/>
      <c r="R206" s="570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717" t="s">
        <v>263</v>
      </c>
      <c r="B207" s="735">
        <f t="shared" si="110"/>
        <v>0</v>
      </c>
      <c r="C207" s="577"/>
      <c r="D207" s="577"/>
      <c r="E207" s="577"/>
      <c r="F207" s="736">
        <f t="shared" si="112"/>
        <v>0</v>
      </c>
      <c r="G207" s="577"/>
      <c r="H207" s="578"/>
      <c r="I207" s="578"/>
      <c r="J207" s="578"/>
      <c r="K207" s="578"/>
      <c r="L207" s="578"/>
      <c r="M207" s="578"/>
      <c r="N207" s="578"/>
      <c r="O207" s="578"/>
      <c r="P207" s="578"/>
      <c r="Q207" s="724"/>
      <c r="R207" s="592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4542" t="s">
        <v>5</v>
      </c>
      <c r="B209" s="3925" t="s">
        <v>265</v>
      </c>
      <c r="C209" s="4543" t="s">
        <v>266</v>
      </c>
      <c r="D209" s="4544"/>
      <c r="E209" s="4545"/>
      <c r="F209" s="3926" t="s">
        <v>234</v>
      </c>
      <c r="G209" s="4546" t="s">
        <v>257</v>
      </c>
      <c r="H209" s="4547"/>
      <c r="I209" s="4547"/>
      <c r="J209" s="4547"/>
      <c r="K209" s="4547"/>
      <c r="L209" s="4127"/>
    </row>
    <row r="210" spans="1:21" x14ac:dyDescent="0.2">
      <c r="A210" s="3679"/>
      <c r="B210" s="3682"/>
      <c r="C210" s="3687"/>
      <c r="D210" s="3688"/>
      <c r="E210" s="3689"/>
      <c r="F210" s="3691"/>
      <c r="G210" s="4548" t="s">
        <v>267</v>
      </c>
      <c r="H210" s="4549"/>
      <c r="I210" s="4549"/>
      <c r="J210" s="4549"/>
      <c r="K210" s="4549"/>
      <c r="L210" s="4550"/>
    </row>
    <row r="211" spans="1:21" ht="24" x14ac:dyDescent="0.2">
      <c r="A211" s="3680"/>
      <c r="B211" s="3683"/>
      <c r="C211" s="512" t="s">
        <v>268</v>
      </c>
      <c r="D211" s="512" t="s">
        <v>259</v>
      </c>
      <c r="E211" s="512" t="s">
        <v>269</v>
      </c>
      <c r="F211" s="3692"/>
      <c r="G211" s="737" t="s">
        <v>258</v>
      </c>
      <c r="H211" s="738" t="s">
        <v>270</v>
      </c>
      <c r="I211" s="738" t="s">
        <v>271</v>
      </c>
      <c r="J211" s="738" t="s">
        <v>272</v>
      </c>
      <c r="K211" s="738" t="s">
        <v>273</v>
      </c>
      <c r="L211" s="482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480">
        <f>SUM(G212:L212)</f>
        <v>0</v>
      </c>
      <c r="G212" s="462"/>
      <c r="H212" s="483"/>
      <c r="I212" s="483"/>
      <c r="J212" s="483"/>
      <c r="K212" s="483"/>
      <c r="L212" s="114"/>
    </row>
    <row r="213" spans="1:21" ht="24" customHeight="1" x14ac:dyDescent="0.25">
      <c r="A213" s="308" t="s">
        <v>276</v>
      </c>
      <c r="B213" s="739">
        <f>SUM(C213:E213)</f>
        <v>0</v>
      </c>
      <c r="C213" s="571"/>
      <c r="D213" s="571"/>
      <c r="E213" s="129"/>
      <c r="F213" s="733">
        <f>SUM(G213:L213)</f>
        <v>0</v>
      </c>
      <c r="G213" s="571"/>
      <c r="H213" s="572"/>
      <c r="I213" s="572"/>
      <c r="J213" s="572"/>
      <c r="K213" s="572"/>
      <c r="L213" s="570"/>
    </row>
    <row r="214" spans="1:21" ht="15" x14ac:dyDescent="0.25">
      <c r="A214" s="308" t="s">
        <v>277</v>
      </c>
      <c r="B214" s="739">
        <f>SUM(C214:E214)</f>
        <v>0</v>
      </c>
      <c r="C214" s="571"/>
      <c r="D214" s="571"/>
      <c r="E214" s="590"/>
      <c r="F214" s="733">
        <f>SUM(G214:L214)</f>
        <v>0</v>
      </c>
      <c r="G214" s="571"/>
      <c r="H214" s="572"/>
      <c r="I214" s="572"/>
      <c r="J214" s="572"/>
      <c r="K214" s="572"/>
      <c r="L214" s="570"/>
    </row>
    <row r="215" spans="1:21" ht="15" x14ac:dyDescent="0.25">
      <c r="A215" s="717" t="s">
        <v>278</v>
      </c>
      <c r="B215" s="363">
        <f>SUM(C215:D215)</f>
        <v>0</v>
      </c>
      <c r="C215" s="577"/>
      <c r="D215" s="577"/>
      <c r="E215" s="740"/>
      <c r="F215" s="365">
        <f>SUM(G215:L215)</f>
        <v>0</v>
      </c>
      <c r="G215" s="577"/>
      <c r="H215" s="578"/>
      <c r="I215" s="578"/>
      <c r="J215" s="578"/>
      <c r="K215" s="578"/>
      <c r="L215" s="592"/>
    </row>
    <row r="216" spans="1:21" ht="19.5" customHeight="1" x14ac:dyDescent="0.2">
      <c r="A216" s="281" t="s">
        <v>279</v>
      </c>
      <c r="B216" s="366"/>
    </row>
    <row r="217" spans="1:21" x14ac:dyDescent="0.2">
      <c r="A217" s="4523" t="s">
        <v>280</v>
      </c>
      <c r="B217" s="4524"/>
      <c r="C217" s="3909" t="s">
        <v>265</v>
      </c>
      <c r="D217" s="4525" t="s">
        <v>266</v>
      </c>
      <c r="E217" s="4526"/>
      <c r="F217" s="4526"/>
      <c r="G217" s="4526"/>
      <c r="H217" s="4526"/>
      <c r="I217" s="4526"/>
      <c r="J217" s="4527"/>
      <c r="K217" s="4528" t="s">
        <v>281</v>
      </c>
      <c r="L217" s="4528"/>
      <c r="M217" s="4528"/>
      <c r="N217" s="4529"/>
    </row>
    <row r="218" spans="1:21" ht="24.75" customHeight="1" x14ac:dyDescent="0.2">
      <c r="A218" s="3654"/>
      <c r="B218" s="3655"/>
      <c r="C218" s="3657"/>
      <c r="D218" s="512" t="s">
        <v>268</v>
      </c>
      <c r="E218" s="512" t="s">
        <v>282</v>
      </c>
      <c r="F218" s="512" t="s">
        <v>283</v>
      </c>
      <c r="G218" s="512" t="s">
        <v>284</v>
      </c>
      <c r="H218" s="512" t="s">
        <v>285</v>
      </c>
      <c r="I218" s="512" t="s">
        <v>34</v>
      </c>
      <c r="J218" s="512" t="s">
        <v>286</v>
      </c>
      <c r="K218" s="484" t="s">
        <v>287</v>
      </c>
      <c r="L218" s="485" t="s">
        <v>288</v>
      </c>
      <c r="M218" s="485" t="s">
        <v>289</v>
      </c>
      <c r="N218" s="741" t="s">
        <v>290</v>
      </c>
    </row>
    <row r="219" spans="1:21" ht="18" customHeight="1" x14ac:dyDescent="0.2">
      <c r="A219" s="3909" t="s">
        <v>291</v>
      </c>
      <c r="B219" s="486" t="s">
        <v>292</v>
      </c>
      <c r="C219" s="479">
        <f>SUM(E219+G219)</f>
        <v>0</v>
      </c>
      <c r="D219" s="481"/>
      <c r="E219" s="571"/>
      <c r="F219" s="481"/>
      <c r="G219" s="571"/>
      <c r="H219" s="479">
        <f>+K219+L219+M219</f>
        <v>0</v>
      </c>
      <c r="I219" s="481"/>
      <c r="J219" s="481"/>
      <c r="K219" s="614"/>
      <c r="L219" s="572"/>
      <c r="M219" s="572"/>
      <c r="N219" s="742"/>
    </row>
    <row r="220" spans="1:21" x14ac:dyDescent="0.2">
      <c r="A220" s="3663"/>
      <c r="B220" s="743" t="s">
        <v>293</v>
      </c>
      <c r="C220" s="734">
        <f>SUM(D220+E220+G220)</f>
        <v>0</v>
      </c>
      <c r="D220" s="571"/>
      <c r="E220" s="590"/>
      <c r="F220" s="361"/>
      <c r="G220" s="571"/>
      <c r="H220" s="734">
        <f>SUM(I220:M220)</f>
        <v>0</v>
      </c>
      <c r="I220" s="129"/>
      <c r="J220" s="297"/>
      <c r="K220" s="614"/>
      <c r="L220" s="572"/>
      <c r="M220" s="572"/>
      <c r="N220" s="742"/>
    </row>
    <row r="221" spans="1:21" ht="16.5" customHeight="1" x14ac:dyDescent="0.25">
      <c r="A221" s="3663"/>
      <c r="B221" s="743" t="s">
        <v>294</v>
      </c>
      <c r="C221" s="729">
        <f>+F221+G221</f>
        <v>0</v>
      </c>
      <c r="D221" s="361"/>
      <c r="E221" s="361"/>
      <c r="F221" s="571"/>
      <c r="G221" s="571"/>
      <c r="H221" s="729">
        <f>SUM(I221:M221)</f>
        <v>0</v>
      </c>
      <c r="I221" s="571"/>
      <c r="J221" s="590"/>
      <c r="K221" s="614"/>
      <c r="L221" s="572"/>
      <c r="M221" s="572"/>
      <c r="N221" s="373"/>
    </row>
    <row r="222" spans="1:21" ht="17.25" customHeight="1" x14ac:dyDescent="0.25">
      <c r="A222" s="3657"/>
      <c r="B222" s="744" t="s">
        <v>295</v>
      </c>
      <c r="C222" s="375">
        <f>SUM(D222:G222)</f>
        <v>0</v>
      </c>
      <c r="D222" s="577"/>
      <c r="E222" s="577"/>
      <c r="F222" s="577"/>
      <c r="G222" s="591"/>
      <c r="H222" s="344">
        <f>+N222</f>
        <v>0</v>
      </c>
      <c r="I222" s="740"/>
      <c r="J222" s="740"/>
      <c r="K222" s="745"/>
      <c r="L222" s="746"/>
      <c r="M222" s="746"/>
      <c r="N222" s="592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530" t="s">
        <v>297</v>
      </c>
      <c r="B224" s="4531" t="s">
        <v>298</v>
      </c>
      <c r="C224" s="4531"/>
      <c r="D224" s="4531"/>
      <c r="E224" s="4531"/>
      <c r="F224" s="4532" t="s">
        <v>299</v>
      </c>
      <c r="G224" s="4533"/>
      <c r="H224" s="4533"/>
      <c r="I224" s="4533"/>
      <c r="J224" s="4533"/>
      <c r="K224" s="4534"/>
      <c r="U224" s="281"/>
    </row>
    <row r="225" spans="1:102" ht="15" customHeight="1" x14ac:dyDescent="0.2">
      <c r="A225" s="4530"/>
      <c r="B225" s="4531"/>
      <c r="C225" s="4531"/>
      <c r="D225" s="4531"/>
      <c r="E225" s="4531"/>
      <c r="F225" s="4535" t="s">
        <v>300</v>
      </c>
      <c r="G225" s="4535"/>
      <c r="H225" s="4535" t="s">
        <v>301</v>
      </c>
      <c r="I225" s="4535"/>
      <c r="J225" s="4535" t="s">
        <v>302</v>
      </c>
      <c r="K225" s="4535"/>
      <c r="U225" s="281"/>
    </row>
    <row r="226" spans="1:102" x14ac:dyDescent="0.2">
      <c r="A226" s="4530"/>
      <c r="B226" s="4536" t="s">
        <v>303</v>
      </c>
      <c r="C226" s="4537" t="s">
        <v>304</v>
      </c>
      <c r="D226" s="4538" t="s">
        <v>305</v>
      </c>
      <c r="E226" s="4539" t="s">
        <v>306</v>
      </c>
      <c r="F226" s="4540" t="s">
        <v>307</v>
      </c>
      <c r="G226" s="4522" t="s">
        <v>308</v>
      </c>
      <c r="H226" s="4540" t="s">
        <v>307</v>
      </c>
      <c r="I226" s="4522" t="s">
        <v>308</v>
      </c>
      <c r="J226" s="4540" t="s">
        <v>307</v>
      </c>
      <c r="K226" s="4522" t="s">
        <v>308</v>
      </c>
      <c r="U226" s="281"/>
    </row>
    <row r="227" spans="1:102" ht="25.5" customHeight="1" x14ac:dyDescent="0.2">
      <c r="A227" s="4530"/>
      <c r="B227" s="4536"/>
      <c r="C227" s="3672"/>
      <c r="D227" s="4538"/>
      <c r="E227" s="4539"/>
      <c r="F227" s="4540"/>
      <c r="G227" s="4522"/>
      <c r="H227" s="4540"/>
      <c r="I227" s="4522"/>
      <c r="J227" s="4540"/>
      <c r="K227" s="4522"/>
      <c r="U227" s="281"/>
    </row>
    <row r="228" spans="1:102" ht="15.75" customHeight="1" x14ac:dyDescent="0.2">
      <c r="A228" s="487" t="s">
        <v>309</v>
      </c>
      <c r="B228" s="571"/>
      <c r="C228" s="614"/>
      <c r="D228" s="572"/>
      <c r="E228" s="614"/>
      <c r="F228" s="571"/>
      <c r="G228" s="614"/>
      <c r="H228" s="571"/>
      <c r="I228" s="614"/>
      <c r="J228" s="571"/>
      <c r="K228" s="570"/>
      <c r="U228" s="281"/>
    </row>
    <row r="229" spans="1:102" s="416" customFormat="1" x14ac:dyDescent="0.2">
      <c r="A229" s="747" t="s">
        <v>310</v>
      </c>
      <c r="B229" s="571"/>
      <c r="C229" s="614"/>
      <c r="D229" s="572"/>
      <c r="E229" s="614"/>
      <c r="F229" s="571"/>
      <c r="G229" s="614"/>
      <c r="H229" s="571"/>
      <c r="I229" s="614"/>
      <c r="J229" s="571"/>
      <c r="K229" s="570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571"/>
      <c r="C230" s="614"/>
      <c r="D230" s="572"/>
      <c r="E230" s="614"/>
      <c r="F230" s="571"/>
      <c r="G230" s="614"/>
      <c r="H230" s="571"/>
      <c r="I230" s="614"/>
      <c r="J230" s="571"/>
      <c r="K230" s="570"/>
      <c r="U230" s="281"/>
    </row>
    <row r="231" spans="1:102" ht="15" x14ac:dyDescent="0.25">
      <c r="A231" s="514" t="s">
        <v>6</v>
      </c>
      <c r="B231" s="488">
        <f>SUM(B228:B230)</f>
        <v>0</v>
      </c>
      <c r="C231" s="489">
        <f t="shared" ref="C231:K231" si="115">SUM(C228:C230)</f>
        <v>0</v>
      </c>
      <c r="D231" s="490">
        <f t="shared" si="115"/>
        <v>0</v>
      </c>
      <c r="E231" s="748">
        <f t="shared" si="115"/>
        <v>0</v>
      </c>
      <c r="F231" s="491">
        <f t="shared" si="115"/>
        <v>0</v>
      </c>
      <c r="G231" s="749">
        <f t="shared" si="115"/>
        <v>0</v>
      </c>
      <c r="H231" s="491">
        <f t="shared" si="115"/>
        <v>0</v>
      </c>
      <c r="I231" s="749">
        <f t="shared" si="115"/>
        <v>0</v>
      </c>
      <c r="J231" s="491">
        <f t="shared" si="115"/>
        <v>0</v>
      </c>
      <c r="K231" s="749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516" t="s">
        <v>5</v>
      </c>
      <c r="B233" s="4516" t="s">
        <v>312</v>
      </c>
      <c r="C233" s="3901" t="s">
        <v>313</v>
      </c>
      <c r="D233" s="4517" t="s">
        <v>314</v>
      </c>
      <c r="E233" s="4518"/>
      <c r="F233" s="4519" t="s">
        <v>315</v>
      </c>
      <c r="G233" s="4520"/>
      <c r="H233" s="4520"/>
      <c r="I233" s="4520"/>
      <c r="J233" s="4520"/>
      <c r="K233" s="4520"/>
      <c r="L233" s="4520"/>
      <c r="M233" s="4520"/>
      <c r="N233" s="4520"/>
      <c r="O233" s="4520"/>
      <c r="P233" s="4520"/>
      <c r="Q233" s="4520"/>
      <c r="R233" s="4520"/>
      <c r="S233" s="4521"/>
      <c r="T233" s="4515" t="s">
        <v>34</v>
      </c>
      <c r="U233" s="3901" t="s">
        <v>316</v>
      </c>
      <c r="V233" s="391"/>
    </row>
    <row r="234" spans="1:102" ht="24.75" x14ac:dyDescent="0.25">
      <c r="A234" s="4516"/>
      <c r="B234" s="4516"/>
      <c r="C234" s="3644"/>
      <c r="D234" s="492" t="s">
        <v>317</v>
      </c>
      <c r="E234" s="750" t="s">
        <v>318</v>
      </c>
      <c r="F234" s="492" t="s">
        <v>319</v>
      </c>
      <c r="G234" s="493" t="s">
        <v>320</v>
      </c>
      <c r="H234" s="493" t="s">
        <v>213</v>
      </c>
      <c r="I234" s="493" t="s">
        <v>214</v>
      </c>
      <c r="J234" s="493" t="s">
        <v>215</v>
      </c>
      <c r="K234" s="493" t="s">
        <v>321</v>
      </c>
      <c r="L234" s="493" t="s">
        <v>217</v>
      </c>
      <c r="M234" s="493" t="s">
        <v>218</v>
      </c>
      <c r="N234" s="493" t="s">
        <v>219</v>
      </c>
      <c r="O234" s="493" t="s">
        <v>220</v>
      </c>
      <c r="P234" s="493" t="s">
        <v>221</v>
      </c>
      <c r="Q234" s="493" t="s">
        <v>222</v>
      </c>
      <c r="R234" s="493" t="s">
        <v>223</v>
      </c>
      <c r="S234" s="494" t="s">
        <v>224</v>
      </c>
      <c r="T234" s="3642"/>
      <c r="U234" s="3644"/>
      <c r="V234" s="391"/>
    </row>
    <row r="235" spans="1:102" ht="24.75" x14ac:dyDescent="0.25">
      <c r="A235" s="495" t="s">
        <v>322</v>
      </c>
      <c r="B235" s="751"/>
      <c r="C235" s="496">
        <f>SUM(D235:S235)</f>
        <v>0</v>
      </c>
      <c r="D235" s="751"/>
      <c r="E235" s="752"/>
      <c r="F235" s="751"/>
      <c r="G235" s="753"/>
      <c r="H235" s="753"/>
      <c r="I235" s="753"/>
      <c r="J235" s="753"/>
      <c r="K235" s="753"/>
      <c r="L235" s="753"/>
      <c r="M235" s="753"/>
      <c r="N235" s="753"/>
      <c r="O235" s="753"/>
      <c r="P235" s="753"/>
      <c r="Q235" s="753"/>
      <c r="R235" s="753"/>
      <c r="S235" s="754"/>
      <c r="T235" s="398"/>
      <c r="U235" s="399"/>
      <c r="V235" s="391"/>
    </row>
    <row r="236" spans="1:102" ht="15" x14ac:dyDescent="0.25">
      <c r="A236" s="755" t="s">
        <v>323</v>
      </c>
      <c r="B236" s="751"/>
      <c r="C236" s="756">
        <f>SUM(D236:S236)</f>
        <v>0</v>
      </c>
      <c r="D236" s="751"/>
      <c r="E236" s="752"/>
      <c r="F236" s="751"/>
      <c r="G236" s="753"/>
      <c r="H236" s="753"/>
      <c r="I236" s="753"/>
      <c r="J236" s="753"/>
      <c r="K236" s="753"/>
      <c r="L236" s="753"/>
      <c r="M236" s="753"/>
      <c r="N236" s="753"/>
      <c r="O236" s="753"/>
      <c r="P236" s="753"/>
      <c r="Q236" s="753"/>
      <c r="R236" s="753"/>
      <c r="S236" s="754"/>
      <c r="T236" s="752"/>
      <c r="U236" s="757"/>
      <c r="V236" s="391"/>
    </row>
    <row r="237" spans="1:102" x14ac:dyDescent="0.2">
      <c r="A237" s="402" t="s">
        <v>324</v>
      </c>
      <c r="B237" s="758"/>
      <c r="C237" s="440">
        <f>SUM(D237:S237)</f>
        <v>0</v>
      </c>
      <c r="D237" s="759"/>
      <c r="E237" s="760"/>
      <c r="F237" s="759"/>
      <c r="G237" s="761"/>
      <c r="H237" s="761"/>
      <c r="I237" s="761"/>
      <c r="J237" s="761"/>
      <c r="K237" s="761"/>
      <c r="L237" s="761"/>
      <c r="M237" s="761"/>
      <c r="N237" s="761"/>
      <c r="O237" s="761"/>
      <c r="P237" s="761"/>
      <c r="Q237" s="761"/>
      <c r="R237" s="761"/>
      <c r="S237" s="762"/>
      <c r="T237" s="760"/>
      <c r="U237" s="758"/>
    </row>
    <row r="238" spans="1:102" ht="21" customHeight="1" x14ac:dyDescent="0.2">
      <c r="A238" s="281" t="s">
        <v>325</v>
      </c>
    </row>
    <row r="239" spans="1:102" x14ac:dyDescent="0.2">
      <c r="A239" s="4516" t="s">
        <v>326</v>
      </c>
      <c r="B239" s="4516" t="s">
        <v>327</v>
      </c>
      <c r="C239" s="4517" t="s">
        <v>328</v>
      </c>
      <c r="D239" s="4518"/>
      <c r="E239" s="4519" t="s">
        <v>329</v>
      </c>
      <c r="F239" s="4520"/>
      <c r="G239" s="4520"/>
      <c r="H239" s="4520"/>
      <c r="I239" s="4520"/>
      <c r="J239" s="4521"/>
      <c r="K239" s="3901" t="s">
        <v>34</v>
      </c>
      <c r="L239" s="3901" t="s">
        <v>316</v>
      </c>
      <c r="M239" s="390"/>
    </row>
    <row r="240" spans="1:102" ht="24" x14ac:dyDescent="0.2">
      <c r="A240" s="4516"/>
      <c r="B240" s="4516"/>
      <c r="C240" s="497" t="s">
        <v>317</v>
      </c>
      <c r="D240" s="750" t="s">
        <v>318</v>
      </c>
      <c r="E240" s="497" t="s">
        <v>319</v>
      </c>
      <c r="F240" s="493" t="s">
        <v>320</v>
      </c>
      <c r="G240" s="493" t="s">
        <v>213</v>
      </c>
      <c r="H240" s="493" t="s">
        <v>214</v>
      </c>
      <c r="I240" s="493" t="s">
        <v>215</v>
      </c>
      <c r="J240" s="763" t="s">
        <v>330</v>
      </c>
      <c r="K240" s="3644"/>
      <c r="L240" s="3644"/>
      <c r="M240" s="390"/>
    </row>
    <row r="241" spans="1:45" ht="24" customHeight="1" x14ac:dyDescent="0.2">
      <c r="A241" s="498" t="s">
        <v>331</v>
      </c>
      <c r="B241" s="499">
        <f>SUM(C241:J241)</f>
        <v>0</v>
      </c>
      <c r="C241" s="751"/>
      <c r="D241" s="754"/>
      <c r="E241" s="751"/>
      <c r="F241" s="753"/>
      <c r="G241" s="753"/>
      <c r="H241" s="753"/>
      <c r="I241" s="753"/>
      <c r="J241" s="754"/>
      <c r="K241" s="399"/>
      <c r="L241" s="399"/>
      <c r="M241" s="390"/>
    </row>
    <row r="242" spans="1:45" ht="21.75" customHeight="1" x14ac:dyDescent="0.2">
      <c r="A242" s="408" t="s">
        <v>332</v>
      </c>
      <c r="B242" s="503">
        <f>SUM(C242:J242)</f>
        <v>0</v>
      </c>
      <c r="C242" s="759"/>
      <c r="D242" s="762"/>
      <c r="E242" s="759"/>
      <c r="F242" s="761"/>
      <c r="G242" s="761"/>
      <c r="H242" s="761"/>
      <c r="I242" s="761"/>
      <c r="J242" s="762"/>
      <c r="K242" s="758"/>
      <c r="L242" s="758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489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2" priority="1" operator="equal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248"/>
  <sheetViews>
    <sheetView workbookViewId="0">
      <selection activeCell="B7" sqref="B7:J7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",[12]NOMBRE!B2," - ","( ",[12]NOMBRE!C2,[12]NOMBRE!D2,[12]NOMBRE!E2,[12]NOMBRE!F2,[12]NOMBRE!G2,"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",[12]NOMBRE!B6," - ","( ",[12]NOMBRE!C6,[12]NOMBRE!D6," )")</f>
        <v>MES: NOVIEMBRE - ( 11 )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",[12]NOMBRE!B7)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3082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451" t="s">
        <v>4</v>
      </c>
      <c r="B12" s="4772" t="s">
        <v>5</v>
      </c>
      <c r="C12" s="4770" t="s">
        <v>6</v>
      </c>
      <c r="D12" s="4773" t="s">
        <v>7</v>
      </c>
      <c r="E12" s="4774"/>
      <c r="F12" s="4774"/>
      <c r="G12" s="4774"/>
      <c r="H12" s="4774"/>
      <c r="I12" s="4774"/>
      <c r="J12" s="4774"/>
      <c r="K12" s="4774"/>
      <c r="L12" s="4774"/>
      <c r="M12" s="4774"/>
      <c r="N12" s="4774"/>
      <c r="O12" s="4774"/>
      <c r="P12" s="4774"/>
      <c r="Q12" s="4774"/>
      <c r="R12" s="4774"/>
      <c r="S12" s="4774"/>
      <c r="T12" s="4775"/>
      <c r="U12" s="4146" t="s">
        <v>8</v>
      </c>
      <c r="V12" s="4203"/>
      <c r="W12" s="4771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451"/>
      <c r="B13" s="3897"/>
      <c r="C13" s="3886"/>
      <c r="D13" s="2478" t="s">
        <v>12</v>
      </c>
      <c r="E13" s="3083" t="s">
        <v>13</v>
      </c>
      <c r="F13" s="3084" t="s">
        <v>14</v>
      </c>
      <c r="G13" s="3083" t="s">
        <v>15</v>
      </c>
      <c r="H13" s="3085" t="s">
        <v>16</v>
      </c>
      <c r="I13" s="3085" t="s">
        <v>17</v>
      </c>
      <c r="J13" s="3085" t="s">
        <v>18</v>
      </c>
      <c r="K13" s="3085" t="s">
        <v>19</v>
      </c>
      <c r="L13" s="3085" t="s">
        <v>20</v>
      </c>
      <c r="M13" s="3085" t="s">
        <v>21</v>
      </c>
      <c r="N13" s="3085" t="s">
        <v>22</v>
      </c>
      <c r="O13" s="3085" t="s">
        <v>23</v>
      </c>
      <c r="P13" s="3085" t="s">
        <v>24</v>
      </c>
      <c r="Q13" s="3085" t="s">
        <v>25</v>
      </c>
      <c r="R13" s="3085" t="s">
        <v>26</v>
      </c>
      <c r="S13" s="3085" t="s">
        <v>27</v>
      </c>
      <c r="T13" s="3086" t="s">
        <v>28</v>
      </c>
      <c r="U13" s="3087" t="s">
        <v>29</v>
      </c>
      <c r="V13" s="3088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2813" t="s">
        <v>31</v>
      </c>
      <c r="B14" s="27"/>
      <c r="C14" s="28">
        <f>SUM(D14:T14)</f>
        <v>0</v>
      </c>
      <c r="D14" s="3089"/>
      <c r="E14" s="3090"/>
      <c r="F14" s="2816"/>
      <c r="G14" s="3091"/>
      <c r="H14" s="3091"/>
      <c r="I14" s="3091"/>
      <c r="J14" s="3091"/>
      <c r="K14" s="3091"/>
      <c r="L14" s="3091"/>
      <c r="M14" s="3091"/>
      <c r="N14" s="3091"/>
      <c r="O14" s="3091"/>
      <c r="P14" s="3091"/>
      <c r="Q14" s="3091"/>
      <c r="R14" s="3091"/>
      <c r="S14" s="3091"/>
      <c r="T14" s="3092"/>
      <c r="U14" s="2712"/>
      <c r="V14" s="2712"/>
      <c r="W14" s="2712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3093" t="s">
        <v>32</v>
      </c>
      <c r="B15" s="3094"/>
      <c r="C15" s="28">
        <f t="shared" ref="C15:C20" si="3">SUM(D15:T15)</f>
        <v>0</v>
      </c>
      <c r="D15" s="3089"/>
      <c r="E15" s="3090"/>
      <c r="F15" s="3095"/>
      <c r="G15" s="3090"/>
      <c r="H15" s="3090"/>
      <c r="I15" s="3090"/>
      <c r="J15" s="3090"/>
      <c r="K15" s="3090"/>
      <c r="L15" s="3090"/>
      <c r="M15" s="3090"/>
      <c r="N15" s="3090"/>
      <c r="O15" s="3090"/>
      <c r="P15" s="3090"/>
      <c r="Q15" s="3090"/>
      <c r="R15" s="3090"/>
      <c r="S15" s="3090"/>
      <c r="T15" s="3096"/>
      <c r="U15" s="3097"/>
      <c r="V15" s="3097"/>
      <c r="W15" s="3097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769" t="s">
        <v>33</v>
      </c>
      <c r="B16" s="32" t="s">
        <v>34</v>
      </c>
      <c r="C16" s="28">
        <f t="shared" si="3"/>
        <v>0</v>
      </c>
      <c r="D16" s="3098"/>
      <c r="E16" s="3099"/>
      <c r="F16" s="3095"/>
      <c r="G16" s="3090"/>
      <c r="H16" s="3090"/>
      <c r="I16" s="3090"/>
      <c r="J16" s="3090"/>
      <c r="K16" s="3090"/>
      <c r="L16" s="3090"/>
      <c r="M16" s="3090"/>
      <c r="N16" s="3090"/>
      <c r="O16" s="3090"/>
      <c r="P16" s="3099"/>
      <c r="Q16" s="3099"/>
      <c r="R16" s="3099"/>
      <c r="S16" s="3099"/>
      <c r="T16" s="3100"/>
      <c r="U16" s="3101"/>
      <c r="V16" s="3097"/>
      <c r="W16" s="3097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3102" t="s">
        <v>35</v>
      </c>
      <c r="C17" s="28">
        <f t="shared" si="3"/>
        <v>0</v>
      </c>
      <c r="D17" s="3098"/>
      <c r="E17" s="3099"/>
      <c r="F17" s="3095"/>
      <c r="G17" s="3090"/>
      <c r="H17" s="3090"/>
      <c r="I17" s="3090"/>
      <c r="J17" s="3090"/>
      <c r="K17" s="3090"/>
      <c r="L17" s="3090"/>
      <c r="M17" s="3090"/>
      <c r="N17" s="3090"/>
      <c r="O17" s="3090"/>
      <c r="P17" s="3099"/>
      <c r="Q17" s="3099"/>
      <c r="R17" s="3099"/>
      <c r="S17" s="3099"/>
      <c r="T17" s="3100"/>
      <c r="U17" s="3097"/>
      <c r="V17" s="3097"/>
      <c r="W17" s="3097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3089"/>
      <c r="E18" s="3090"/>
      <c r="F18" s="3095"/>
      <c r="G18" s="3090"/>
      <c r="H18" s="3090"/>
      <c r="I18" s="3090"/>
      <c r="J18" s="3090"/>
      <c r="K18" s="3090"/>
      <c r="L18" s="3090"/>
      <c r="M18" s="3090"/>
      <c r="N18" s="3090"/>
      <c r="O18" s="3090"/>
      <c r="P18" s="3090"/>
      <c r="Q18" s="3090"/>
      <c r="R18" s="3090"/>
      <c r="S18" s="3090"/>
      <c r="T18" s="3096"/>
      <c r="U18" s="3097"/>
      <c r="V18" s="3097"/>
      <c r="W18" s="3097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3089"/>
      <c r="E19" s="3090"/>
      <c r="F19" s="3103"/>
      <c r="G19" s="3104"/>
      <c r="H19" s="3104"/>
      <c r="I19" s="3104"/>
      <c r="J19" s="3104"/>
      <c r="K19" s="3104"/>
      <c r="L19" s="3104"/>
      <c r="M19" s="3104"/>
      <c r="N19" s="3104"/>
      <c r="O19" s="3104"/>
      <c r="P19" s="3104"/>
      <c r="Q19" s="3104"/>
      <c r="R19" s="3104"/>
      <c r="S19" s="3104"/>
      <c r="T19" s="3105"/>
      <c r="U19" s="3106"/>
      <c r="V19" s="3106"/>
      <c r="W19" s="3106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1484" t="s">
        <v>38</v>
      </c>
      <c r="B20" s="1485"/>
      <c r="C20" s="2567">
        <f t="shared" si="3"/>
        <v>0</v>
      </c>
      <c r="D20" s="3107">
        <f>SUM(D14:D19)</f>
        <v>0</v>
      </c>
      <c r="E20" s="3108">
        <f t="shared" ref="E20:T20" si="6">SUM(E14:E19)</f>
        <v>0</v>
      </c>
      <c r="F20" s="3108">
        <f t="shared" si="6"/>
        <v>0</v>
      </c>
      <c r="G20" s="2570">
        <f t="shared" si="6"/>
        <v>0</v>
      </c>
      <c r="H20" s="2570">
        <f t="shared" si="6"/>
        <v>0</v>
      </c>
      <c r="I20" s="2570">
        <f t="shared" si="6"/>
        <v>0</v>
      </c>
      <c r="J20" s="2570">
        <f t="shared" si="6"/>
        <v>0</v>
      </c>
      <c r="K20" s="2570">
        <f t="shared" si="6"/>
        <v>0</v>
      </c>
      <c r="L20" s="2570">
        <f t="shared" si="6"/>
        <v>0</v>
      </c>
      <c r="M20" s="2570">
        <f t="shared" si="6"/>
        <v>0</v>
      </c>
      <c r="N20" s="2570">
        <f t="shared" si="6"/>
        <v>0</v>
      </c>
      <c r="O20" s="2570">
        <f t="shared" si="6"/>
        <v>0</v>
      </c>
      <c r="P20" s="2570">
        <f t="shared" si="6"/>
        <v>0</v>
      </c>
      <c r="Q20" s="2570">
        <f t="shared" si="6"/>
        <v>0</v>
      </c>
      <c r="R20" s="2570">
        <f t="shared" si="6"/>
        <v>0</v>
      </c>
      <c r="S20" s="2570">
        <f t="shared" si="6"/>
        <v>0</v>
      </c>
      <c r="T20" s="3109">
        <f t="shared" si="6"/>
        <v>0</v>
      </c>
      <c r="U20" s="1491">
        <f>+U14+U15+U17+U18+U19</f>
        <v>0</v>
      </c>
      <c r="V20" s="1491">
        <f>SUM(V14:V19)</f>
        <v>0</v>
      </c>
      <c r="W20" s="1491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3110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4770"/>
      <c r="B22" s="4770" t="s">
        <v>6</v>
      </c>
      <c r="C22" s="4208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209"/>
      <c r="T22" s="4203" t="s">
        <v>40</v>
      </c>
      <c r="U22" s="4440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3111" t="s">
        <v>12</v>
      </c>
      <c r="D23" s="2650" t="s">
        <v>13</v>
      </c>
      <c r="E23" s="2650" t="s">
        <v>41</v>
      </c>
      <c r="F23" s="1591" t="s">
        <v>42</v>
      </c>
      <c r="G23" s="2650" t="s">
        <v>16</v>
      </c>
      <c r="H23" s="2650" t="s">
        <v>17</v>
      </c>
      <c r="I23" s="2650" t="s">
        <v>18</v>
      </c>
      <c r="J23" s="2650" t="s">
        <v>19</v>
      </c>
      <c r="K23" s="2650" t="s">
        <v>20</v>
      </c>
      <c r="L23" s="2650" t="s">
        <v>21</v>
      </c>
      <c r="M23" s="2650" t="s">
        <v>22</v>
      </c>
      <c r="N23" s="2650" t="s">
        <v>23</v>
      </c>
      <c r="O23" s="2650" t="s">
        <v>24</v>
      </c>
      <c r="P23" s="2650" t="s">
        <v>25</v>
      </c>
      <c r="Q23" s="2650" t="s">
        <v>26</v>
      </c>
      <c r="R23" s="3112" t="s">
        <v>27</v>
      </c>
      <c r="S23" s="3113" t="s">
        <v>28</v>
      </c>
      <c r="T23" s="1493" t="s">
        <v>29</v>
      </c>
      <c r="U23" s="1466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1484" t="s">
        <v>43</v>
      </c>
      <c r="B24" s="2567">
        <f>SUM(C24:S24)</f>
        <v>0</v>
      </c>
      <c r="C24" s="3114"/>
      <c r="D24" s="2576"/>
      <c r="E24" s="2576"/>
      <c r="F24" s="2576"/>
      <c r="G24" s="2576"/>
      <c r="H24" s="2576"/>
      <c r="I24" s="2576"/>
      <c r="J24" s="2576"/>
      <c r="K24" s="2576"/>
      <c r="L24" s="2576"/>
      <c r="M24" s="2576"/>
      <c r="N24" s="2576"/>
      <c r="O24" s="2576"/>
      <c r="P24" s="2576"/>
      <c r="Q24" s="2576"/>
      <c r="R24" s="2576"/>
      <c r="S24" s="3115"/>
      <c r="T24" s="1499"/>
      <c r="U24" s="1499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451" t="s">
        <v>46</v>
      </c>
      <c r="B27" s="4451" t="s">
        <v>6</v>
      </c>
      <c r="C27" s="4205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206"/>
      <c r="V27" s="4767" t="s">
        <v>48</v>
      </c>
      <c r="W27" s="4768"/>
      <c r="X27" s="4722" t="s">
        <v>49</v>
      </c>
      <c r="Y27" s="4712"/>
      <c r="Z27" s="4181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94"/>
      <c r="AJ27" s="4020" t="s">
        <v>51</v>
      </c>
      <c r="AK27" s="4020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451"/>
      <c r="B28" s="4451"/>
      <c r="C28" s="4450" t="s">
        <v>7</v>
      </c>
      <c r="D28" s="4450"/>
      <c r="E28" s="4450"/>
      <c r="F28" s="4450"/>
      <c r="G28" s="4450"/>
      <c r="H28" s="4450"/>
      <c r="I28" s="4450"/>
      <c r="J28" s="4450"/>
      <c r="K28" s="4450"/>
      <c r="L28" s="4450"/>
      <c r="M28" s="4450"/>
      <c r="N28" s="4450"/>
      <c r="O28" s="4450"/>
      <c r="P28" s="4450"/>
      <c r="Q28" s="4450"/>
      <c r="R28" s="4450"/>
      <c r="S28" s="4450"/>
      <c r="T28" s="4203" t="s">
        <v>40</v>
      </c>
      <c r="U28" s="4440"/>
      <c r="V28" s="3877"/>
      <c r="W28" s="3878"/>
      <c r="X28" s="3747"/>
      <c r="Y28" s="3749"/>
      <c r="Z28" s="4121" t="s">
        <v>55</v>
      </c>
      <c r="AA28" s="4051"/>
      <c r="AB28" s="4051"/>
      <c r="AC28" s="4051"/>
      <c r="AD28" s="4179"/>
      <c r="AE28" s="4121" t="s">
        <v>56</v>
      </c>
      <c r="AF28" s="4051"/>
      <c r="AG28" s="4051"/>
      <c r="AH28" s="4051"/>
      <c r="AI28" s="4179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451"/>
      <c r="B29" s="4451"/>
      <c r="C29" s="3111" t="s">
        <v>12</v>
      </c>
      <c r="D29" s="2650" t="s">
        <v>13</v>
      </c>
      <c r="E29" s="2650" t="s">
        <v>41</v>
      </c>
      <c r="F29" s="2650" t="s">
        <v>42</v>
      </c>
      <c r="G29" s="2650" t="s">
        <v>16</v>
      </c>
      <c r="H29" s="2650" t="s">
        <v>17</v>
      </c>
      <c r="I29" s="2650" t="s">
        <v>18</v>
      </c>
      <c r="J29" s="2650" t="s">
        <v>19</v>
      </c>
      <c r="K29" s="2650" t="s">
        <v>20</v>
      </c>
      <c r="L29" s="2650" t="s">
        <v>21</v>
      </c>
      <c r="M29" s="2650" t="s">
        <v>22</v>
      </c>
      <c r="N29" s="2650" t="s">
        <v>23</v>
      </c>
      <c r="O29" s="2650" t="s">
        <v>24</v>
      </c>
      <c r="P29" s="2650" t="s">
        <v>25</v>
      </c>
      <c r="Q29" s="2650" t="s">
        <v>26</v>
      </c>
      <c r="R29" s="2650" t="s">
        <v>27</v>
      </c>
      <c r="S29" s="3113" t="s">
        <v>28</v>
      </c>
      <c r="T29" s="3116" t="s">
        <v>29</v>
      </c>
      <c r="U29" s="1466" t="s">
        <v>30</v>
      </c>
      <c r="V29" s="3117" t="s">
        <v>57</v>
      </c>
      <c r="W29" s="1502" t="s">
        <v>58</v>
      </c>
      <c r="X29" s="3118" t="s">
        <v>59</v>
      </c>
      <c r="Y29" s="3119" t="s">
        <v>60</v>
      </c>
      <c r="Z29" s="1504" t="s">
        <v>6</v>
      </c>
      <c r="AA29" s="3120" t="s">
        <v>61</v>
      </c>
      <c r="AB29" s="2650" t="s">
        <v>62</v>
      </c>
      <c r="AC29" s="1591" t="s">
        <v>63</v>
      </c>
      <c r="AD29" s="1506" t="s">
        <v>64</v>
      </c>
      <c r="AE29" s="70" t="s">
        <v>6</v>
      </c>
      <c r="AF29" s="3120" t="s">
        <v>61</v>
      </c>
      <c r="AG29" s="3113" t="s">
        <v>62</v>
      </c>
      <c r="AH29" s="3113" t="s">
        <v>63</v>
      </c>
      <c r="AI29" s="3113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2847" t="s">
        <v>65</v>
      </c>
      <c r="B30" s="28">
        <f t="shared" ref="B30:B45" si="7">SUM(C30:S30)</f>
        <v>0</v>
      </c>
      <c r="C30" s="2971"/>
      <c r="D30" s="3091"/>
      <c r="E30" s="3091"/>
      <c r="F30" s="3091"/>
      <c r="G30" s="3091"/>
      <c r="H30" s="3091"/>
      <c r="I30" s="3091"/>
      <c r="J30" s="3091"/>
      <c r="K30" s="3091"/>
      <c r="L30" s="3091"/>
      <c r="M30" s="3091"/>
      <c r="N30" s="3091"/>
      <c r="O30" s="3091"/>
      <c r="P30" s="3091"/>
      <c r="Q30" s="3091"/>
      <c r="R30" s="3091"/>
      <c r="S30" s="3092"/>
      <c r="T30" s="2971"/>
      <c r="U30" s="3092"/>
      <c r="V30" s="2971"/>
      <c r="W30" s="3092"/>
      <c r="X30" s="2971"/>
      <c r="Y30" s="3092"/>
      <c r="Z30" s="3121">
        <f>SUM(AA30+AB30+AC30+AD30)</f>
        <v>0</v>
      </c>
      <c r="AA30" s="2971"/>
      <c r="AB30" s="3091"/>
      <c r="AC30" s="3091"/>
      <c r="AD30" s="3092"/>
      <c r="AE30" s="3121">
        <f>SUM(AF30+AG30+AH30+AI30)</f>
        <v>0</v>
      </c>
      <c r="AF30" s="2971"/>
      <c r="AG30" s="3091"/>
      <c r="AH30" s="3091"/>
      <c r="AI30" s="3122"/>
      <c r="AJ30" s="3123"/>
      <c r="AK30" s="3123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3124"/>
      <c r="D31" s="3125"/>
      <c r="E31" s="3125"/>
      <c r="F31" s="3125"/>
      <c r="G31" s="3125"/>
      <c r="H31" s="3125"/>
      <c r="I31" s="3125"/>
      <c r="J31" s="3125"/>
      <c r="K31" s="3125"/>
      <c r="L31" s="3125"/>
      <c r="M31" s="3125"/>
      <c r="N31" s="3125"/>
      <c r="O31" s="3125"/>
      <c r="P31" s="3125"/>
      <c r="Q31" s="3125"/>
      <c r="R31" s="3125"/>
      <c r="S31" s="3126"/>
      <c r="T31" s="3124"/>
      <c r="U31" s="3126"/>
      <c r="V31" s="3124"/>
      <c r="W31" s="3126"/>
      <c r="X31" s="3124"/>
      <c r="Y31" s="3126"/>
      <c r="Z31" s="3121">
        <f t="shared" ref="Z31:Z44" si="10">SUM(AA31+AB31+AC31+AD31)</f>
        <v>0</v>
      </c>
      <c r="AA31" s="3124"/>
      <c r="AB31" s="3125"/>
      <c r="AC31" s="3125"/>
      <c r="AD31" s="3126"/>
      <c r="AE31" s="3121">
        <f t="shared" ref="AE31:AE44" si="11">SUM(AF31+AG31+AH31+AI31)</f>
        <v>0</v>
      </c>
      <c r="AF31" s="3124"/>
      <c r="AG31" s="3125"/>
      <c r="AH31" s="3125"/>
      <c r="AI31" s="3127"/>
      <c r="AJ31" s="3123"/>
      <c r="AK31" s="3123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0</v>
      </c>
      <c r="C32" s="3124"/>
      <c r="D32" s="3125"/>
      <c r="E32" s="3125"/>
      <c r="F32" s="3125"/>
      <c r="G32" s="3125"/>
      <c r="H32" s="3125"/>
      <c r="I32" s="3125"/>
      <c r="J32" s="3125"/>
      <c r="K32" s="3125"/>
      <c r="L32" s="3125"/>
      <c r="M32" s="3125"/>
      <c r="N32" s="3125"/>
      <c r="O32" s="3125"/>
      <c r="P32" s="3125"/>
      <c r="Q32" s="3125"/>
      <c r="R32" s="3125"/>
      <c r="S32" s="3126"/>
      <c r="T32" s="3124"/>
      <c r="U32" s="3126"/>
      <c r="V32" s="3124"/>
      <c r="W32" s="3126"/>
      <c r="X32" s="3124"/>
      <c r="Y32" s="3126"/>
      <c r="Z32" s="3121">
        <f t="shared" si="10"/>
        <v>0</v>
      </c>
      <c r="AA32" s="3124"/>
      <c r="AB32" s="3125"/>
      <c r="AC32" s="3125"/>
      <c r="AD32" s="3126"/>
      <c r="AE32" s="3121">
        <f t="shared" si="11"/>
        <v>0</v>
      </c>
      <c r="AF32" s="3124"/>
      <c r="AG32" s="3125"/>
      <c r="AH32" s="3125"/>
      <c r="AI32" s="3127"/>
      <c r="AJ32" s="3123"/>
      <c r="AK32" s="3123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3124"/>
      <c r="D33" s="3125"/>
      <c r="E33" s="3125"/>
      <c r="F33" s="3125"/>
      <c r="G33" s="3125"/>
      <c r="H33" s="3125"/>
      <c r="I33" s="3125"/>
      <c r="J33" s="3125"/>
      <c r="K33" s="3125"/>
      <c r="L33" s="3125"/>
      <c r="M33" s="3125"/>
      <c r="N33" s="3125"/>
      <c r="O33" s="3125"/>
      <c r="P33" s="3125"/>
      <c r="Q33" s="3125"/>
      <c r="R33" s="3125"/>
      <c r="S33" s="3126"/>
      <c r="T33" s="3124"/>
      <c r="U33" s="3126"/>
      <c r="V33" s="3124"/>
      <c r="W33" s="3126"/>
      <c r="X33" s="3124"/>
      <c r="Y33" s="3126"/>
      <c r="Z33" s="3121">
        <f t="shared" si="10"/>
        <v>0</v>
      </c>
      <c r="AA33" s="3124"/>
      <c r="AB33" s="3125"/>
      <c r="AC33" s="3125"/>
      <c r="AD33" s="3126"/>
      <c r="AE33" s="3121">
        <f t="shared" si="11"/>
        <v>0</v>
      </c>
      <c r="AF33" s="3124"/>
      <c r="AG33" s="3125"/>
      <c r="AH33" s="3125"/>
      <c r="AI33" s="3127"/>
      <c r="AJ33" s="3123"/>
      <c r="AK33" s="3123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3124"/>
      <c r="D34" s="3125"/>
      <c r="E34" s="3125"/>
      <c r="F34" s="3125"/>
      <c r="G34" s="3125"/>
      <c r="H34" s="3125"/>
      <c r="I34" s="3125"/>
      <c r="J34" s="3125"/>
      <c r="K34" s="3125"/>
      <c r="L34" s="3125"/>
      <c r="M34" s="3125"/>
      <c r="N34" s="3125"/>
      <c r="O34" s="3125"/>
      <c r="P34" s="3125"/>
      <c r="Q34" s="3125"/>
      <c r="R34" s="3125"/>
      <c r="S34" s="3126"/>
      <c r="T34" s="3124"/>
      <c r="U34" s="3126"/>
      <c r="V34" s="3124"/>
      <c r="W34" s="3126"/>
      <c r="X34" s="3124"/>
      <c r="Y34" s="3126"/>
      <c r="Z34" s="3121">
        <f t="shared" si="10"/>
        <v>0</v>
      </c>
      <c r="AA34" s="3124"/>
      <c r="AB34" s="3125"/>
      <c r="AC34" s="3125"/>
      <c r="AD34" s="3126"/>
      <c r="AE34" s="3121">
        <f t="shared" si="11"/>
        <v>0</v>
      </c>
      <c r="AF34" s="3124"/>
      <c r="AG34" s="3125"/>
      <c r="AH34" s="3125"/>
      <c r="AI34" s="3127"/>
      <c r="AJ34" s="3123"/>
      <c r="AK34" s="3123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3124"/>
      <c r="D35" s="3125"/>
      <c r="E35" s="3125"/>
      <c r="F35" s="3125"/>
      <c r="G35" s="3125"/>
      <c r="H35" s="3125"/>
      <c r="I35" s="3125"/>
      <c r="J35" s="3125"/>
      <c r="K35" s="3125"/>
      <c r="L35" s="3125"/>
      <c r="M35" s="3125"/>
      <c r="N35" s="3125"/>
      <c r="O35" s="3125"/>
      <c r="P35" s="3125"/>
      <c r="Q35" s="3125"/>
      <c r="R35" s="3125"/>
      <c r="S35" s="3126"/>
      <c r="T35" s="3124"/>
      <c r="U35" s="3126"/>
      <c r="V35" s="3124"/>
      <c r="W35" s="3126"/>
      <c r="X35" s="3124"/>
      <c r="Y35" s="3126"/>
      <c r="Z35" s="3121">
        <f t="shared" si="10"/>
        <v>0</v>
      </c>
      <c r="AA35" s="3124"/>
      <c r="AB35" s="3125"/>
      <c r="AC35" s="3125"/>
      <c r="AD35" s="3126"/>
      <c r="AE35" s="3121">
        <f t="shared" si="11"/>
        <v>0</v>
      </c>
      <c r="AF35" s="3124"/>
      <c r="AG35" s="3125"/>
      <c r="AH35" s="3125"/>
      <c r="AI35" s="3127"/>
      <c r="AJ35" s="3123"/>
      <c r="AK35" s="3123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3124"/>
      <c r="D36" s="3125"/>
      <c r="E36" s="3125"/>
      <c r="F36" s="3125"/>
      <c r="G36" s="3125"/>
      <c r="H36" s="3125"/>
      <c r="I36" s="3125"/>
      <c r="J36" s="3125"/>
      <c r="K36" s="3125"/>
      <c r="L36" s="3125"/>
      <c r="M36" s="3125"/>
      <c r="N36" s="3125"/>
      <c r="O36" s="3125"/>
      <c r="P36" s="3125"/>
      <c r="Q36" s="3125"/>
      <c r="R36" s="3125"/>
      <c r="S36" s="3126"/>
      <c r="T36" s="3124"/>
      <c r="U36" s="3126"/>
      <c r="V36" s="3124"/>
      <c r="W36" s="3126"/>
      <c r="X36" s="3124"/>
      <c r="Y36" s="3126"/>
      <c r="Z36" s="3121">
        <f>SUM(AA36+AB36+AC36+AD36)</f>
        <v>0</v>
      </c>
      <c r="AA36" s="3124"/>
      <c r="AB36" s="3125"/>
      <c r="AC36" s="3125"/>
      <c r="AD36" s="3126"/>
      <c r="AE36" s="3121">
        <f>SUM(AF36+AG36+AH36+AI36)</f>
        <v>0</v>
      </c>
      <c r="AF36" s="3124"/>
      <c r="AG36" s="3125"/>
      <c r="AH36" s="3125"/>
      <c r="AI36" s="3127"/>
      <c r="AJ36" s="3123"/>
      <c r="AK36" s="3123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3124"/>
      <c r="D37" s="3125"/>
      <c r="E37" s="3125"/>
      <c r="F37" s="3125"/>
      <c r="G37" s="3125"/>
      <c r="H37" s="3125"/>
      <c r="I37" s="3125"/>
      <c r="J37" s="3125"/>
      <c r="K37" s="3125"/>
      <c r="L37" s="3125"/>
      <c r="M37" s="3125"/>
      <c r="N37" s="3125"/>
      <c r="O37" s="3125"/>
      <c r="P37" s="3125"/>
      <c r="Q37" s="3125"/>
      <c r="R37" s="3125"/>
      <c r="S37" s="3126"/>
      <c r="T37" s="3124"/>
      <c r="U37" s="3126"/>
      <c r="V37" s="3124"/>
      <c r="W37" s="3126"/>
      <c r="X37" s="3124"/>
      <c r="Y37" s="3126"/>
      <c r="Z37" s="3121">
        <f t="shared" si="10"/>
        <v>0</v>
      </c>
      <c r="AA37" s="3124"/>
      <c r="AB37" s="3125"/>
      <c r="AC37" s="3125"/>
      <c r="AD37" s="3126"/>
      <c r="AE37" s="3121">
        <f t="shared" si="11"/>
        <v>0</v>
      </c>
      <c r="AF37" s="3124"/>
      <c r="AG37" s="3125"/>
      <c r="AH37" s="3125"/>
      <c r="AI37" s="3127"/>
      <c r="AJ37" s="3123"/>
      <c r="AK37" s="3123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3124"/>
      <c r="D38" s="3125"/>
      <c r="E38" s="3125"/>
      <c r="F38" s="3125"/>
      <c r="G38" s="3125"/>
      <c r="H38" s="3125"/>
      <c r="I38" s="3125"/>
      <c r="J38" s="3125"/>
      <c r="K38" s="3125"/>
      <c r="L38" s="3125"/>
      <c r="M38" s="3125"/>
      <c r="N38" s="3125"/>
      <c r="O38" s="3125"/>
      <c r="P38" s="3125"/>
      <c r="Q38" s="3125"/>
      <c r="R38" s="3125"/>
      <c r="S38" s="3126"/>
      <c r="T38" s="3124"/>
      <c r="U38" s="3126"/>
      <c r="V38" s="3124"/>
      <c r="W38" s="3126"/>
      <c r="X38" s="3124"/>
      <c r="Y38" s="3126"/>
      <c r="Z38" s="3121">
        <f t="shared" si="10"/>
        <v>0</v>
      </c>
      <c r="AA38" s="3124"/>
      <c r="AB38" s="3125"/>
      <c r="AC38" s="3125"/>
      <c r="AD38" s="3126"/>
      <c r="AE38" s="3121">
        <f t="shared" si="11"/>
        <v>0</v>
      </c>
      <c r="AF38" s="3124"/>
      <c r="AG38" s="3125"/>
      <c r="AH38" s="3125"/>
      <c r="AI38" s="3127"/>
      <c r="AJ38" s="3123"/>
      <c r="AK38" s="3123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3128" t="s">
        <v>74</v>
      </c>
      <c r="B39" s="28">
        <f t="shared" si="7"/>
        <v>19</v>
      </c>
      <c r="C39" s="3124"/>
      <c r="D39" s="3125"/>
      <c r="E39" s="3125">
        <v>5</v>
      </c>
      <c r="F39" s="3125">
        <v>14</v>
      </c>
      <c r="G39" s="3125"/>
      <c r="H39" s="3125"/>
      <c r="I39" s="3125"/>
      <c r="J39" s="3125"/>
      <c r="K39" s="3125"/>
      <c r="L39" s="3125"/>
      <c r="M39" s="3125"/>
      <c r="N39" s="3125"/>
      <c r="O39" s="3125"/>
      <c r="P39" s="3125"/>
      <c r="Q39" s="3125"/>
      <c r="R39" s="3125"/>
      <c r="S39" s="3126"/>
      <c r="T39" s="3124">
        <v>12</v>
      </c>
      <c r="U39" s="3126">
        <v>7</v>
      </c>
      <c r="V39" s="3124"/>
      <c r="W39" s="3126"/>
      <c r="X39" s="3124"/>
      <c r="Y39" s="3126">
        <v>1</v>
      </c>
      <c r="Z39" s="3121">
        <f t="shared" si="10"/>
        <v>1</v>
      </c>
      <c r="AA39" s="3124">
        <v>1</v>
      </c>
      <c r="AB39" s="3125"/>
      <c r="AC39" s="3125"/>
      <c r="AD39" s="3126"/>
      <c r="AE39" s="3121">
        <f t="shared" si="11"/>
        <v>0</v>
      </c>
      <c r="AF39" s="3124"/>
      <c r="AG39" s="3125"/>
      <c r="AH39" s="3125"/>
      <c r="AI39" s="3127"/>
      <c r="AJ39" s="3123"/>
      <c r="AK39" s="3123">
        <v>11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3128" t="s">
        <v>75</v>
      </c>
      <c r="B40" s="28">
        <f t="shared" si="7"/>
        <v>0</v>
      </c>
      <c r="C40" s="3124"/>
      <c r="D40" s="3125"/>
      <c r="E40" s="3125"/>
      <c r="F40" s="3125"/>
      <c r="G40" s="3125"/>
      <c r="H40" s="3125"/>
      <c r="I40" s="3125"/>
      <c r="J40" s="3125"/>
      <c r="K40" s="3125"/>
      <c r="L40" s="3125"/>
      <c r="M40" s="3125"/>
      <c r="N40" s="3125"/>
      <c r="O40" s="3125"/>
      <c r="P40" s="3125"/>
      <c r="Q40" s="3125"/>
      <c r="R40" s="3125"/>
      <c r="S40" s="3126"/>
      <c r="T40" s="3124"/>
      <c r="U40" s="3126"/>
      <c r="V40" s="3124"/>
      <c r="W40" s="3126"/>
      <c r="X40" s="3124"/>
      <c r="Y40" s="3126"/>
      <c r="Z40" s="3121">
        <f t="shared" si="10"/>
        <v>0</v>
      </c>
      <c r="AA40" s="3124"/>
      <c r="AB40" s="3125"/>
      <c r="AC40" s="3125"/>
      <c r="AD40" s="3126"/>
      <c r="AE40" s="3121">
        <f t="shared" si="11"/>
        <v>0</v>
      </c>
      <c r="AF40" s="3124"/>
      <c r="AG40" s="3125"/>
      <c r="AH40" s="3125"/>
      <c r="AI40" s="3127"/>
      <c r="AJ40" s="3123"/>
      <c r="AK40" s="3123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3128" t="s">
        <v>76</v>
      </c>
      <c r="B41" s="28">
        <f t="shared" si="7"/>
        <v>0</v>
      </c>
      <c r="C41" s="3124"/>
      <c r="D41" s="3125"/>
      <c r="E41" s="3125"/>
      <c r="F41" s="3125"/>
      <c r="G41" s="3125"/>
      <c r="H41" s="3125"/>
      <c r="I41" s="3125"/>
      <c r="J41" s="3125"/>
      <c r="K41" s="3125"/>
      <c r="L41" s="3125"/>
      <c r="M41" s="3125"/>
      <c r="N41" s="3125"/>
      <c r="O41" s="3125"/>
      <c r="P41" s="3125"/>
      <c r="Q41" s="3125"/>
      <c r="R41" s="3125"/>
      <c r="S41" s="3126"/>
      <c r="T41" s="3124"/>
      <c r="U41" s="3126"/>
      <c r="V41" s="3124"/>
      <c r="W41" s="3126"/>
      <c r="X41" s="3124"/>
      <c r="Y41" s="3126"/>
      <c r="Z41" s="3121">
        <f t="shared" si="10"/>
        <v>0</v>
      </c>
      <c r="AA41" s="3124"/>
      <c r="AB41" s="3125"/>
      <c r="AC41" s="3125"/>
      <c r="AD41" s="3126"/>
      <c r="AE41" s="3121">
        <f t="shared" si="11"/>
        <v>0</v>
      </c>
      <c r="AF41" s="3124"/>
      <c r="AG41" s="3125"/>
      <c r="AH41" s="3125"/>
      <c r="AI41" s="3127"/>
      <c r="AJ41" s="3123"/>
      <c r="AK41" s="3123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3128" t="s">
        <v>77</v>
      </c>
      <c r="B42" s="28">
        <f t="shared" si="7"/>
        <v>22</v>
      </c>
      <c r="C42" s="3124"/>
      <c r="D42" s="3125"/>
      <c r="E42" s="3125"/>
      <c r="F42" s="3125">
        <v>2</v>
      </c>
      <c r="G42" s="3125">
        <v>4</v>
      </c>
      <c r="H42" s="3125">
        <v>5</v>
      </c>
      <c r="I42" s="3125">
        <v>4</v>
      </c>
      <c r="J42" s="3125">
        <v>2</v>
      </c>
      <c r="K42" s="3125">
        <v>1</v>
      </c>
      <c r="L42" s="3125">
        <v>1</v>
      </c>
      <c r="M42" s="3125">
        <v>1</v>
      </c>
      <c r="N42" s="3125">
        <v>1</v>
      </c>
      <c r="O42" s="3125"/>
      <c r="P42" s="3125"/>
      <c r="Q42" s="3125">
        <v>1</v>
      </c>
      <c r="R42" s="3125"/>
      <c r="S42" s="3126"/>
      <c r="T42" s="3124"/>
      <c r="U42" s="3126">
        <v>22</v>
      </c>
      <c r="V42" s="3124"/>
      <c r="W42" s="3126"/>
      <c r="X42" s="3124"/>
      <c r="Y42" s="3126"/>
      <c r="Z42" s="3121">
        <f t="shared" si="10"/>
        <v>0</v>
      </c>
      <c r="AA42" s="3124"/>
      <c r="AB42" s="3125"/>
      <c r="AC42" s="3125"/>
      <c r="AD42" s="3126"/>
      <c r="AE42" s="3121">
        <f t="shared" si="11"/>
        <v>0</v>
      </c>
      <c r="AF42" s="3124"/>
      <c r="AG42" s="3125"/>
      <c r="AH42" s="3125"/>
      <c r="AI42" s="3127"/>
      <c r="AJ42" s="3123"/>
      <c r="AK42" s="3123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3128" t="s">
        <v>78</v>
      </c>
      <c r="B43" s="28">
        <f t="shared" si="7"/>
        <v>0</v>
      </c>
      <c r="C43" s="3124"/>
      <c r="D43" s="3125"/>
      <c r="E43" s="3125"/>
      <c r="F43" s="3125"/>
      <c r="G43" s="3125"/>
      <c r="H43" s="3125"/>
      <c r="I43" s="3125"/>
      <c r="J43" s="3125"/>
      <c r="K43" s="3125"/>
      <c r="L43" s="3125"/>
      <c r="M43" s="3125"/>
      <c r="N43" s="3125"/>
      <c r="O43" s="3125"/>
      <c r="P43" s="3125"/>
      <c r="Q43" s="3125"/>
      <c r="R43" s="3125"/>
      <c r="S43" s="3126"/>
      <c r="T43" s="3124"/>
      <c r="U43" s="3126"/>
      <c r="V43" s="3124"/>
      <c r="W43" s="3126"/>
      <c r="X43" s="3124"/>
      <c r="Y43" s="3126"/>
      <c r="Z43" s="3121">
        <f t="shared" si="10"/>
        <v>0</v>
      </c>
      <c r="AA43" s="3124"/>
      <c r="AB43" s="3125"/>
      <c r="AC43" s="3125"/>
      <c r="AD43" s="3126"/>
      <c r="AE43" s="3121">
        <f t="shared" si="11"/>
        <v>0</v>
      </c>
      <c r="AF43" s="3124"/>
      <c r="AG43" s="3125"/>
      <c r="AH43" s="3125"/>
      <c r="AI43" s="3127"/>
      <c r="AJ43" s="3123"/>
      <c r="AK43" s="3123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3129" t="s">
        <v>79</v>
      </c>
      <c r="B44" s="28">
        <f t="shared" si="7"/>
        <v>9</v>
      </c>
      <c r="C44" s="3130"/>
      <c r="D44" s="3131"/>
      <c r="E44" s="3131"/>
      <c r="F44" s="3131"/>
      <c r="G44" s="3131"/>
      <c r="H44" s="3131"/>
      <c r="I44" s="3131"/>
      <c r="J44" s="3131"/>
      <c r="K44" s="3131"/>
      <c r="L44" s="3131"/>
      <c r="M44" s="3131"/>
      <c r="N44" s="3131"/>
      <c r="O44" s="3131">
        <v>3</v>
      </c>
      <c r="P44" s="3131">
        <v>3</v>
      </c>
      <c r="Q44" s="3131">
        <v>1</v>
      </c>
      <c r="R44" s="3131">
        <v>2</v>
      </c>
      <c r="S44" s="3132"/>
      <c r="T44" s="3130">
        <v>3</v>
      </c>
      <c r="U44" s="3132">
        <v>6</v>
      </c>
      <c r="V44" s="3130"/>
      <c r="W44" s="3132"/>
      <c r="X44" s="3130"/>
      <c r="Y44" s="3132"/>
      <c r="Z44" s="3121">
        <f t="shared" si="10"/>
        <v>0</v>
      </c>
      <c r="AA44" s="3130"/>
      <c r="AB44" s="3131"/>
      <c r="AC44" s="3131"/>
      <c r="AD44" s="3132"/>
      <c r="AE44" s="3121">
        <f t="shared" si="11"/>
        <v>2</v>
      </c>
      <c r="AF44" s="3130"/>
      <c r="AG44" s="3131">
        <v>2</v>
      </c>
      <c r="AH44" s="3131"/>
      <c r="AI44" s="3133"/>
      <c r="AJ44" s="3123"/>
      <c r="AK44" s="3123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1521" t="s">
        <v>6</v>
      </c>
      <c r="B45" s="2597">
        <f t="shared" si="7"/>
        <v>50</v>
      </c>
      <c r="C45" s="3134">
        <f t="shared" ref="C45:AI45" si="21">SUM(C30:C44)</f>
        <v>0</v>
      </c>
      <c r="D45" s="2599">
        <f t="shared" si="21"/>
        <v>0</v>
      </c>
      <c r="E45" s="2599">
        <f t="shared" si="21"/>
        <v>5</v>
      </c>
      <c r="F45" s="2599">
        <f t="shared" si="21"/>
        <v>16</v>
      </c>
      <c r="G45" s="2599">
        <f t="shared" si="21"/>
        <v>4</v>
      </c>
      <c r="H45" s="1525">
        <f t="shared" si="21"/>
        <v>5</v>
      </c>
      <c r="I45" s="2599">
        <f t="shared" si="21"/>
        <v>4</v>
      </c>
      <c r="J45" s="2599">
        <f t="shared" si="21"/>
        <v>2</v>
      </c>
      <c r="K45" s="2599">
        <f t="shared" si="21"/>
        <v>1</v>
      </c>
      <c r="L45" s="2599">
        <f t="shared" si="21"/>
        <v>1</v>
      </c>
      <c r="M45" s="2599">
        <f t="shared" si="21"/>
        <v>1</v>
      </c>
      <c r="N45" s="2599">
        <f t="shared" si="21"/>
        <v>1</v>
      </c>
      <c r="O45" s="2599">
        <f t="shared" si="21"/>
        <v>3</v>
      </c>
      <c r="P45" s="2599">
        <f t="shared" si="21"/>
        <v>3</v>
      </c>
      <c r="Q45" s="2599">
        <f t="shared" si="21"/>
        <v>2</v>
      </c>
      <c r="R45" s="2599">
        <f t="shared" si="21"/>
        <v>2</v>
      </c>
      <c r="S45" s="1526">
        <f t="shared" si="21"/>
        <v>0</v>
      </c>
      <c r="T45" s="3134">
        <f t="shared" si="21"/>
        <v>15</v>
      </c>
      <c r="U45" s="1526">
        <f t="shared" si="21"/>
        <v>35</v>
      </c>
      <c r="V45" s="3134">
        <f t="shared" si="21"/>
        <v>0</v>
      </c>
      <c r="W45" s="1526">
        <f t="shared" si="21"/>
        <v>0</v>
      </c>
      <c r="X45" s="3134">
        <f t="shared" si="21"/>
        <v>0</v>
      </c>
      <c r="Y45" s="1526">
        <f t="shared" si="21"/>
        <v>1</v>
      </c>
      <c r="Z45" s="2601">
        <f t="shared" si="21"/>
        <v>1</v>
      </c>
      <c r="AA45" s="3134">
        <f t="shared" si="21"/>
        <v>1</v>
      </c>
      <c r="AB45" s="2599">
        <f t="shared" si="21"/>
        <v>0</v>
      </c>
      <c r="AC45" s="2599">
        <f t="shared" si="21"/>
        <v>0</v>
      </c>
      <c r="AD45" s="1525">
        <f t="shared" si="21"/>
        <v>0</v>
      </c>
      <c r="AE45" s="2601">
        <f t="shared" si="21"/>
        <v>2</v>
      </c>
      <c r="AF45" s="3134">
        <f t="shared" si="21"/>
        <v>0</v>
      </c>
      <c r="AG45" s="2599">
        <f t="shared" si="21"/>
        <v>2</v>
      </c>
      <c r="AH45" s="2599">
        <f t="shared" si="21"/>
        <v>0</v>
      </c>
      <c r="AI45" s="1528">
        <f t="shared" si="21"/>
        <v>0</v>
      </c>
      <c r="AJ45" s="1526">
        <f>SUM(AJ30:AJ44)</f>
        <v>0</v>
      </c>
      <c r="AK45" s="1526">
        <f>SUM(AK30:AK44)</f>
        <v>11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451" t="s">
        <v>46</v>
      </c>
      <c r="B47" s="4451" t="s">
        <v>6</v>
      </c>
      <c r="C47" s="4205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206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451"/>
      <c r="B48" s="4451"/>
      <c r="C48" s="4450" t="s">
        <v>7</v>
      </c>
      <c r="D48" s="4450"/>
      <c r="E48" s="4450"/>
      <c r="F48" s="4450"/>
      <c r="G48" s="4450"/>
      <c r="H48" s="4450"/>
      <c r="I48" s="4450"/>
      <c r="J48" s="4450"/>
      <c r="K48" s="4450"/>
      <c r="L48" s="4450"/>
      <c r="M48" s="4450"/>
      <c r="N48" s="4450"/>
      <c r="O48" s="4450"/>
      <c r="P48" s="4450"/>
      <c r="Q48" s="4450"/>
      <c r="R48" s="4450"/>
      <c r="S48" s="4450"/>
      <c r="T48" s="4440" t="s">
        <v>40</v>
      </c>
      <c r="U48" s="4440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451"/>
      <c r="B49" s="4451"/>
      <c r="C49" s="3111" t="s">
        <v>12</v>
      </c>
      <c r="D49" s="2650" t="s">
        <v>13</v>
      </c>
      <c r="E49" s="2650" t="s">
        <v>41</v>
      </c>
      <c r="F49" s="2650" t="s">
        <v>42</v>
      </c>
      <c r="G49" s="2650" t="s">
        <v>16</v>
      </c>
      <c r="H49" s="2650" t="s">
        <v>17</v>
      </c>
      <c r="I49" s="2650" t="s">
        <v>18</v>
      </c>
      <c r="J49" s="2650" t="s">
        <v>19</v>
      </c>
      <c r="K49" s="2650" t="s">
        <v>20</v>
      </c>
      <c r="L49" s="2650" t="s">
        <v>21</v>
      </c>
      <c r="M49" s="2650" t="s">
        <v>22</v>
      </c>
      <c r="N49" s="2650" t="s">
        <v>23</v>
      </c>
      <c r="O49" s="2650" t="s">
        <v>24</v>
      </c>
      <c r="P49" s="2650" t="s">
        <v>25</v>
      </c>
      <c r="Q49" s="2650" t="s">
        <v>26</v>
      </c>
      <c r="R49" s="2650" t="s">
        <v>27</v>
      </c>
      <c r="S49" s="3113" t="s">
        <v>28</v>
      </c>
      <c r="T49" s="2603" t="s">
        <v>29</v>
      </c>
      <c r="U49" s="1466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2847" t="s">
        <v>82</v>
      </c>
      <c r="B50" s="28">
        <f>SUM(C50:S50)</f>
        <v>0</v>
      </c>
      <c r="C50" s="2971"/>
      <c r="D50" s="3091"/>
      <c r="E50" s="3091"/>
      <c r="F50" s="3091"/>
      <c r="G50" s="3091"/>
      <c r="H50" s="3091"/>
      <c r="I50" s="3091"/>
      <c r="J50" s="3091"/>
      <c r="K50" s="3091"/>
      <c r="L50" s="3091"/>
      <c r="M50" s="3091"/>
      <c r="N50" s="3091"/>
      <c r="O50" s="3091"/>
      <c r="P50" s="3091"/>
      <c r="Q50" s="3091"/>
      <c r="R50" s="3091"/>
      <c r="S50" s="3092"/>
      <c r="T50" s="2995"/>
      <c r="U50" s="2712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3124"/>
      <c r="D51" s="3125"/>
      <c r="E51" s="3125"/>
      <c r="F51" s="3125"/>
      <c r="G51" s="3125"/>
      <c r="H51" s="3125"/>
      <c r="I51" s="3125"/>
      <c r="J51" s="3125"/>
      <c r="K51" s="3125"/>
      <c r="L51" s="3125"/>
      <c r="M51" s="3125"/>
      <c r="N51" s="3125"/>
      <c r="O51" s="3125"/>
      <c r="P51" s="3125"/>
      <c r="Q51" s="3125"/>
      <c r="R51" s="3125"/>
      <c r="S51" s="3126"/>
      <c r="T51" s="3135"/>
      <c r="U51" s="3123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3124"/>
      <c r="D52" s="3125"/>
      <c r="E52" s="3125"/>
      <c r="F52" s="3125"/>
      <c r="G52" s="3125"/>
      <c r="H52" s="3125"/>
      <c r="I52" s="3125"/>
      <c r="J52" s="3125"/>
      <c r="K52" s="3125"/>
      <c r="L52" s="3125"/>
      <c r="M52" s="3125"/>
      <c r="N52" s="3125"/>
      <c r="O52" s="3125"/>
      <c r="P52" s="3125"/>
      <c r="Q52" s="3125"/>
      <c r="R52" s="3125"/>
      <c r="S52" s="3126"/>
      <c r="T52" s="3135"/>
      <c r="U52" s="3123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3124"/>
      <c r="D53" s="3125"/>
      <c r="E53" s="3125"/>
      <c r="F53" s="3125"/>
      <c r="G53" s="3125"/>
      <c r="H53" s="3125"/>
      <c r="I53" s="3125"/>
      <c r="J53" s="3125"/>
      <c r="K53" s="3125"/>
      <c r="L53" s="3125"/>
      <c r="M53" s="3125"/>
      <c r="N53" s="3125"/>
      <c r="O53" s="3125"/>
      <c r="P53" s="3125"/>
      <c r="Q53" s="3125"/>
      <c r="R53" s="3125"/>
      <c r="S53" s="3126"/>
      <c r="T53" s="3135"/>
      <c r="U53" s="3123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3124"/>
      <c r="D54" s="3125"/>
      <c r="E54" s="3125"/>
      <c r="F54" s="3125"/>
      <c r="G54" s="3125"/>
      <c r="H54" s="3125"/>
      <c r="I54" s="3125"/>
      <c r="J54" s="3125"/>
      <c r="K54" s="3125"/>
      <c r="L54" s="3125"/>
      <c r="M54" s="3125"/>
      <c r="N54" s="3125"/>
      <c r="O54" s="3125"/>
      <c r="P54" s="3125"/>
      <c r="Q54" s="3125"/>
      <c r="R54" s="3125"/>
      <c r="S54" s="3126"/>
      <c r="T54" s="3135"/>
      <c r="U54" s="3123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3124"/>
      <c r="D55" s="3125"/>
      <c r="E55" s="3125"/>
      <c r="F55" s="3125"/>
      <c r="G55" s="3125"/>
      <c r="H55" s="3125"/>
      <c r="I55" s="3125"/>
      <c r="J55" s="3125"/>
      <c r="K55" s="3125"/>
      <c r="L55" s="3125"/>
      <c r="M55" s="3125"/>
      <c r="N55" s="3125"/>
      <c r="O55" s="3125"/>
      <c r="P55" s="3125"/>
      <c r="Q55" s="3125"/>
      <c r="R55" s="3125"/>
      <c r="S55" s="3126"/>
      <c r="T55" s="3135"/>
      <c r="U55" s="3123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3124"/>
      <c r="D56" s="3125"/>
      <c r="E56" s="3125"/>
      <c r="F56" s="3125"/>
      <c r="G56" s="3125"/>
      <c r="H56" s="3125"/>
      <c r="I56" s="3125"/>
      <c r="J56" s="3125"/>
      <c r="K56" s="3125"/>
      <c r="L56" s="3125"/>
      <c r="M56" s="3125"/>
      <c r="N56" s="3125"/>
      <c r="O56" s="3125"/>
      <c r="P56" s="3125"/>
      <c r="Q56" s="3125"/>
      <c r="R56" s="3125"/>
      <c r="S56" s="3126"/>
      <c r="T56" s="3135"/>
      <c r="U56" s="3123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3124"/>
      <c r="D57" s="3125"/>
      <c r="E57" s="3125"/>
      <c r="F57" s="3125"/>
      <c r="G57" s="3125"/>
      <c r="H57" s="3125"/>
      <c r="I57" s="3125"/>
      <c r="J57" s="3125"/>
      <c r="K57" s="3125"/>
      <c r="L57" s="3125"/>
      <c r="M57" s="3125"/>
      <c r="N57" s="3125"/>
      <c r="O57" s="3125"/>
      <c r="P57" s="3125"/>
      <c r="Q57" s="3125"/>
      <c r="R57" s="3125"/>
      <c r="S57" s="3126"/>
      <c r="T57" s="3135"/>
      <c r="U57" s="3123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3124"/>
      <c r="D58" s="3125"/>
      <c r="E58" s="3125"/>
      <c r="F58" s="3125"/>
      <c r="G58" s="3125"/>
      <c r="H58" s="3125"/>
      <c r="I58" s="3125"/>
      <c r="J58" s="3125"/>
      <c r="K58" s="3125"/>
      <c r="L58" s="3125"/>
      <c r="M58" s="3125"/>
      <c r="N58" s="3125"/>
      <c r="O58" s="3125"/>
      <c r="P58" s="3125"/>
      <c r="Q58" s="3125"/>
      <c r="R58" s="3125"/>
      <c r="S58" s="3126"/>
      <c r="T58" s="3135"/>
      <c r="U58" s="3123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3128" t="s">
        <v>74</v>
      </c>
      <c r="B59" s="28">
        <f t="shared" si="25"/>
        <v>0</v>
      </c>
      <c r="C59" s="3124"/>
      <c r="D59" s="3125"/>
      <c r="E59" s="3125"/>
      <c r="F59" s="3125"/>
      <c r="G59" s="3125"/>
      <c r="H59" s="3125"/>
      <c r="I59" s="3125"/>
      <c r="J59" s="3125"/>
      <c r="K59" s="3125"/>
      <c r="L59" s="3125"/>
      <c r="M59" s="3125"/>
      <c r="N59" s="3125"/>
      <c r="O59" s="3125"/>
      <c r="P59" s="3125"/>
      <c r="Q59" s="3125"/>
      <c r="R59" s="3125"/>
      <c r="S59" s="3126"/>
      <c r="T59" s="3135"/>
      <c r="U59" s="3123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3128" t="s">
        <v>75</v>
      </c>
      <c r="B60" s="28">
        <f t="shared" si="25"/>
        <v>0</v>
      </c>
      <c r="C60" s="3124"/>
      <c r="D60" s="3125"/>
      <c r="E60" s="3125"/>
      <c r="F60" s="3125"/>
      <c r="G60" s="3125"/>
      <c r="H60" s="3125"/>
      <c r="I60" s="3125"/>
      <c r="J60" s="3125"/>
      <c r="K60" s="3125"/>
      <c r="L60" s="3125"/>
      <c r="M60" s="3125"/>
      <c r="N60" s="3125"/>
      <c r="O60" s="3125"/>
      <c r="P60" s="3125"/>
      <c r="Q60" s="3125"/>
      <c r="R60" s="3125"/>
      <c r="S60" s="3126"/>
      <c r="T60" s="3135"/>
      <c r="U60" s="3123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3128" t="s">
        <v>76</v>
      </c>
      <c r="B61" s="28">
        <f t="shared" si="25"/>
        <v>0</v>
      </c>
      <c r="C61" s="3124"/>
      <c r="D61" s="3125"/>
      <c r="E61" s="3125"/>
      <c r="F61" s="3125"/>
      <c r="G61" s="3125"/>
      <c r="H61" s="3125"/>
      <c r="I61" s="3125"/>
      <c r="J61" s="3125"/>
      <c r="K61" s="3125"/>
      <c r="L61" s="3125"/>
      <c r="M61" s="3125"/>
      <c r="N61" s="3125"/>
      <c r="O61" s="3125"/>
      <c r="P61" s="3125"/>
      <c r="Q61" s="3125"/>
      <c r="R61" s="3125"/>
      <c r="S61" s="3126"/>
      <c r="T61" s="3135"/>
      <c r="U61" s="3123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3128" t="s">
        <v>77</v>
      </c>
      <c r="B62" s="28">
        <f t="shared" si="25"/>
        <v>0</v>
      </c>
      <c r="C62" s="3124"/>
      <c r="D62" s="3125"/>
      <c r="E62" s="3125"/>
      <c r="F62" s="3125"/>
      <c r="G62" s="3125"/>
      <c r="H62" s="3125"/>
      <c r="I62" s="3125"/>
      <c r="J62" s="3125"/>
      <c r="K62" s="3125"/>
      <c r="L62" s="3125"/>
      <c r="M62" s="3125"/>
      <c r="N62" s="3125"/>
      <c r="O62" s="3125"/>
      <c r="P62" s="3125"/>
      <c r="Q62" s="3125"/>
      <c r="R62" s="3125"/>
      <c r="S62" s="3126"/>
      <c r="T62" s="3135"/>
      <c r="U62" s="3123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3128" t="s">
        <v>78</v>
      </c>
      <c r="B63" s="28">
        <f t="shared" si="25"/>
        <v>0</v>
      </c>
      <c r="C63" s="3124"/>
      <c r="D63" s="3125"/>
      <c r="E63" s="3125"/>
      <c r="F63" s="3125"/>
      <c r="G63" s="3125"/>
      <c r="H63" s="3125"/>
      <c r="I63" s="3125"/>
      <c r="J63" s="3125"/>
      <c r="K63" s="3125"/>
      <c r="L63" s="3125"/>
      <c r="M63" s="3125"/>
      <c r="N63" s="3125"/>
      <c r="O63" s="3125"/>
      <c r="P63" s="3125"/>
      <c r="Q63" s="3125"/>
      <c r="R63" s="3125"/>
      <c r="S63" s="3126"/>
      <c r="T63" s="3135"/>
      <c r="U63" s="3123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3129" t="s">
        <v>79</v>
      </c>
      <c r="B64" s="28">
        <f t="shared" si="25"/>
        <v>0</v>
      </c>
      <c r="C64" s="3130"/>
      <c r="D64" s="3131"/>
      <c r="E64" s="3131"/>
      <c r="F64" s="3131"/>
      <c r="G64" s="3131"/>
      <c r="H64" s="3131"/>
      <c r="I64" s="3131"/>
      <c r="J64" s="3131"/>
      <c r="K64" s="3131"/>
      <c r="L64" s="3131"/>
      <c r="M64" s="3131"/>
      <c r="N64" s="3131"/>
      <c r="O64" s="3131"/>
      <c r="P64" s="3131"/>
      <c r="Q64" s="3131"/>
      <c r="R64" s="3131"/>
      <c r="S64" s="3132"/>
      <c r="T64" s="3136"/>
      <c r="U64" s="3137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1521" t="s">
        <v>6</v>
      </c>
      <c r="B65" s="2597">
        <f>SUM(C65:S65)</f>
        <v>0</v>
      </c>
      <c r="C65" s="3134">
        <f t="shared" ref="C65:U65" si="26">SUM(C50:C64)</f>
        <v>0</v>
      </c>
      <c r="D65" s="2599">
        <f t="shared" si="26"/>
        <v>0</v>
      </c>
      <c r="E65" s="2599">
        <f t="shared" si="26"/>
        <v>0</v>
      </c>
      <c r="F65" s="2599">
        <f t="shared" si="26"/>
        <v>0</v>
      </c>
      <c r="G65" s="2599">
        <f t="shared" si="26"/>
        <v>0</v>
      </c>
      <c r="H65" s="1525">
        <f t="shared" si="26"/>
        <v>0</v>
      </c>
      <c r="I65" s="2599">
        <f t="shared" si="26"/>
        <v>0</v>
      </c>
      <c r="J65" s="2599">
        <f t="shared" si="26"/>
        <v>0</v>
      </c>
      <c r="K65" s="2599">
        <f t="shared" si="26"/>
        <v>0</v>
      </c>
      <c r="L65" s="2599">
        <f t="shared" si="26"/>
        <v>0</v>
      </c>
      <c r="M65" s="2599">
        <f t="shared" si="26"/>
        <v>0</v>
      </c>
      <c r="N65" s="2599">
        <f t="shared" si="26"/>
        <v>0</v>
      </c>
      <c r="O65" s="2599">
        <f t="shared" si="26"/>
        <v>0</v>
      </c>
      <c r="P65" s="2599">
        <f t="shared" si="26"/>
        <v>0</v>
      </c>
      <c r="Q65" s="2599">
        <f t="shared" si="26"/>
        <v>0</v>
      </c>
      <c r="R65" s="2599">
        <f t="shared" si="26"/>
        <v>0</v>
      </c>
      <c r="S65" s="1526">
        <f t="shared" si="26"/>
        <v>0</v>
      </c>
      <c r="T65" s="2601">
        <f t="shared" si="26"/>
        <v>0</v>
      </c>
      <c r="U65" s="1526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4762" t="s">
        <v>4</v>
      </c>
      <c r="B67" s="4763"/>
      <c r="C67" s="4762" t="s">
        <v>38</v>
      </c>
      <c r="D67" s="4764"/>
      <c r="E67" s="4763"/>
      <c r="F67" s="4117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201"/>
      <c r="AN67" s="4765" t="s">
        <v>85</v>
      </c>
      <c r="AO67" s="4766" t="s">
        <v>86</v>
      </c>
      <c r="AP67" s="4765" t="s">
        <v>87</v>
      </c>
      <c r="AQ67" s="4712" t="s">
        <v>88</v>
      </c>
      <c r="AR67" s="4753" t="s">
        <v>89</v>
      </c>
      <c r="AS67" s="4738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124" t="s">
        <v>12</v>
      </c>
      <c r="G68" s="4194"/>
      <c r="H68" s="4124" t="s">
        <v>13</v>
      </c>
      <c r="I68" s="4194"/>
      <c r="J68" s="4124" t="s">
        <v>41</v>
      </c>
      <c r="K68" s="4194"/>
      <c r="L68" s="4124" t="s">
        <v>42</v>
      </c>
      <c r="M68" s="4194"/>
      <c r="N68" s="4124" t="s">
        <v>16</v>
      </c>
      <c r="O68" s="4194"/>
      <c r="P68" s="4117" t="s">
        <v>17</v>
      </c>
      <c r="Q68" s="4118"/>
      <c r="R68" s="4117" t="s">
        <v>18</v>
      </c>
      <c r="S68" s="4118"/>
      <c r="T68" s="4117" t="s">
        <v>19</v>
      </c>
      <c r="U68" s="4118"/>
      <c r="V68" s="4117" t="s">
        <v>20</v>
      </c>
      <c r="W68" s="4118"/>
      <c r="X68" s="4117" t="s">
        <v>21</v>
      </c>
      <c r="Y68" s="4118"/>
      <c r="Z68" s="4117" t="s">
        <v>22</v>
      </c>
      <c r="AA68" s="4118"/>
      <c r="AB68" s="4117" t="s">
        <v>23</v>
      </c>
      <c r="AC68" s="4118"/>
      <c r="AD68" s="4117" t="s">
        <v>24</v>
      </c>
      <c r="AE68" s="4118"/>
      <c r="AF68" s="4117" t="s">
        <v>25</v>
      </c>
      <c r="AG68" s="4118"/>
      <c r="AH68" s="4117" t="s">
        <v>26</v>
      </c>
      <c r="AI68" s="4118"/>
      <c r="AJ68" s="4117" t="s">
        <v>27</v>
      </c>
      <c r="AK68" s="4118"/>
      <c r="AL68" s="4117" t="s">
        <v>28</v>
      </c>
      <c r="AM68" s="4201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3138" t="s">
        <v>90</v>
      </c>
      <c r="D69" s="2608" t="s">
        <v>29</v>
      </c>
      <c r="E69" s="1536" t="s">
        <v>30</v>
      </c>
      <c r="F69" s="832" t="s">
        <v>29</v>
      </c>
      <c r="G69" s="3139" t="s">
        <v>30</v>
      </c>
      <c r="H69" s="832" t="s">
        <v>29</v>
      </c>
      <c r="I69" s="3139" t="s">
        <v>30</v>
      </c>
      <c r="J69" s="832" t="s">
        <v>29</v>
      </c>
      <c r="K69" s="3139" t="s">
        <v>30</v>
      </c>
      <c r="L69" s="832" t="s">
        <v>29</v>
      </c>
      <c r="M69" s="3139" t="s">
        <v>30</v>
      </c>
      <c r="N69" s="832" t="s">
        <v>29</v>
      </c>
      <c r="O69" s="3139" t="s">
        <v>30</v>
      </c>
      <c r="P69" s="832" t="s">
        <v>29</v>
      </c>
      <c r="Q69" s="3139" t="s">
        <v>30</v>
      </c>
      <c r="R69" s="832" t="s">
        <v>29</v>
      </c>
      <c r="S69" s="3139" t="s">
        <v>30</v>
      </c>
      <c r="T69" s="832" t="s">
        <v>29</v>
      </c>
      <c r="U69" s="3139" t="s">
        <v>30</v>
      </c>
      <c r="V69" s="832" t="s">
        <v>29</v>
      </c>
      <c r="W69" s="3139" t="s">
        <v>30</v>
      </c>
      <c r="X69" s="832" t="s">
        <v>29</v>
      </c>
      <c r="Y69" s="3139" t="s">
        <v>30</v>
      </c>
      <c r="Z69" s="832" t="s">
        <v>29</v>
      </c>
      <c r="AA69" s="3139" t="s">
        <v>30</v>
      </c>
      <c r="AB69" s="832" t="s">
        <v>29</v>
      </c>
      <c r="AC69" s="3139" t="s">
        <v>30</v>
      </c>
      <c r="AD69" s="832" t="s">
        <v>29</v>
      </c>
      <c r="AE69" s="3139" t="s">
        <v>30</v>
      </c>
      <c r="AF69" s="832" t="s">
        <v>29</v>
      </c>
      <c r="AG69" s="3139" t="s">
        <v>30</v>
      </c>
      <c r="AH69" s="832" t="s">
        <v>29</v>
      </c>
      <c r="AI69" s="3139" t="s">
        <v>30</v>
      </c>
      <c r="AJ69" s="832" t="s">
        <v>29</v>
      </c>
      <c r="AK69" s="3139" t="s">
        <v>30</v>
      </c>
      <c r="AL69" s="832" t="s">
        <v>29</v>
      </c>
      <c r="AM69" s="314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4760" t="s">
        <v>93</v>
      </c>
      <c r="B70" s="4761"/>
      <c r="C70" s="3141">
        <f>SUM(D70+E70)</f>
        <v>46</v>
      </c>
      <c r="D70" s="834">
        <f>SUM(F70+H70+J70+L70+N70+P70+R70+T70+V70+X70+Z70+AB70+AD70+AF70+AH70+AJ70+AL70)</f>
        <v>29</v>
      </c>
      <c r="E70" s="3142">
        <f>SUM(G70+I70+K70+M70+O70+Q70+S70+U70+W70+Y70+AA70+AC70+AE70+AG70+AI70+AK70+AM70)</f>
        <v>17</v>
      </c>
      <c r="F70" s="835"/>
      <c r="G70" s="3143"/>
      <c r="H70" s="835"/>
      <c r="I70" s="3143"/>
      <c r="J70" s="835"/>
      <c r="K70" s="3143">
        <v>1</v>
      </c>
      <c r="L70" s="835"/>
      <c r="M70" s="3143"/>
      <c r="N70" s="835"/>
      <c r="O70" s="3143"/>
      <c r="P70" s="835"/>
      <c r="Q70" s="3143"/>
      <c r="R70" s="835">
        <v>1</v>
      </c>
      <c r="S70" s="3143"/>
      <c r="T70" s="835">
        <v>2</v>
      </c>
      <c r="U70" s="3143">
        <v>1</v>
      </c>
      <c r="V70" s="835">
        <v>3</v>
      </c>
      <c r="W70" s="3143"/>
      <c r="X70" s="835"/>
      <c r="Y70" s="3143"/>
      <c r="Z70" s="835"/>
      <c r="AA70" s="3143">
        <v>1</v>
      </c>
      <c r="AB70" s="835">
        <v>2</v>
      </c>
      <c r="AC70" s="3143">
        <v>2</v>
      </c>
      <c r="AD70" s="835">
        <v>6</v>
      </c>
      <c r="AE70" s="3143">
        <v>1</v>
      </c>
      <c r="AF70" s="835">
        <v>1</v>
      </c>
      <c r="AG70" s="3143"/>
      <c r="AH70" s="835">
        <v>5</v>
      </c>
      <c r="AI70" s="3143">
        <v>4</v>
      </c>
      <c r="AJ70" s="835">
        <v>4</v>
      </c>
      <c r="AK70" s="3143">
        <v>3</v>
      </c>
      <c r="AL70" s="835">
        <v>5</v>
      </c>
      <c r="AM70" s="3144">
        <v>4</v>
      </c>
      <c r="AN70" s="1538">
        <v>46</v>
      </c>
      <c r="AO70" s="3115">
        <v>25</v>
      </c>
      <c r="AP70" s="1538">
        <v>0</v>
      </c>
      <c r="AQ70" s="3115">
        <v>0</v>
      </c>
      <c r="AR70" s="1499">
        <v>9</v>
      </c>
      <c r="AS70" s="1499">
        <v>10</v>
      </c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4753" t="s">
        <v>94</v>
      </c>
      <c r="B71" s="3145" t="s">
        <v>95</v>
      </c>
      <c r="C71" s="108">
        <f>SUM(D71:E71)</f>
        <v>0</v>
      </c>
      <c r="D71" s="3146"/>
      <c r="E71" s="3142">
        <f>SUM(K71+M71+O71+Q71+S71+U71+W71+Y71+AA71+AC71+AE71+AG71+AI71+AK71+AM71)</f>
        <v>0</v>
      </c>
      <c r="F71" s="3147"/>
      <c r="G71" s="2878"/>
      <c r="H71" s="3147"/>
      <c r="I71" s="2878"/>
      <c r="J71" s="3147"/>
      <c r="K71" s="2712"/>
      <c r="L71" s="3147"/>
      <c r="M71" s="2712"/>
      <c r="N71" s="3147"/>
      <c r="O71" s="2712"/>
      <c r="P71" s="3147"/>
      <c r="Q71" s="2712"/>
      <c r="R71" s="3147"/>
      <c r="S71" s="2712"/>
      <c r="T71" s="3147"/>
      <c r="U71" s="2712"/>
      <c r="V71" s="3147"/>
      <c r="W71" s="2712"/>
      <c r="X71" s="3147"/>
      <c r="Y71" s="2712"/>
      <c r="Z71" s="3147"/>
      <c r="AA71" s="2712"/>
      <c r="AB71" s="3147"/>
      <c r="AC71" s="3092"/>
      <c r="AD71" s="3147"/>
      <c r="AE71" s="2712"/>
      <c r="AF71" s="3147"/>
      <c r="AG71" s="2712"/>
      <c r="AH71" s="3147"/>
      <c r="AI71" s="2712"/>
      <c r="AJ71" s="3147"/>
      <c r="AK71" s="2712"/>
      <c r="AL71" s="3147"/>
      <c r="AM71" s="3122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3148" t="s">
        <v>96</v>
      </c>
      <c r="C72" s="3149">
        <f>SUM(D72+E72)</f>
        <v>0</v>
      </c>
      <c r="D72" s="3150">
        <f>SUM(F72+H72+J72+L72+N72+P72+R72+T72+V72+X72+Z72+AB72+AD72+AF72+AH72+AJ72+AL72)</f>
        <v>0</v>
      </c>
      <c r="E72" s="3151">
        <f>SUM(G72+I72+K72+M72+O72+Q72+S72+U72+W72+Y72+AA72+AC72+AE72+AG72+AI72+AK72+AM72)</f>
        <v>0</v>
      </c>
      <c r="F72" s="3124"/>
      <c r="G72" s="3123"/>
      <c r="H72" s="3124"/>
      <c r="I72" s="3123"/>
      <c r="J72" s="3124"/>
      <c r="K72" s="3123"/>
      <c r="L72" s="3124"/>
      <c r="M72" s="3123"/>
      <c r="N72" s="3124"/>
      <c r="O72" s="3123"/>
      <c r="P72" s="3124"/>
      <c r="Q72" s="3126"/>
      <c r="R72" s="3124"/>
      <c r="S72" s="3126"/>
      <c r="T72" s="3124"/>
      <c r="U72" s="3126"/>
      <c r="V72" s="3124"/>
      <c r="W72" s="3126"/>
      <c r="X72" s="3124"/>
      <c r="Y72" s="3126"/>
      <c r="Z72" s="3124"/>
      <c r="AA72" s="3126"/>
      <c r="AB72" s="3124"/>
      <c r="AC72" s="3126"/>
      <c r="AD72" s="3124"/>
      <c r="AE72" s="3126"/>
      <c r="AF72" s="3124"/>
      <c r="AG72" s="3126"/>
      <c r="AH72" s="3124"/>
      <c r="AI72" s="3126"/>
      <c r="AJ72" s="3124"/>
      <c r="AK72" s="3126"/>
      <c r="AL72" s="3152"/>
      <c r="AM72" s="3127"/>
      <c r="AN72" s="3153"/>
      <c r="AO72" s="3126"/>
      <c r="AP72" s="3153"/>
      <c r="AQ72" s="3126"/>
      <c r="AR72" s="3123"/>
      <c r="AS72" s="3123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3154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3155"/>
      <c r="G73" s="3156"/>
      <c r="H73" s="3155"/>
      <c r="I73" s="3156"/>
      <c r="J73" s="3155"/>
      <c r="K73" s="3156"/>
      <c r="L73" s="3155"/>
      <c r="M73" s="3156"/>
      <c r="N73" s="3130"/>
      <c r="O73" s="3132"/>
      <c r="P73" s="3130"/>
      <c r="Q73" s="3132"/>
      <c r="R73" s="3130"/>
      <c r="S73" s="3132"/>
      <c r="T73" s="3130"/>
      <c r="U73" s="3132"/>
      <c r="V73" s="3130"/>
      <c r="W73" s="3132"/>
      <c r="X73" s="3130"/>
      <c r="Y73" s="3132"/>
      <c r="Z73" s="3130"/>
      <c r="AA73" s="3137"/>
      <c r="AB73" s="3130"/>
      <c r="AC73" s="3132"/>
      <c r="AD73" s="3155"/>
      <c r="AE73" s="3156"/>
      <c r="AF73" s="3155"/>
      <c r="AG73" s="3156"/>
      <c r="AH73" s="3155"/>
      <c r="AI73" s="3156"/>
      <c r="AJ73" s="3155"/>
      <c r="AK73" s="3156"/>
      <c r="AL73" s="3155"/>
      <c r="AM73" s="3157"/>
      <c r="AN73" s="3153"/>
      <c r="AO73" s="3126"/>
      <c r="AP73" s="3153"/>
      <c r="AQ73" s="3126"/>
      <c r="AR73" s="3123"/>
      <c r="AS73" s="3123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0</v>
      </c>
      <c r="D74" s="127">
        <f t="shared" ref="D74:E78" si="35">SUM(F74+H74+J74+L74+N74+P74+R74+T74+V74+X74+Z74+AB74+AD74+AF74+AH74+AJ74+AL74)</f>
        <v>0</v>
      </c>
      <c r="E74" s="128">
        <f t="shared" si="35"/>
        <v>0</v>
      </c>
      <c r="F74" s="129"/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3153"/>
      <c r="AO74" s="3126"/>
      <c r="AP74" s="3153"/>
      <c r="AQ74" s="3126"/>
      <c r="AR74" s="3123"/>
      <c r="AS74" s="3123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754" t="s">
        <v>99</v>
      </c>
      <c r="B75" s="4755"/>
      <c r="C75" s="3158">
        <f t="shared" si="34"/>
        <v>0</v>
      </c>
      <c r="D75" s="3150">
        <f t="shared" si="35"/>
        <v>0</v>
      </c>
      <c r="E75" s="3151">
        <f t="shared" si="35"/>
        <v>0</v>
      </c>
      <c r="F75" s="3124"/>
      <c r="G75" s="3123"/>
      <c r="H75" s="3124"/>
      <c r="I75" s="3123"/>
      <c r="J75" s="3124"/>
      <c r="K75" s="3126"/>
      <c r="L75" s="3124"/>
      <c r="M75" s="3126"/>
      <c r="N75" s="3124"/>
      <c r="O75" s="3126"/>
      <c r="P75" s="3124"/>
      <c r="Q75" s="3126"/>
      <c r="R75" s="3124"/>
      <c r="S75" s="3126"/>
      <c r="T75" s="3124"/>
      <c r="U75" s="3126"/>
      <c r="V75" s="3124"/>
      <c r="W75" s="3126"/>
      <c r="X75" s="3124"/>
      <c r="Y75" s="3126"/>
      <c r="Z75" s="3124"/>
      <c r="AA75" s="3126"/>
      <c r="AB75" s="3124"/>
      <c r="AC75" s="3123"/>
      <c r="AD75" s="3124"/>
      <c r="AE75" s="3123"/>
      <c r="AF75" s="3124"/>
      <c r="AG75" s="3123"/>
      <c r="AH75" s="3124"/>
      <c r="AI75" s="3123"/>
      <c r="AJ75" s="3124"/>
      <c r="AK75" s="3123"/>
      <c r="AL75" s="3152"/>
      <c r="AM75" s="3127"/>
      <c r="AN75" s="3153"/>
      <c r="AO75" s="3126"/>
      <c r="AP75" s="3153"/>
      <c r="AQ75" s="3126"/>
      <c r="AR75" s="3123"/>
      <c r="AS75" s="3123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756" t="s">
        <v>100</v>
      </c>
      <c r="B76" s="4757"/>
      <c r="C76" s="3159">
        <f t="shared" si="34"/>
        <v>1</v>
      </c>
      <c r="D76" s="3160">
        <f t="shared" si="35"/>
        <v>1</v>
      </c>
      <c r="E76" s="3151">
        <f t="shared" si="35"/>
        <v>0</v>
      </c>
      <c r="F76" s="3124"/>
      <c r="G76" s="3123"/>
      <c r="H76" s="3124">
        <v>1</v>
      </c>
      <c r="I76" s="3123"/>
      <c r="J76" s="3124"/>
      <c r="K76" s="3126"/>
      <c r="L76" s="3124"/>
      <c r="M76" s="3126"/>
      <c r="N76" s="3124"/>
      <c r="O76" s="3126"/>
      <c r="P76" s="3124"/>
      <c r="Q76" s="3126"/>
      <c r="R76" s="3124"/>
      <c r="S76" s="3126"/>
      <c r="T76" s="3124"/>
      <c r="U76" s="3126"/>
      <c r="V76" s="3124"/>
      <c r="W76" s="3126"/>
      <c r="X76" s="3124"/>
      <c r="Y76" s="3126"/>
      <c r="Z76" s="3124"/>
      <c r="AA76" s="3126"/>
      <c r="AB76" s="3124"/>
      <c r="AC76" s="3123"/>
      <c r="AD76" s="3124"/>
      <c r="AE76" s="3123"/>
      <c r="AF76" s="3124"/>
      <c r="AG76" s="3123"/>
      <c r="AH76" s="3124"/>
      <c r="AI76" s="3123"/>
      <c r="AJ76" s="3124"/>
      <c r="AK76" s="3123"/>
      <c r="AL76" s="3152"/>
      <c r="AM76" s="3127"/>
      <c r="AN76" s="3153">
        <v>1</v>
      </c>
      <c r="AO76" s="3126">
        <v>1</v>
      </c>
      <c r="AP76" s="3153">
        <v>0</v>
      </c>
      <c r="AQ76" s="3126">
        <v>0</v>
      </c>
      <c r="AR76" s="3123"/>
      <c r="AS76" s="3123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754" t="s">
        <v>101</v>
      </c>
      <c r="B77" s="4755"/>
      <c r="C77" s="3158">
        <f t="shared" si="34"/>
        <v>0</v>
      </c>
      <c r="D77" s="3150">
        <f t="shared" si="35"/>
        <v>0</v>
      </c>
      <c r="E77" s="3151">
        <f t="shared" si="35"/>
        <v>0</v>
      </c>
      <c r="F77" s="3124"/>
      <c r="G77" s="3123"/>
      <c r="H77" s="3124"/>
      <c r="I77" s="3123"/>
      <c r="J77" s="3124"/>
      <c r="K77" s="3126"/>
      <c r="L77" s="3124"/>
      <c r="M77" s="3126"/>
      <c r="N77" s="3124"/>
      <c r="O77" s="3126"/>
      <c r="P77" s="3124"/>
      <c r="Q77" s="3126"/>
      <c r="R77" s="3124"/>
      <c r="S77" s="3126"/>
      <c r="T77" s="3124"/>
      <c r="U77" s="3126"/>
      <c r="V77" s="3124"/>
      <c r="W77" s="3126"/>
      <c r="X77" s="3124"/>
      <c r="Y77" s="3126"/>
      <c r="Z77" s="3124"/>
      <c r="AA77" s="3126"/>
      <c r="AB77" s="3124"/>
      <c r="AC77" s="3126"/>
      <c r="AD77" s="3124"/>
      <c r="AE77" s="3126"/>
      <c r="AF77" s="3124"/>
      <c r="AG77" s="3126"/>
      <c r="AH77" s="3124"/>
      <c r="AI77" s="3123"/>
      <c r="AJ77" s="3124"/>
      <c r="AK77" s="3123"/>
      <c r="AL77" s="3152"/>
      <c r="AM77" s="3127"/>
      <c r="AN77" s="3153"/>
      <c r="AO77" s="3126"/>
      <c r="AP77" s="3153"/>
      <c r="AQ77" s="3126"/>
      <c r="AR77" s="3123"/>
      <c r="AS77" s="3123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758" t="s">
        <v>102</v>
      </c>
      <c r="B78" s="4759"/>
      <c r="C78" s="3161">
        <f t="shared" si="34"/>
        <v>0</v>
      </c>
      <c r="D78" s="3162">
        <f t="shared" si="35"/>
        <v>0</v>
      </c>
      <c r="E78" s="3163">
        <f t="shared" si="35"/>
        <v>0</v>
      </c>
      <c r="F78" s="3130"/>
      <c r="G78" s="3137"/>
      <c r="H78" s="3130"/>
      <c r="I78" s="3137"/>
      <c r="J78" s="3130"/>
      <c r="K78" s="3132"/>
      <c r="L78" s="3130"/>
      <c r="M78" s="3132"/>
      <c r="N78" s="3130"/>
      <c r="O78" s="3132"/>
      <c r="P78" s="3130"/>
      <c r="Q78" s="3132"/>
      <c r="R78" s="3130"/>
      <c r="S78" s="3132"/>
      <c r="T78" s="3130"/>
      <c r="U78" s="3132"/>
      <c r="V78" s="3130"/>
      <c r="W78" s="3132"/>
      <c r="X78" s="3130"/>
      <c r="Y78" s="3132"/>
      <c r="Z78" s="3130"/>
      <c r="AA78" s="3132"/>
      <c r="AB78" s="3130"/>
      <c r="AC78" s="3132"/>
      <c r="AD78" s="3130"/>
      <c r="AE78" s="3132"/>
      <c r="AF78" s="3130"/>
      <c r="AG78" s="3132"/>
      <c r="AH78" s="3130"/>
      <c r="AI78" s="3132"/>
      <c r="AJ78" s="3130"/>
      <c r="AK78" s="3132"/>
      <c r="AL78" s="3164"/>
      <c r="AM78" s="3133"/>
      <c r="AN78" s="3165"/>
      <c r="AO78" s="3132"/>
      <c r="AP78" s="3165"/>
      <c r="AQ78" s="3132"/>
      <c r="AR78" s="3137"/>
      <c r="AS78" s="3137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124" t="s">
        <v>6</v>
      </c>
      <c r="B79" s="4194"/>
      <c r="C79" s="138">
        <f t="shared" ref="C79:AR79" si="40">SUM(C70:C78)</f>
        <v>47</v>
      </c>
      <c r="D79" s="139">
        <f t="shared" si="40"/>
        <v>30</v>
      </c>
      <c r="E79" s="122">
        <f t="shared" si="40"/>
        <v>17</v>
      </c>
      <c r="F79" s="140">
        <f t="shared" si="40"/>
        <v>0</v>
      </c>
      <c r="G79" s="141">
        <f t="shared" si="40"/>
        <v>0</v>
      </c>
      <c r="H79" s="140">
        <f t="shared" si="40"/>
        <v>1</v>
      </c>
      <c r="I79" s="141">
        <f t="shared" si="40"/>
        <v>0</v>
      </c>
      <c r="J79" s="3166">
        <f t="shared" si="40"/>
        <v>0</v>
      </c>
      <c r="K79" s="3167">
        <f t="shared" si="40"/>
        <v>1</v>
      </c>
      <c r="L79" s="3166">
        <f t="shared" si="40"/>
        <v>0</v>
      </c>
      <c r="M79" s="3167">
        <f t="shared" si="40"/>
        <v>0</v>
      </c>
      <c r="N79" s="3166">
        <f t="shared" si="40"/>
        <v>0</v>
      </c>
      <c r="O79" s="3167">
        <f t="shared" si="40"/>
        <v>0</v>
      </c>
      <c r="P79" s="3166">
        <f t="shared" si="40"/>
        <v>0</v>
      </c>
      <c r="Q79" s="3167">
        <f t="shared" si="40"/>
        <v>0</v>
      </c>
      <c r="R79" s="3166">
        <f t="shared" si="40"/>
        <v>1</v>
      </c>
      <c r="S79" s="3167">
        <f t="shared" si="40"/>
        <v>0</v>
      </c>
      <c r="T79" s="3166">
        <f t="shared" si="40"/>
        <v>2</v>
      </c>
      <c r="U79" s="3167">
        <f t="shared" si="40"/>
        <v>1</v>
      </c>
      <c r="V79" s="3166">
        <f t="shared" si="40"/>
        <v>3</v>
      </c>
      <c r="W79" s="3167">
        <f t="shared" si="40"/>
        <v>0</v>
      </c>
      <c r="X79" s="3166">
        <f t="shared" si="40"/>
        <v>0</v>
      </c>
      <c r="Y79" s="3167">
        <f t="shared" si="40"/>
        <v>0</v>
      </c>
      <c r="Z79" s="3166">
        <f t="shared" si="40"/>
        <v>0</v>
      </c>
      <c r="AA79" s="3167">
        <f t="shared" si="40"/>
        <v>1</v>
      </c>
      <c r="AB79" s="3166">
        <f t="shared" si="40"/>
        <v>2</v>
      </c>
      <c r="AC79" s="3167">
        <f t="shared" si="40"/>
        <v>2</v>
      </c>
      <c r="AD79" s="3166">
        <f t="shared" si="40"/>
        <v>6</v>
      </c>
      <c r="AE79" s="3167">
        <f t="shared" si="40"/>
        <v>1</v>
      </c>
      <c r="AF79" s="3166">
        <f t="shared" si="40"/>
        <v>1</v>
      </c>
      <c r="AG79" s="3167">
        <f t="shared" si="40"/>
        <v>0</v>
      </c>
      <c r="AH79" s="3166">
        <f t="shared" si="40"/>
        <v>5</v>
      </c>
      <c r="AI79" s="3167">
        <f t="shared" si="40"/>
        <v>4</v>
      </c>
      <c r="AJ79" s="3166">
        <f t="shared" si="40"/>
        <v>4</v>
      </c>
      <c r="AK79" s="3167">
        <f t="shared" si="40"/>
        <v>3</v>
      </c>
      <c r="AL79" s="1563">
        <f t="shared" si="40"/>
        <v>5</v>
      </c>
      <c r="AM79" s="2636">
        <f t="shared" si="40"/>
        <v>4</v>
      </c>
      <c r="AN79" s="3168">
        <f t="shared" si="40"/>
        <v>47</v>
      </c>
      <c r="AO79" s="141">
        <f t="shared" si="40"/>
        <v>26</v>
      </c>
      <c r="AP79" s="147">
        <f t="shared" si="40"/>
        <v>0</v>
      </c>
      <c r="AQ79" s="141">
        <f t="shared" si="40"/>
        <v>0</v>
      </c>
      <c r="AR79" s="141">
        <f t="shared" si="40"/>
        <v>9</v>
      </c>
      <c r="AS79" s="148">
        <f>SUM(AS70:AS78)</f>
        <v>10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4752" t="s">
        <v>105</v>
      </c>
      <c r="B82" s="4181" t="s">
        <v>6</v>
      </c>
      <c r="C82" s="4038"/>
      <c r="D82" s="4094"/>
      <c r="E82" s="4181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183"/>
      <c r="Q82" s="3999" t="s">
        <v>107</v>
      </c>
      <c r="R82" s="3995" t="s">
        <v>108</v>
      </c>
      <c r="S82" s="3995" t="s">
        <v>109</v>
      </c>
      <c r="T82" s="3995" t="s">
        <v>9</v>
      </c>
      <c r="U82" s="4738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2638" t="s">
        <v>90</v>
      </c>
      <c r="C83" s="1567" t="s">
        <v>29</v>
      </c>
      <c r="D83" s="2660" t="s">
        <v>30</v>
      </c>
      <c r="E83" s="870" t="s">
        <v>115</v>
      </c>
      <c r="F83" s="862" t="s">
        <v>116</v>
      </c>
      <c r="G83" s="862" t="s">
        <v>117</v>
      </c>
      <c r="H83" s="862" t="s">
        <v>118</v>
      </c>
      <c r="I83" s="862" t="s">
        <v>119</v>
      </c>
      <c r="J83" s="862" t="s">
        <v>120</v>
      </c>
      <c r="K83" s="862" t="s">
        <v>121</v>
      </c>
      <c r="L83" s="862" t="s">
        <v>122</v>
      </c>
      <c r="M83" s="862" t="s">
        <v>123</v>
      </c>
      <c r="N83" s="862" t="s">
        <v>124</v>
      </c>
      <c r="O83" s="862" t="s">
        <v>125</v>
      </c>
      <c r="P83" s="871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2971"/>
      <c r="D84" s="2971"/>
      <c r="E84" s="2971"/>
      <c r="F84" s="3091"/>
      <c r="G84" s="3091"/>
      <c r="H84" s="3091"/>
      <c r="I84" s="3091"/>
      <c r="J84" s="3091"/>
      <c r="K84" s="3091"/>
      <c r="L84" s="3091"/>
      <c r="M84" s="3091"/>
      <c r="N84" s="3091"/>
      <c r="O84" s="3091"/>
      <c r="P84" s="3122"/>
      <c r="Q84" s="2904"/>
      <c r="R84" s="3091"/>
      <c r="S84" s="3091"/>
      <c r="T84" s="3091"/>
      <c r="U84" s="2712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3128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3128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3128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3128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3128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1570" t="s">
        <v>6</v>
      </c>
      <c r="B90" s="2642">
        <f t="shared" ref="B90:U90" si="55">SUM(B84:B89)</f>
        <v>0</v>
      </c>
      <c r="C90" s="1572">
        <f t="shared" si="55"/>
        <v>0</v>
      </c>
      <c r="D90" s="2643">
        <f t="shared" si="55"/>
        <v>0</v>
      </c>
      <c r="E90" s="3141">
        <f t="shared" si="55"/>
        <v>0</v>
      </c>
      <c r="F90" s="2644">
        <f t="shared" si="55"/>
        <v>0</v>
      </c>
      <c r="G90" s="2644">
        <f t="shared" si="55"/>
        <v>0</v>
      </c>
      <c r="H90" s="2644">
        <f t="shared" si="55"/>
        <v>0</v>
      </c>
      <c r="I90" s="2644">
        <f t="shared" si="55"/>
        <v>0</v>
      </c>
      <c r="J90" s="2644">
        <f t="shared" si="55"/>
        <v>0</v>
      </c>
      <c r="K90" s="2644">
        <f t="shared" si="55"/>
        <v>0</v>
      </c>
      <c r="L90" s="2644">
        <f t="shared" si="55"/>
        <v>0</v>
      </c>
      <c r="M90" s="2644">
        <f t="shared" si="55"/>
        <v>0</v>
      </c>
      <c r="N90" s="2644">
        <f t="shared" si="55"/>
        <v>0</v>
      </c>
      <c r="O90" s="2644">
        <f t="shared" si="55"/>
        <v>0</v>
      </c>
      <c r="P90" s="2645">
        <f t="shared" si="55"/>
        <v>0</v>
      </c>
      <c r="Q90" s="3169">
        <f t="shared" si="55"/>
        <v>0</v>
      </c>
      <c r="R90" s="2647">
        <f t="shared" si="55"/>
        <v>0</v>
      </c>
      <c r="S90" s="2647">
        <f t="shared" si="55"/>
        <v>0</v>
      </c>
      <c r="T90" s="2647">
        <f t="shared" si="55"/>
        <v>0</v>
      </c>
      <c r="U90" s="1578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4751" t="s">
        <v>105</v>
      </c>
      <c r="B92" s="4181" t="s">
        <v>6</v>
      </c>
      <c r="C92" s="4038"/>
      <c r="D92" s="4094"/>
      <c r="E92" s="4181" t="s">
        <v>106</v>
      </c>
      <c r="F92" s="4038"/>
      <c r="G92" s="4038"/>
      <c r="H92" s="4038"/>
      <c r="I92" s="4038"/>
      <c r="J92" s="4038"/>
      <c r="K92" s="4038"/>
      <c r="L92" s="4183"/>
      <c r="M92" s="4614" t="s">
        <v>343</v>
      </c>
      <c r="N92" s="3995" t="s">
        <v>134</v>
      </c>
      <c r="O92" s="3995" t="s">
        <v>85</v>
      </c>
      <c r="P92" s="3995" t="s">
        <v>344</v>
      </c>
      <c r="Q92" s="3995" t="s">
        <v>135</v>
      </c>
      <c r="R92" s="4738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4751" t="s">
        <v>90</v>
      </c>
      <c r="C93" s="4751" t="s">
        <v>29</v>
      </c>
      <c r="D93" s="3819" t="s">
        <v>30</v>
      </c>
      <c r="E93" s="4001" t="s">
        <v>136</v>
      </c>
      <c r="F93" s="3995" t="s">
        <v>121</v>
      </c>
      <c r="G93" s="4750" t="s">
        <v>339</v>
      </c>
      <c r="H93" s="4750" t="s">
        <v>340</v>
      </c>
      <c r="I93" s="4750" t="s">
        <v>124</v>
      </c>
      <c r="J93" s="4750" t="s">
        <v>341</v>
      </c>
      <c r="K93" s="4750" t="s">
        <v>342</v>
      </c>
      <c r="L93" s="3996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3128" t="s">
        <v>127</v>
      </c>
      <c r="B95" s="28">
        <f t="shared" ref="B95:B99" si="56">SUM(E95:L95)</f>
        <v>0</v>
      </c>
      <c r="C95" s="2995"/>
      <c r="D95" s="2712"/>
      <c r="E95" s="2971"/>
      <c r="F95" s="3091"/>
      <c r="G95" s="3091"/>
      <c r="H95" s="3091"/>
      <c r="I95" s="3091"/>
      <c r="J95" s="3091"/>
      <c r="K95" s="3091"/>
      <c r="L95" s="3122"/>
      <c r="M95" s="2904"/>
      <c r="N95" s="3091"/>
      <c r="O95" s="3091"/>
      <c r="P95" s="3091"/>
      <c r="Q95" s="3091"/>
      <c r="R95" s="2712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3170" t="s">
        <v>335</v>
      </c>
      <c r="B96" s="28">
        <f t="shared" si="56"/>
        <v>0</v>
      </c>
      <c r="C96" s="3135"/>
      <c r="D96" s="3123"/>
      <c r="E96" s="3124"/>
      <c r="F96" s="3125"/>
      <c r="G96" s="3125"/>
      <c r="H96" s="3125"/>
      <c r="I96" s="3125"/>
      <c r="J96" s="3125"/>
      <c r="K96" s="3125"/>
      <c r="L96" s="3127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3170" t="s">
        <v>336</v>
      </c>
      <c r="B97" s="28">
        <f t="shared" si="56"/>
        <v>0</v>
      </c>
      <c r="C97" s="3135"/>
      <c r="D97" s="3123"/>
      <c r="E97" s="3124"/>
      <c r="F97" s="3125"/>
      <c r="G97" s="3125"/>
      <c r="H97" s="3125"/>
      <c r="I97" s="3125"/>
      <c r="J97" s="3125"/>
      <c r="K97" s="3125"/>
      <c r="L97" s="3127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3170" t="s">
        <v>337</v>
      </c>
      <c r="B98" s="28">
        <f t="shared" si="56"/>
        <v>0</v>
      </c>
      <c r="C98" s="3135"/>
      <c r="D98" s="3123"/>
      <c r="E98" s="3124"/>
      <c r="F98" s="3125"/>
      <c r="G98" s="3125"/>
      <c r="H98" s="3125"/>
      <c r="I98" s="3125"/>
      <c r="J98" s="3125"/>
      <c r="K98" s="3125"/>
      <c r="L98" s="3127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769"/>
      <c r="BC98" s="769"/>
      <c r="BD98" s="769"/>
      <c r="BE98" s="769"/>
      <c r="BN98" s="769"/>
      <c r="BO98" s="769"/>
      <c r="BP98" s="769"/>
      <c r="BQ98" s="769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3170" t="s">
        <v>338</v>
      </c>
      <c r="B99" s="28">
        <f t="shared" si="56"/>
        <v>0</v>
      </c>
      <c r="C99" s="3136"/>
      <c r="D99" s="3137"/>
      <c r="E99" s="3130"/>
      <c r="F99" s="3131"/>
      <c r="G99" s="3131"/>
      <c r="H99" s="3131"/>
      <c r="I99" s="3131"/>
      <c r="J99" s="3131"/>
      <c r="K99" s="3131"/>
      <c r="L99" s="3133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1570" t="s">
        <v>6</v>
      </c>
      <c r="B100" s="2642">
        <f t="shared" ref="B100:R100" si="71">SUM(B95:B99)</f>
        <v>0</v>
      </c>
      <c r="C100" s="2649">
        <f t="shared" si="71"/>
        <v>0</v>
      </c>
      <c r="D100" s="1581">
        <f t="shared" si="71"/>
        <v>0</v>
      </c>
      <c r="E100" s="3141">
        <f t="shared" si="71"/>
        <v>0</v>
      </c>
      <c r="F100" s="2644">
        <f t="shared" si="71"/>
        <v>0</v>
      </c>
      <c r="G100" s="2644">
        <f t="shared" si="71"/>
        <v>0</v>
      </c>
      <c r="H100" s="2644">
        <f t="shared" si="71"/>
        <v>0</v>
      </c>
      <c r="I100" s="2644">
        <f t="shared" si="71"/>
        <v>0</v>
      </c>
      <c r="J100" s="2644">
        <f t="shared" si="71"/>
        <v>0</v>
      </c>
      <c r="K100" s="2644">
        <f t="shared" si="71"/>
        <v>0</v>
      </c>
      <c r="L100" s="2645">
        <f t="shared" si="71"/>
        <v>0</v>
      </c>
      <c r="M100" s="3169">
        <f>SUM(M95:M97)</f>
        <v>0</v>
      </c>
      <c r="N100" s="2644">
        <f t="shared" si="71"/>
        <v>0</v>
      </c>
      <c r="O100" s="2644">
        <f t="shared" si="71"/>
        <v>0</v>
      </c>
      <c r="P100" s="2647">
        <f t="shared" si="71"/>
        <v>0</v>
      </c>
      <c r="Q100" s="2647">
        <f t="shared" si="71"/>
        <v>0</v>
      </c>
      <c r="R100" s="1578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4745" t="s">
        <v>140</v>
      </c>
      <c r="B103" s="4746" t="s">
        <v>141</v>
      </c>
      <c r="C103" s="4439" t="s">
        <v>142</v>
      </c>
      <c r="D103" s="4439"/>
      <c r="E103" s="4439"/>
      <c r="F103" s="4439"/>
      <c r="G103" s="4439"/>
      <c r="H103" s="4439"/>
      <c r="I103" s="4439"/>
      <c r="J103" s="4439"/>
      <c r="K103" s="4439"/>
      <c r="L103" s="4439"/>
      <c r="M103" s="4439"/>
      <c r="N103" s="4439"/>
      <c r="O103" s="4439"/>
      <c r="P103" s="4439"/>
      <c r="Q103" s="4439"/>
      <c r="R103" s="4439"/>
      <c r="S103" s="4439"/>
      <c r="T103" s="4440" t="s">
        <v>40</v>
      </c>
      <c r="U103" s="4748"/>
      <c r="V103" s="4749" t="s">
        <v>143</v>
      </c>
      <c r="W103" s="4436" t="s">
        <v>87</v>
      </c>
      <c r="X103" s="4436" t="s">
        <v>88</v>
      </c>
      <c r="Y103" s="4094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747"/>
      <c r="D104" s="4747"/>
      <c r="E104" s="4747"/>
      <c r="F104" s="4747"/>
      <c r="G104" s="4747"/>
      <c r="H104" s="4747"/>
      <c r="I104" s="4747"/>
      <c r="J104" s="4747"/>
      <c r="K104" s="4747"/>
      <c r="L104" s="4747"/>
      <c r="M104" s="4747"/>
      <c r="N104" s="4747"/>
      <c r="O104" s="4747"/>
      <c r="P104" s="4747"/>
      <c r="Q104" s="4747"/>
      <c r="R104" s="4747"/>
      <c r="S104" s="4747"/>
      <c r="T104" s="3986" t="s">
        <v>29</v>
      </c>
      <c r="U104" s="4742" t="s">
        <v>30</v>
      </c>
      <c r="V104" s="4749"/>
      <c r="W104" s="4436"/>
      <c r="X104" s="4436"/>
      <c r="Y104" s="4094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3111" t="s">
        <v>12</v>
      </c>
      <c r="D105" s="2650" t="s">
        <v>13</v>
      </c>
      <c r="E105" s="2650" t="s">
        <v>41</v>
      </c>
      <c r="F105" s="2650" t="s">
        <v>42</v>
      </c>
      <c r="G105" s="2650" t="s">
        <v>16</v>
      </c>
      <c r="H105" s="2650" t="s">
        <v>17</v>
      </c>
      <c r="I105" s="2650" t="s">
        <v>18</v>
      </c>
      <c r="J105" s="2650" t="s">
        <v>19</v>
      </c>
      <c r="K105" s="2650" t="s">
        <v>20</v>
      </c>
      <c r="L105" s="2650" t="s">
        <v>21</v>
      </c>
      <c r="M105" s="2650" t="s">
        <v>22</v>
      </c>
      <c r="N105" s="2650" t="s">
        <v>23</v>
      </c>
      <c r="O105" s="2650" t="s">
        <v>24</v>
      </c>
      <c r="P105" s="2650" t="s">
        <v>25</v>
      </c>
      <c r="Q105" s="2650" t="s">
        <v>26</v>
      </c>
      <c r="R105" s="2650" t="s">
        <v>27</v>
      </c>
      <c r="S105" s="1506" t="s">
        <v>28</v>
      </c>
      <c r="T105" s="3795"/>
      <c r="U105" s="3797"/>
      <c r="V105" s="4749"/>
      <c r="W105" s="4436"/>
      <c r="X105" s="4436"/>
      <c r="Y105" s="4094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2651" t="s">
        <v>145</v>
      </c>
      <c r="B106" s="3171">
        <f>SUM(C106:S106)</f>
        <v>47</v>
      </c>
      <c r="C106" s="3172">
        <v>1</v>
      </c>
      <c r="D106" s="3173">
        <v>5</v>
      </c>
      <c r="E106" s="3173">
        <v>15</v>
      </c>
      <c r="F106" s="3173">
        <v>26</v>
      </c>
      <c r="G106" s="3173">
        <v>0</v>
      </c>
      <c r="H106" s="3173">
        <v>0</v>
      </c>
      <c r="I106" s="3173">
        <v>0</v>
      </c>
      <c r="J106" s="3173">
        <v>0</v>
      </c>
      <c r="K106" s="3173">
        <v>0</v>
      </c>
      <c r="L106" s="3173">
        <v>0</v>
      </c>
      <c r="M106" s="3173">
        <v>0</v>
      </c>
      <c r="N106" s="3173">
        <v>0</v>
      </c>
      <c r="O106" s="3173">
        <v>0</v>
      </c>
      <c r="P106" s="3173">
        <v>0</v>
      </c>
      <c r="Q106" s="3173">
        <v>0</v>
      </c>
      <c r="R106" s="3173">
        <v>0</v>
      </c>
      <c r="S106" s="3174">
        <v>0</v>
      </c>
      <c r="T106" s="3172">
        <v>17</v>
      </c>
      <c r="U106" s="178">
        <v>30</v>
      </c>
      <c r="V106" s="3175">
        <v>4</v>
      </c>
      <c r="W106" s="3173">
        <v>0</v>
      </c>
      <c r="X106" s="3173">
        <v>0</v>
      </c>
      <c r="Y106" s="3174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3176" t="s">
        <v>146</v>
      </c>
      <c r="B107" s="3177">
        <f>SUM(C107:S107)</f>
        <v>2</v>
      </c>
      <c r="C107" s="3172">
        <v>0</v>
      </c>
      <c r="D107" s="3173">
        <v>0</v>
      </c>
      <c r="E107" s="3173">
        <v>2</v>
      </c>
      <c r="F107" s="3173">
        <v>0</v>
      </c>
      <c r="G107" s="3173">
        <v>0</v>
      </c>
      <c r="H107" s="3173">
        <v>0</v>
      </c>
      <c r="I107" s="3173">
        <v>0</v>
      </c>
      <c r="J107" s="3173">
        <v>0</v>
      </c>
      <c r="K107" s="3173">
        <v>0</v>
      </c>
      <c r="L107" s="3173">
        <v>0</v>
      </c>
      <c r="M107" s="3173">
        <v>0</v>
      </c>
      <c r="N107" s="3173">
        <v>0</v>
      </c>
      <c r="O107" s="3173">
        <v>0</v>
      </c>
      <c r="P107" s="3173">
        <v>0</v>
      </c>
      <c r="Q107" s="3173">
        <v>0</v>
      </c>
      <c r="R107" s="3173">
        <v>0</v>
      </c>
      <c r="S107" s="3174">
        <v>0</v>
      </c>
      <c r="T107" s="3172">
        <v>0</v>
      </c>
      <c r="U107" s="3178">
        <v>2</v>
      </c>
      <c r="V107" s="3175">
        <v>2</v>
      </c>
      <c r="W107" s="3173">
        <v>0</v>
      </c>
      <c r="X107" s="3173">
        <v>0</v>
      </c>
      <c r="Y107" s="3174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3</v>
      </c>
      <c r="C108" s="183">
        <v>0</v>
      </c>
      <c r="D108" s="184">
        <v>0</v>
      </c>
      <c r="E108" s="184">
        <v>3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2</v>
      </c>
      <c r="U108" s="186">
        <v>1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4735" t="s">
        <v>46</v>
      </c>
      <c r="B110" s="4735" t="s">
        <v>4</v>
      </c>
      <c r="C110" s="4736" t="s">
        <v>6</v>
      </c>
      <c r="D110" s="4737"/>
      <c r="E110" s="4738"/>
      <c r="F110" s="4719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179"/>
      <c r="AN110" s="3969" t="s">
        <v>143</v>
      </c>
      <c r="AO110" s="3969" t="s">
        <v>87</v>
      </c>
      <c r="AP110" s="3969" t="s">
        <v>88</v>
      </c>
      <c r="AQ110" s="3969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743" t="s">
        <v>12</v>
      </c>
      <c r="G111" s="4743"/>
      <c r="H111" s="4094" t="s">
        <v>13</v>
      </c>
      <c r="I111" s="4743"/>
      <c r="J111" s="4094" t="s">
        <v>41</v>
      </c>
      <c r="K111" s="4743"/>
      <c r="L111" s="4038" t="s">
        <v>42</v>
      </c>
      <c r="M111" s="4740"/>
      <c r="N111" s="4744" t="s">
        <v>16</v>
      </c>
      <c r="O111" s="4094"/>
      <c r="P111" s="4739" t="s">
        <v>17</v>
      </c>
      <c r="Q111" s="4094"/>
      <c r="R111" s="4737" t="s">
        <v>18</v>
      </c>
      <c r="S111" s="4738"/>
      <c r="T111" s="4038" t="s">
        <v>19</v>
      </c>
      <c r="U111" s="4094"/>
      <c r="V111" s="4739" t="s">
        <v>20</v>
      </c>
      <c r="W111" s="4094"/>
      <c r="X111" s="4038" t="s">
        <v>21</v>
      </c>
      <c r="Y111" s="4094"/>
      <c r="Z111" s="4038" t="s">
        <v>22</v>
      </c>
      <c r="AA111" s="4094"/>
      <c r="AB111" s="4740" t="s">
        <v>23</v>
      </c>
      <c r="AC111" s="4741"/>
      <c r="AD111" s="4038" t="s">
        <v>24</v>
      </c>
      <c r="AE111" s="4094"/>
      <c r="AF111" s="4038" t="s">
        <v>25</v>
      </c>
      <c r="AG111" s="4094"/>
      <c r="AH111" s="4038" t="s">
        <v>26</v>
      </c>
      <c r="AI111" s="4094"/>
      <c r="AJ111" s="4038" t="s">
        <v>27</v>
      </c>
      <c r="AK111" s="4094"/>
      <c r="AL111" s="4038" t="s">
        <v>28</v>
      </c>
      <c r="AM111" s="4094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3120" t="s">
        <v>90</v>
      </c>
      <c r="D112" s="3084" t="s">
        <v>29</v>
      </c>
      <c r="E112" s="1506" t="s">
        <v>30</v>
      </c>
      <c r="F112" s="3111" t="s">
        <v>29</v>
      </c>
      <c r="G112" s="1506" t="s">
        <v>30</v>
      </c>
      <c r="H112" s="3111" t="s">
        <v>29</v>
      </c>
      <c r="I112" s="1506" t="s">
        <v>30</v>
      </c>
      <c r="J112" s="3111" t="s">
        <v>29</v>
      </c>
      <c r="K112" s="1506" t="s">
        <v>30</v>
      </c>
      <c r="L112" s="3084" t="s">
        <v>29</v>
      </c>
      <c r="M112" s="2650" t="s">
        <v>30</v>
      </c>
      <c r="N112" s="2650" t="s">
        <v>29</v>
      </c>
      <c r="O112" s="3113" t="s">
        <v>30</v>
      </c>
      <c r="P112" s="3111" t="s">
        <v>29</v>
      </c>
      <c r="Q112" s="3113" t="s">
        <v>30</v>
      </c>
      <c r="R112" s="3084" t="s">
        <v>29</v>
      </c>
      <c r="S112" s="3113" t="s">
        <v>30</v>
      </c>
      <c r="T112" s="3084" t="s">
        <v>29</v>
      </c>
      <c r="U112" s="3113" t="s">
        <v>30</v>
      </c>
      <c r="V112" s="3111" t="s">
        <v>29</v>
      </c>
      <c r="W112" s="3113" t="s">
        <v>30</v>
      </c>
      <c r="X112" s="3084" t="s">
        <v>29</v>
      </c>
      <c r="Y112" s="3113" t="s">
        <v>30</v>
      </c>
      <c r="Z112" s="3084" t="s">
        <v>29</v>
      </c>
      <c r="AA112" s="3113" t="s">
        <v>30</v>
      </c>
      <c r="AB112" s="3084" t="s">
        <v>29</v>
      </c>
      <c r="AC112" s="3113" t="s">
        <v>30</v>
      </c>
      <c r="AD112" s="3084" t="s">
        <v>29</v>
      </c>
      <c r="AE112" s="3113" t="s">
        <v>30</v>
      </c>
      <c r="AF112" s="3084" t="s">
        <v>29</v>
      </c>
      <c r="AG112" s="3113" t="s">
        <v>30</v>
      </c>
      <c r="AH112" s="3084" t="s">
        <v>29</v>
      </c>
      <c r="AI112" s="3113" t="s">
        <v>30</v>
      </c>
      <c r="AJ112" s="3084" t="s">
        <v>29</v>
      </c>
      <c r="AK112" s="3113" t="s">
        <v>30</v>
      </c>
      <c r="AL112" s="3084" t="s">
        <v>29</v>
      </c>
      <c r="AM112" s="3113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969" t="s">
        <v>150</v>
      </c>
      <c r="B113" s="2923" t="s">
        <v>31</v>
      </c>
      <c r="C113" s="3180">
        <f>SUM(D113:E113)</f>
        <v>0</v>
      </c>
      <c r="D113" s="3181">
        <f>SUM(F113+H113+J113+L113+N113+P113+R113+T113+V113+X113+Z113+AB113+AD113+AF113+AH113+AJ113+AL113)</f>
        <v>0</v>
      </c>
      <c r="E113" s="2708">
        <f>SUM(G113+I113+K113+M113+O113+Q113+S113+U113+W113+Y113+AA113+AC113+AE113+AG113+AI113+AK113+AM113)</f>
        <v>0</v>
      </c>
      <c r="F113" s="3182">
        <v>0</v>
      </c>
      <c r="G113" s="2926">
        <v>0</v>
      </c>
      <c r="H113" s="3182">
        <v>0</v>
      </c>
      <c r="I113" s="2926">
        <v>0</v>
      </c>
      <c r="J113" s="3182">
        <v>0</v>
      </c>
      <c r="K113" s="2926">
        <v>0</v>
      </c>
      <c r="L113" s="2927">
        <v>0</v>
      </c>
      <c r="M113" s="3183">
        <v>0</v>
      </c>
      <c r="N113" s="3183">
        <v>0</v>
      </c>
      <c r="O113" s="3184">
        <v>0</v>
      </c>
      <c r="P113" s="3182">
        <v>0</v>
      </c>
      <c r="Q113" s="3184">
        <v>0</v>
      </c>
      <c r="R113" s="2927">
        <v>0</v>
      </c>
      <c r="S113" s="3184">
        <v>0</v>
      </c>
      <c r="T113" s="2927">
        <v>0</v>
      </c>
      <c r="U113" s="3184">
        <v>0</v>
      </c>
      <c r="V113" s="3182">
        <v>0</v>
      </c>
      <c r="W113" s="2926">
        <v>0</v>
      </c>
      <c r="X113" s="2927">
        <v>0</v>
      </c>
      <c r="Y113" s="2926">
        <v>0</v>
      </c>
      <c r="Z113" s="2927">
        <v>0</v>
      </c>
      <c r="AA113" s="3184">
        <v>0</v>
      </c>
      <c r="AB113" s="2927">
        <v>0</v>
      </c>
      <c r="AC113" s="3184">
        <v>0</v>
      </c>
      <c r="AD113" s="2927">
        <v>0</v>
      </c>
      <c r="AE113" s="3184">
        <v>0</v>
      </c>
      <c r="AF113" s="2927">
        <v>0</v>
      </c>
      <c r="AG113" s="3184">
        <v>0</v>
      </c>
      <c r="AH113" s="2927">
        <v>0</v>
      </c>
      <c r="AI113" s="3184">
        <v>0</v>
      </c>
      <c r="AJ113" s="2927">
        <v>0</v>
      </c>
      <c r="AK113" s="3184">
        <v>0</v>
      </c>
      <c r="AL113" s="2927">
        <v>0</v>
      </c>
      <c r="AM113" s="3184">
        <v>0</v>
      </c>
      <c r="AN113" s="3184">
        <v>0</v>
      </c>
      <c r="AO113" s="3184">
        <v>0</v>
      </c>
      <c r="AP113" s="3184">
        <v>0</v>
      </c>
      <c r="AQ113" s="3184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3185" t="s">
        <v>151</v>
      </c>
      <c r="C114" s="3186">
        <f t="shared" ref="C114:C123" si="81">SUM(D114:E114)</f>
        <v>4</v>
      </c>
      <c r="D114" s="3187">
        <f t="shared" ref="D114:D122" si="82">SUM(F114+H114+J114+L114+N114+P114+R114+T114+V114+X114+Z114+AB114+AD114+AF114+AH114+AJ114+AL114)</f>
        <v>1</v>
      </c>
      <c r="E114" s="3188">
        <f t="shared" ref="E114:E123" si="83">SUM(G114+I114+K114+M114+O114+Q114+S114+U114+W114+Y114+AA114+AC114+AE114+AG114+AI114+AK114+AM114)</f>
        <v>3</v>
      </c>
      <c r="F114" s="3172">
        <v>0</v>
      </c>
      <c r="G114" s="3174">
        <v>0</v>
      </c>
      <c r="H114" s="3172">
        <v>0</v>
      </c>
      <c r="I114" s="3174">
        <v>0</v>
      </c>
      <c r="J114" s="3172">
        <v>0</v>
      </c>
      <c r="K114" s="3174">
        <v>0</v>
      </c>
      <c r="L114" s="3189">
        <v>0</v>
      </c>
      <c r="M114" s="3173">
        <v>2</v>
      </c>
      <c r="N114" s="3173">
        <v>0</v>
      </c>
      <c r="O114" s="3190">
        <v>0</v>
      </c>
      <c r="P114" s="3172">
        <v>0</v>
      </c>
      <c r="Q114" s="3190">
        <v>0</v>
      </c>
      <c r="R114" s="3189">
        <v>0</v>
      </c>
      <c r="S114" s="3190">
        <v>0</v>
      </c>
      <c r="T114" s="3189">
        <v>0</v>
      </c>
      <c r="U114" s="3190">
        <v>0</v>
      </c>
      <c r="V114" s="3172">
        <v>0</v>
      </c>
      <c r="W114" s="3174">
        <v>0</v>
      </c>
      <c r="X114" s="3189">
        <v>0</v>
      </c>
      <c r="Y114" s="3174">
        <v>0</v>
      </c>
      <c r="Z114" s="3189">
        <v>1</v>
      </c>
      <c r="AA114" s="3190">
        <v>1</v>
      </c>
      <c r="AB114" s="3189">
        <v>0</v>
      </c>
      <c r="AC114" s="3190">
        <v>0</v>
      </c>
      <c r="AD114" s="3189">
        <v>0</v>
      </c>
      <c r="AE114" s="3190">
        <v>0</v>
      </c>
      <c r="AF114" s="3189">
        <v>0</v>
      </c>
      <c r="AG114" s="3190">
        <v>0</v>
      </c>
      <c r="AH114" s="3189">
        <v>0</v>
      </c>
      <c r="AI114" s="3190">
        <v>0</v>
      </c>
      <c r="AJ114" s="3189">
        <v>0</v>
      </c>
      <c r="AK114" s="3190">
        <v>0</v>
      </c>
      <c r="AL114" s="3189">
        <v>0</v>
      </c>
      <c r="AM114" s="3190">
        <v>0</v>
      </c>
      <c r="AN114" s="3190">
        <v>0</v>
      </c>
      <c r="AO114" s="3190">
        <v>0</v>
      </c>
      <c r="AP114" s="3190">
        <v>0</v>
      </c>
      <c r="AQ114" s="3190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3185" t="s">
        <v>152</v>
      </c>
      <c r="C115" s="3186">
        <f t="shared" si="81"/>
        <v>0</v>
      </c>
      <c r="D115" s="3187">
        <f t="shared" si="82"/>
        <v>0</v>
      </c>
      <c r="E115" s="3188">
        <f t="shared" si="83"/>
        <v>0</v>
      </c>
      <c r="F115" s="3172">
        <v>0</v>
      </c>
      <c r="G115" s="3174">
        <v>0</v>
      </c>
      <c r="H115" s="3172">
        <v>0</v>
      </c>
      <c r="I115" s="3174">
        <v>0</v>
      </c>
      <c r="J115" s="3172">
        <v>0</v>
      </c>
      <c r="K115" s="3174">
        <v>0</v>
      </c>
      <c r="L115" s="3189">
        <v>0</v>
      </c>
      <c r="M115" s="3173">
        <v>0</v>
      </c>
      <c r="N115" s="3173">
        <v>0</v>
      </c>
      <c r="O115" s="3190">
        <v>0</v>
      </c>
      <c r="P115" s="3172">
        <v>0</v>
      </c>
      <c r="Q115" s="3190">
        <v>0</v>
      </c>
      <c r="R115" s="3189">
        <v>0</v>
      </c>
      <c r="S115" s="3190">
        <v>0</v>
      </c>
      <c r="T115" s="3189">
        <v>0</v>
      </c>
      <c r="U115" s="3190">
        <v>0</v>
      </c>
      <c r="V115" s="3172">
        <v>0</v>
      </c>
      <c r="W115" s="3174">
        <v>0</v>
      </c>
      <c r="X115" s="3189">
        <v>0</v>
      </c>
      <c r="Y115" s="3174">
        <v>0</v>
      </c>
      <c r="Z115" s="3189">
        <v>0</v>
      </c>
      <c r="AA115" s="3190">
        <v>0</v>
      </c>
      <c r="AB115" s="3189">
        <v>0</v>
      </c>
      <c r="AC115" s="3190">
        <v>0</v>
      </c>
      <c r="AD115" s="3189">
        <v>0</v>
      </c>
      <c r="AE115" s="3190">
        <v>0</v>
      </c>
      <c r="AF115" s="3189">
        <v>0</v>
      </c>
      <c r="AG115" s="3190">
        <v>0</v>
      </c>
      <c r="AH115" s="3189">
        <v>0</v>
      </c>
      <c r="AI115" s="3190">
        <v>0</v>
      </c>
      <c r="AJ115" s="3189">
        <v>0</v>
      </c>
      <c r="AK115" s="3190">
        <v>0</v>
      </c>
      <c r="AL115" s="3189">
        <v>0</v>
      </c>
      <c r="AM115" s="3190">
        <v>0</v>
      </c>
      <c r="AN115" s="3190">
        <v>0</v>
      </c>
      <c r="AO115" s="3190">
        <v>0</v>
      </c>
      <c r="AP115" s="3190">
        <v>0</v>
      </c>
      <c r="AQ115" s="3190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3185" t="s">
        <v>153</v>
      </c>
      <c r="C116" s="3186">
        <f t="shared" si="81"/>
        <v>0</v>
      </c>
      <c r="D116" s="3187">
        <f t="shared" si="82"/>
        <v>0</v>
      </c>
      <c r="E116" s="3188">
        <f t="shared" si="83"/>
        <v>0</v>
      </c>
      <c r="F116" s="3172">
        <v>0</v>
      </c>
      <c r="G116" s="3174">
        <v>0</v>
      </c>
      <c r="H116" s="3172">
        <v>0</v>
      </c>
      <c r="I116" s="3174">
        <v>0</v>
      </c>
      <c r="J116" s="3172">
        <v>0</v>
      </c>
      <c r="K116" s="3174">
        <v>0</v>
      </c>
      <c r="L116" s="3189">
        <v>0</v>
      </c>
      <c r="M116" s="3173">
        <v>0</v>
      </c>
      <c r="N116" s="3173">
        <v>0</v>
      </c>
      <c r="O116" s="3190">
        <v>0</v>
      </c>
      <c r="P116" s="3172">
        <v>0</v>
      </c>
      <c r="Q116" s="3190">
        <v>0</v>
      </c>
      <c r="R116" s="3189">
        <v>0</v>
      </c>
      <c r="S116" s="3190">
        <v>0</v>
      </c>
      <c r="T116" s="3189">
        <v>0</v>
      </c>
      <c r="U116" s="3190">
        <v>0</v>
      </c>
      <c r="V116" s="3172">
        <v>0</v>
      </c>
      <c r="W116" s="3174">
        <v>0</v>
      </c>
      <c r="X116" s="3189">
        <v>0</v>
      </c>
      <c r="Y116" s="3174">
        <v>0</v>
      </c>
      <c r="Z116" s="3189">
        <v>0</v>
      </c>
      <c r="AA116" s="3190">
        <v>0</v>
      </c>
      <c r="AB116" s="3189">
        <v>0</v>
      </c>
      <c r="AC116" s="3190">
        <v>0</v>
      </c>
      <c r="AD116" s="3189">
        <v>0</v>
      </c>
      <c r="AE116" s="3190">
        <v>0</v>
      </c>
      <c r="AF116" s="3189">
        <v>0</v>
      </c>
      <c r="AG116" s="3190">
        <v>0</v>
      </c>
      <c r="AH116" s="3189">
        <v>0</v>
      </c>
      <c r="AI116" s="3190">
        <v>0</v>
      </c>
      <c r="AJ116" s="3189">
        <v>0</v>
      </c>
      <c r="AK116" s="3190">
        <v>0</v>
      </c>
      <c r="AL116" s="3189">
        <v>0</v>
      </c>
      <c r="AM116" s="3190">
        <v>0</v>
      </c>
      <c r="AN116" s="3190">
        <v>0</v>
      </c>
      <c r="AO116" s="3190">
        <v>0</v>
      </c>
      <c r="AP116" s="3190">
        <v>0</v>
      </c>
      <c r="AQ116" s="3190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3185" t="s">
        <v>154</v>
      </c>
      <c r="C117" s="3186">
        <f t="shared" si="81"/>
        <v>12</v>
      </c>
      <c r="D117" s="3187">
        <f t="shared" si="82"/>
        <v>8</v>
      </c>
      <c r="E117" s="3188">
        <f t="shared" si="83"/>
        <v>4</v>
      </c>
      <c r="F117" s="3172">
        <v>0</v>
      </c>
      <c r="G117" s="3174">
        <v>0</v>
      </c>
      <c r="H117" s="3172">
        <v>2</v>
      </c>
      <c r="I117" s="3174">
        <v>0</v>
      </c>
      <c r="J117" s="3172">
        <v>5</v>
      </c>
      <c r="K117" s="3174">
        <v>3</v>
      </c>
      <c r="L117" s="3189">
        <v>1</v>
      </c>
      <c r="M117" s="3173">
        <v>1</v>
      </c>
      <c r="N117" s="3173">
        <v>0</v>
      </c>
      <c r="O117" s="3190">
        <v>0</v>
      </c>
      <c r="P117" s="3172">
        <v>0</v>
      </c>
      <c r="Q117" s="3190">
        <v>0</v>
      </c>
      <c r="R117" s="3189">
        <v>0</v>
      </c>
      <c r="S117" s="3190">
        <v>0</v>
      </c>
      <c r="T117" s="3189">
        <v>0</v>
      </c>
      <c r="U117" s="3190">
        <v>0</v>
      </c>
      <c r="V117" s="3172">
        <v>0</v>
      </c>
      <c r="W117" s="3174">
        <v>0</v>
      </c>
      <c r="X117" s="3189">
        <v>0</v>
      </c>
      <c r="Y117" s="3174">
        <v>0</v>
      </c>
      <c r="Z117" s="3189">
        <v>0</v>
      </c>
      <c r="AA117" s="3190">
        <v>0</v>
      </c>
      <c r="AB117" s="3189">
        <v>0</v>
      </c>
      <c r="AC117" s="3190">
        <v>0</v>
      </c>
      <c r="AD117" s="3189">
        <v>0</v>
      </c>
      <c r="AE117" s="3190">
        <v>0</v>
      </c>
      <c r="AF117" s="3189">
        <v>0</v>
      </c>
      <c r="AG117" s="3190">
        <v>0</v>
      </c>
      <c r="AH117" s="3189">
        <v>0</v>
      </c>
      <c r="AI117" s="3190">
        <v>0</v>
      </c>
      <c r="AJ117" s="3189">
        <v>0</v>
      </c>
      <c r="AK117" s="3190">
        <v>0</v>
      </c>
      <c r="AL117" s="3189">
        <v>0</v>
      </c>
      <c r="AM117" s="3190">
        <v>0</v>
      </c>
      <c r="AN117" s="3190">
        <v>4</v>
      </c>
      <c r="AO117" s="3190">
        <v>0</v>
      </c>
      <c r="AP117" s="3190">
        <v>0</v>
      </c>
      <c r="AQ117" s="3190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3185" t="s">
        <v>37</v>
      </c>
      <c r="C118" s="3186">
        <f t="shared" si="81"/>
        <v>0</v>
      </c>
      <c r="D118" s="3187">
        <f t="shared" si="82"/>
        <v>0</v>
      </c>
      <c r="E118" s="3188">
        <f t="shared" si="83"/>
        <v>0</v>
      </c>
      <c r="F118" s="3172">
        <v>0</v>
      </c>
      <c r="G118" s="3174">
        <v>0</v>
      </c>
      <c r="H118" s="3172">
        <v>0</v>
      </c>
      <c r="I118" s="3174">
        <v>0</v>
      </c>
      <c r="J118" s="3172">
        <v>0</v>
      </c>
      <c r="K118" s="3174">
        <v>0</v>
      </c>
      <c r="L118" s="3189">
        <v>0</v>
      </c>
      <c r="M118" s="3173">
        <v>0</v>
      </c>
      <c r="N118" s="3173">
        <v>0</v>
      </c>
      <c r="O118" s="3190">
        <v>0</v>
      </c>
      <c r="P118" s="3172">
        <v>0</v>
      </c>
      <c r="Q118" s="3190">
        <v>0</v>
      </c>
      <c r="R118" s="3189">
        <v>0</v>
      </c>
      <c r="S118" s="3190">
        <v>0</v>
      </c>
      <c r="T118" s="3189">
        <v>0</v>
      </c>
      <c r="U118" s="3190">
        <v>0</v>
      </c>
      <c r="V118" s="3172">
        <v>0</v>
      </c>
      <c r="W118" s="3174">
        <v>0</v>
      </c>
      <c r="X118" s="3189">
        <v>0</v>
      </c>
      <c r="Y118" s="3174">
        <v>0</v>
      </c>
      <c r="Z118" s="3189">
        <v>0</v>
      </c>
      <c r="AA118" s="3190">
        <v>0</v>
      </c>
      <c r="AB118" s="3189">
        <v>0</v>
      </c>
      <c r="AC118" s="3190">
        <v>0</v>
      </c>
      <c r="AD118" s="3189">
        <v>0</v>
      </c>
      <c r="AE118" s="3190">
        <v>0</v>
      </c>
      <c r="AF118" s="3189">
        <v>0</v>
      </c>
      <c r="AG118" s="3190">
        <v>0</v>
      </c>
      <c r="AH118" s="3189">
        <v>0</v>
      </c>
      <c r="AI118" s="3190">
        <v>0</v>
      </c>
      <c r="AJ118" s="3189">
        <v>0</v>
      </c>
      <c r="AK118" s="3190">
        <v>0</v>
      </c>
      <c r="AL118" s="3189">
        <v>0</v>
      </c>
      <c r="AM118" s="3190">
        <v>0</v>
      </c>
      <c r="AN118" s="3190">
        <v>0</v>
      </c>
      <c r="AO118" s="3190">
        <v>0</v>
      </c>
      <c r="AP118" s="3190">
        <v>0</v>
      </c>
      <c r="AQ118" s="3190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3185" t="s">
        <v>155</v>
      </c>
      <c r="C119" s="3186">
        <f t="shared" si="81"/>
        <v>6</v>
      </c>
      <c r="D119" s="3187">
        <f t="shared" si="82"/>
        <v>4</v>
      </c>
      <c r="E119" s="3188">
        <f t="shared" si="83"/>
        <v>2</v>
      </c>
      <c r="F119" s="3172">
        <v>2</v>
      </c>
      <c r="G119" s="3174">
        <v>1</v>
      </c>
      <c r="H119" s="3172">
        <v>0</v>
      </c>
      <c r="I119" s="3174">
        <v>0</v>
      </c>
      <c r="J119" s="3172">
        <v>2</v>
      </c>
      <c r="K119" s="3174">
        <v>1</v>
      </c>
      <c r="L119" s="3189">
        <v>0</v>
      </c>
      <c r="M119" s="3173">
        <v>0</v>
      </c>
      <c r="N119" s="3173">
        <v>0</v>
      </c>
      <c r="O119" s="3190">
        <v>0</v>
      </c>
      <c r="P119" s="3172">
        <v>0</v>
      </c>
      <c r="Q119" s="3190">
        <v>0</v>
      </c>
      <c r="R119" s="3189">
        <v>0</v>
      </c>
      <c r="S119" s="3190">
        <v>0</v>
      </c>
      <c r="T119" s="3189">
        <v>0</v>
      </c>
      <c r="U119" s="3190">
        <v>0</v>
      </c>
      <c r="V119" s="3172">
        <v>0</v>
      </c>
      <c r="W119" s="3174">
        <v>0</v>
      </c>
      <c r="X119" s="3189">
        <v>0</v>
      </c>
      <c r="Y119" s="3174">
        <v>0</v>
      </c>
      <c r="Z119" s="3189">
        <v>0</v>
      </c>
      <c r="AA119" s="3190">
        <v>0</v>
      </c>
      <c r="AB119" s="3189">
        <v>0</v>
      </c>
      <c r="AC119" s="3190">
        <v>0</v>
      </c>
      <c r="AD119" s="3189">
        <v>0</v>
      </c>
      <c r="AE119" s="3190">
        <v>0</v>
      </c>
      <c r="AF119" s="3189">
        <v>0</v>
      </c>
      <c r="AG119" s="3190">
        <v>0</v>
      </c>
      <c r="AH119" s="3189">
        <v>0</v>
      </c>
      <c r="AI119" s="3190">
        <v>0</v>
      </c>
      <c r="AJ119" s="3189">
        <v>0</v>
      </c>
      <c r="AK119" s="3190">
        <v>0</v>
      </c>
      <c r="AL119" s="3189">
        <v>0</v>
      </c>
      <c r="AM119" s="3190">
        <v>0</v>
      </c>
      <c r="AN119" s="3190">
        <v>0</v>
      </c>
      <c r="AO119" s="3190">
        <v>0</v>
      </c>
      <c r="AP119" s="3190">
        <v>0</v>
      </c>
      <c r="AQ119" s="3190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3185" t="s">
        <v>156</v>
      </c>
      <c r="C120" s="3186">
        <f t="shared" si="81"/>
        <v>0</v>
      </c>
      <c r="D120" s="3187">
        <f t="shared" si="82"/>
        <v>0</v>
      </c>
      <c r="E120" s="3188">
        <f t="shared" si="83"/>
        <v>0</v>
      </c>
      <c r="F120" s="3172">
        <v>0</v>
      </c>
      <c r="G120" s="3174">
        <v>0</v>
      </c>
      <c r="H120" s="3172">
        <v>0</v>
      </c>
      <c r="I120" s="3174">
        <v>0</v>
      </c>
      <c r="J120" s="3172">
        <v>0</v>
      </c>
      <c r="K120" s="3174">
        <v>0</v>
      </c>
      <c r="L120" s="3189">
        <v>0</v>
      </c>
      <c r="M120" s="3173">
        <v>0</v>
      </c>
      <c r="N120" s="3173">
        <v>0</v>
      </c>
      <c r="O120" s="3190">
        <v>0</v>
      </c>
      <c r="P120" s="3172">
        <v>0</v>
      </c>
      <c r="Q120" s="3190">
        <v>0</v>
      </c>
      <c r="R120" s="3189">
        <v>0</v>
      </c>
      <c r="S120" s="3190">
        <v>0</v>
      </c>
      <c r="T120" s="3189">
        <v>0</v>
      </c>
      <c r="U120" s="3190">
        <v>0</v>
      </c>
      <c r="V120" s="3172">
        <v>0</v>
      </c>
      <c r="W120" s="3174">
        <v>0</v>
      </c>
      <c r="X120" s="3189">
        <v>0</v>
      </c>
      <c r="Y120" s="3174">
        <v>0</v>
      </c>
      <c r="Z120" s="3189">
        <v>0</v>
      </c>
      <c r="AA120" s="3190">
        <v>0</v>
      </c>
      <c r="AB120" s="3189">
        <v>0</v>
      </c>
      <c r="AC120" s="3190">
        <v>0</v>
      </c>
      <c r="AD120" s="3189">
        <v>0</v>
      </c>
      <c r="AE120" s="3190">
        <v>0</v>
      </c>
      <c r="AF120" s="3189">
        <v>0</v>
      </c>
      <c r="AG120" s="3190">
        <v>0</v>
      </c>
      <c r="AH120" s="3189">
        <v>0</v>
      </c>
      <c r="AI120" s="3190">
        <v>0</v>
      </c>
      <c r="AJ120" s="3189">
        <v>0</v>
      </c>
      <c r="AK120" s="3190">
        <v>0</v>
      </c>
      <c r="AL120" s="3189">
        <v>0</v>
      </c>
      <c r="AM120" s="3190">
        <v>0</v>
      </c>
      <c r="AN120" s="3190">
        <v>0</v>
      </c>
      <c r="AO120" s="3190">
        <v>0</v>
      </c>
      <c r="AP120" s="3190">
        <v>0</v>
      </c>
      <c r="AQ120" s="3190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3185" t="s">
        <v>157</v>
      </c>
      <c r="C121" s="3186">
        <f t="shared" si="81"/>
        <v>0</v>
      </c>
      <c r="D121" s="3187">
        <f t="shared" si="82"/>
        <v>0</v>
      </c>
      <c r="E121" s="3188">
        <f t="shared" si="83"/>
        <v>0</v>
      </c>
      <c r="F121" s="3172">
        <v>0</v>
      </c>
      <c r="G121" s="3174">
        <v>0</v>
      </c>
      <c r="H121" s="3172">
        <v>0</v>
      </c>
      <c r="I121" s="3174">
        <v>0</v>
      </c>
      <c r="J121" s="3172">
        <v>0</v>
      </c>
      <c r="K121" s="3174">
        <v>0</v>
      </c>
      <c r="L121" s="3189">
        <v>0</v>
      </c>
      <c r="M121" s="3173">
        <v>0</v>
      </c>
      <c r="N121" s="3173">
        <v>0</v>
      </c>
      <c r="O121" s="3190">
        <v>0</v>
      </c>
      <c r="P121" s="3172">
        <v>0</v>
      </c>
      <c r="Q121" s="3190">
        <v>0</v>
      </c>
      <c r="R121" s="3189">
        <v>0</v>
      </c>
      <c r="S121" s="3190">
        <v>0</v>
      </c>
      <c r="T121" s="3189">
        <v>0</v>
      </c>
      <c r="U121" s="3190">
        <v>0</v>
      </c>
      <c r="V121" s="3172">
        <v>0</v>
      </c>
      <c r="W121" s="3174">
        <v>0</v>
      </c>
      <c r="X121" s="3189">
        <v>0</v>
      </c>
      <c r="Y121" s="3174">
        <v>0</v>
      </c>
      <c r="Z121" s="3189">
        <v>0</v>
      </c>
      <c r="AA121" s="3190">
        <v>0</v>
      </c>
      <c r="AB121" s="3189">
        <v>0</v>
      </c>
      <c r="AC121" s="3190">
        <v>0</v>
      </c>
      <c r="AD121" s="3189">
        <v>0</v>
      </c>
      <c r="AE121" s="3190">
        <v>0</v>
      </c>
      <c r="AF121" s="3189">
        <v>0</v>
      </c>
      <c r="AG121" s="3190">
        <v>0</v>
      </c>
      <c r="AH121" s="3189">
        <v>0</v>
      </c>
      <c r="AI121" s="3190">
        <v>0</v>
      </c>
      <c r="AJ121" s="3189">
        <v>0</v>
      </c>
      <c r="AK121" s="3190">
        <v>0</v>
      </c>
      <c r="AL121" s="3189">
        <v>0</v>
      </c>
      <c r="AM121" s="3190">
        <v>0</v>
      </c>
      <c r="AN121" s="3190">
        <v>0</v>
      </c>
      <c r="AO121" s="3190">
        <v>0</v>
      </c>
      <c r="AP121" s="3190">
        <v>0</v>
      </c>
      <c r="AQ121" s="3190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3191" t="s">
        <v>158</v>
      </c>
      <c r="C122" s="3192">
        <f t="shared" si="81"/>
        <v>0</v>
      </c>
      <c r="D122" s="3193">
        <f t="shared" si="82"/>
        <v>0</v>
      </c>
      <c r="E122" s="3194">
        <f t="shared" si="83"/>
        <v>0</v>
      </c>
      <c r="F122" s="3195">
        <v>0</v>
      </c>
      <c r="G122" s="3196">
        <v>0</v>
      </c>
      <c r="H122" s="3195">
        <v>0</v>
      </c>
      <c r="I122" s="3196">
        <v>0</v>
      </c>
      <c r="J122" s="3195">
        <v>0</v>
      </c>
      <c r="K122" s="3196">
        <v>0</v>
      </c>
      <c r="L122" s="3197">
        <v>0</v>
      </c>
      <c r="M122" s="3198">
        <v>0</v>
      </c>
      <c r="N122" s="3198">
        <v>0</v>
      </c>
      <c r="O122" s="3199">
        <v>0</v>
      </c>
      <c r="P122" s="3195">
        <v>0</v>
      </c>
      <c r="Q122" s="3199">
        <v>0</v>
      </c>
      <c r="R122" s="3197">
        <v>0</v>
      </c>
      <c r="S122" s="3199">
        <v>0</v>
      </c>
      <c r="T122" s="3197">
        <v>0</v>
      </c>
      <c r="U122" s="3199">
        <v>0</v>
      </c>
      <c r="V122" s="3195">
        <v>0</v>
      </c>
      <c r="W122" s="3196">
        <v>0</v>
      </c>
      <c r="X122" s="3197">
        <v>0</v>
      </c>
      <c r="Y122" s="3196">
        <v>0</v>
      </c>
      <c r="Z122" s="3197">
        <v>0</v>
      </c>
      <c r="AA122" s="3199">
        <v>0</v>
      </c>
      <c r="AB122" s="3197">
        <v>0</v>
      </c>
      <c r="AC122" s="3199">
        <v>0</v>
      </c>
      <c r="AD122" s="3197">
        <v>0</v>
      </c>
      <c r="AE122" s="3199">
        <v>0</v>
      </c>
      <c r="AF122" s="3197">
        <v>0</v>
      </c>
      <c r="AG122" s="3199">
        <v>0</v>
      </c>
      <c r="AH122" s="3197">
        <v>0</v>
      </c>
      <c r="AI122" s="3199">
        <v>0</v>
      </c>
      <c r="AJ122" s="3197">
        <v>0</v>
      </c>
      <c r="AK122" s="3199">
        <v>0</v>
      </c>
      <c r="AL122" s="3197">
        <v>0</v>
      </c>
      <c r="AM122" s="3199">
        <v>0</v>
      </c>
      <c r="AN122" s="3199">
        <v>0</v>
      </c>
      <c r="AO122" s="3199">
        <v>0</v>
      </c>
      <c r="AP122" s="3199">
        <v>0</v>
      </c>
      <c r="AQ122" s="3199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3200" t="s">
        <v>159</v>
      </c>
      <c r="C123" s="3201">
        <f t="shared" si="81"/>
        <v>0</v>
      </c>
      <c r="D123" s="3202">
        <f>SUM(F123+H123+J123+L123+N123+P123+R123+T123+V123+X123+Z123+AB123+AD123+AF123+AH123+AJ123+AL123)</f>
        <v>0</v>
      </c>
      <c r="E123" s="3203">
        <f t="shared" si="83"/>
        <v>0</v>
      </c>
      <c r="F123" s="3204">
        <v>0</v>
      </c>
      <c r="G123" s="3205">
        <v>0</v>
      </c>
      <c r="H123" s="3204">
        <v>0</v>
      </c>
      <c r="I123" s="3205">
        <v>0</v>
      </c>
      <c r="J123" s="3204">
        <v>0</v>
      </c>
      <c r="K123" s="3205">
        <v>0</v>
      </c>
      <c r="L123" s="3206">
        <v>0</v>
      </c>
      <c r="M123" s="3207">
        <v>0</v>
      </c>
      <c r="N123" s="3207">
        <v>0</v>
      </c>
      <c r="O123" s="3208">
        <v>0</v>
      </c>
      <c r="P123" s="3204">
        <v>0</v>
      </c>
      <c r="Q123" s="3208">
        <v>0</v>
      </c>
      <c r="R123" s="3206">
        <v>0</v>
      </c>
      <c r="S123" s="3208">
        <v>0</v>
      </c>
      <c r="T123" s="3206">
        <v>0</v>
      </c>
      <c r="U123" s="3208">
        <v>0</v>
      </c>
      <c r="V123" s="3204">
        <v>0</v>
      </c>
      <c r="W123" s="3205">
        <v>0</v>
      </c>
      <c r="X123" s="3206">
        <v>0</v>
      </c>
      <c r="Y123" s="3205">
        <v>0</v>
      </c>
      <c r="Z123" s="3206">
        <v>0</v>
      </c>
      <c r="AA123" s="3208">
        <v>0</v>
      </c>
      <c r="AB123" s="3206">
        <v>0</v>
      </c>
      <c r="AC123" s="3208">
        <v>0</v>
      </c>
      <c r="AD123" s="3206">
        <v>0</v>
      </c>
      <c r="AE123" s="3208">
        <v>0</v>
      </c>
      <c r="AF123" s="3206">
        <v>0</v>
      </c>
      <c r="AG123" s="3208">
        <v>0</v>
      </c>
      <c r="AH123" s="3206">
        <v>0</v>
      </c>
      <c r="AI123" s="3208">
        <v>0</v>
      </c>
      <c r="AJ123" s="3206">
        <v>0</v>
      </c>
      <c r="AK123" s="3208">
        <v>0</v>
      </c>
      <c r="AL123" s="3206">
        <v>0</v>
      </c>
      <c r="AM123" s="3208">
        <v>0</v>
      </c>
      <c r="AN123" s="3208">
        <v>0</v>
      </c>
      <c r="AO123" s="3208">
        <v>0</v>
      </c>
      <c r="AP123" s="3208">
        <v>0</v>
      </c>
      <c r="AQ123" s="3208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22</v>
      </c>
      <c r="D124" s="207">
        <f>SUM(D113:D123)</f>
        <v>13</v>
      </c>
      <c r="E124" s="208">
        <f>SUM(E113:E123)</f>
        <v>9</v>
      </c>
      <c r="F124" s="209">
        <f>SUM(F113:F123)</f>
        <v>2</v>
      </c>
      <c r="G124" s="210">
        <f>SUM(G113:G123)</f>
        <v>1</v>
      </c>
      <c r="H124" s="209">
        <f>SUM(H113:H123)</f>
        <v>2</v>
      </c>
      <c r="I124" s="210">
        <f t="shared" ref="I124:AO124" si="84">SUM(I113:I123)</f>
        <v>0</v>
      </c>
      <c r="J124" s="209">
        <f t="shared" si="84"/>
        <v>7</v>
      </c>
      <c r="K124" s="210">
        <f t="shared" si="84"/>
        <v>4</v>
      </c>
      <c r="L124" s="211">
        <f t="shared" si="84"/>
        <v>1</v>
      </c>
      <c r="M124" s="212">
        <f t="shared" si="84"/>
        <v>3</v>
      </c>
      <c r="N124" s="212">
        <f t="shared" si="84"/>
        <v>0</v>
      </c>
      <c r="O124" s="213">
        <f t="shared" si="84"/>
        <v>0</v>
      </c>
      <c r="P124" s="209">
        <f t="shared" si="84"/>
        <v>0</v>
      </c>
      <c r="Q124" s="213">
        <f t="shared" si="84"/>
        <v>0</v>
      </c>
      <c r="R124" s="214">
        <f t="shared" si="84"/>
        <v>0</v>
      </c>
      <c r="S124" s="2692">
        <f t="shared" si="84"/>
        <v>0</v>
      </c>
      <c r="T124" s="2693">
        <f>SUM(T113:T123)</f>
        <v>0</v>
      </c>
      <c r="U124" s="2694">
        <f t="shared" si="84"/>
        <v>0</v>
      </c>
      <c r="V124" s="212">
        <f t="shared" si="84"/>
        <v>0</v>
      </c>
      <c r="W124" s="2692">
        <f t="shared" si="84"/>
        <v>0</v>
      </c>
      <c r="X124" s="2695">
        <f t="shared" si="84"/>
        <v>0</v>
      </c>
      <c r="Y124" s="210">
        <f t="shared" si="84"/>
        <v>0</v>
      </c>
      <c r="Z124" s="2696">
        <f t="shared" si="84"/>
        <v>1</v>
      </c>
      <c r="AA124" s="210">
        <f t="shared" si="84"/>
        <v>1</v>
      </c>
      <c r="AB124" s="2696">
        <f t="shared" si="84"/>
        <v>0</v>
      </c>
      <c r="AC124" s="210">
        <f t="shared" si="84"/>
        <v>0</v>
      </c>
      <c r="AD124" s="2696">
        <f t="shared" si="84"/>
        <v>0</v>
      </c>
      <c r="AE124" s="210">
        <f t="shared" si="84"/>
        <v>0</v>
      </c>
      <c r="AF124" s="2696">
        <f t="shared" si="84"/>
        <v>0</v>
      </c>
      <c r="AG124" s="210">
        <f t="shared" si="84"/>
        <v>0</v>
      </c>
      <c r="AH124" s="2696">
        <f t="shared" si="84"/>
        <v>0</v>
      </c>
      <c r="AI124" s="210">
        <f t="shared" si="84"/>
        <v>0</v>
      </c>
      <c r="AJ124" s="2696">
        <f t="shared" si="84"/>
        <v>0</v>
      </c>
      <c r="AK124" s="210">
        <f t="shared" si="84"/>
        <v>0</v>
      </c>
      <c r="AL124" s="2696">
        <f t="shared" si="84"/>
        <v>0</v>
      </c>
      <c r="AM124" s="210">
        <f t="shared" si="84"/>
        <v>0</v>
      </c>
      <c r="AN124" s="210">
        <f t="shared" si="84"/>
        <v>4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2923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3185" t="s">
        <v>151</v>
      </c>
      <c r="C126" s="3186">
        <f t="shared" ref="C126:C134" si="86">SUM(D126:E126)</f>
        <v>38</v>
      </c>
      <c r="D126" s="3187">
        <f t="shared" ref="D126:E135" si="87">SUM(F126+H126+J126+L126+N126+P126+R126+T126+V126+X126+Z126+AB126+AD126+AF126+AH126+AJ126+AL126)</f>
        <v>7</v>
      </c>
      <c r="E126" s="3188">
        <f>SUM(G126+I126+K126+M126+O126+Q126+S126+U126+W126+Y126+AA126+AC126+AE126+AG126+AI126+AK126+AM126)</f>
        <v>31</v>
      </c>
      <c r="F126" s="3172">
        <v>0</v>
      </c>
      <c r="G126" s="3174">
        <v>0</v>
      </c>
      <c r="H126" s="3172">
        <v>1</v>
      </c>
      <c r="I126" s="3174">
        <v>0</v>
      </c>
      <c r="J126" s="3172">
        <v>3</v>
      </c>
      <c r="K126" s="3174">
        <v>8</v>
      </c>
      <c r="L126" s="3189">
        <v>3</v>
      </c>
      <c r="M126" s="3173">
        <v>23</v>
      </c>
      <c r="N126" s="3173">
        <v>0</v>
      </c>
      <c r="O126" s="3190">
        <v>0</v>
      </c>
      <c r="P126" s="3172">
        <v>0</v>
      </c>
      <c r="Q126" s="3190">
        <v>0</v>
      </c>
      <c r="R126" s="3189">
        <v>0</v>
      </c>
      <c r="S126" s="3190">
        <v>0</v>
      </c>
      <c r="T126" s="3189">
        <v>0</v>
      </c>
      <c r="U126" s="3190">
        <v>0</v>
      </c>
      <c r="V126" s="3172">
        <v>0</v>
      </c>
      <c r="W126" s="3174">
        <v>0</v>
      </c>
      <c r="X126" s="3189">
        <v>0</v>
      </c>
      <c r="Y126" s="3174">
        <v>0</v>
      </c>
      <c r="Z126" s="3189">
        <v>0</v>
      </c>
      <c r="AA126" s="3190">
        <v>0</v>
      </c>
      <c r="AB126" s="3189">
        <v>0</v>
      </c>
      <c r="AC126" s="3190">
        <v>0</v>
      </c>
      <c r="AD126" s="3189">
        <v>0</v>
      </c>
      <c r="AE126" s="3190">
        <v>0</v>
      </c>
      <c r="AF126" s="3189">
        <v>0</v>
      </c>
      <c r="AG126" s="3190">
        <v>0</v>
      </c>
      <c r="AH126" s="3189">
        <v>0</v>
      </c>
      <c r="AI126" s="3190">
        <v>0</v>
      </c>
      <c r="AJ126" s="3189">
        <v>0</v>
      </c>
      <c r="AK126" s="3190">
        <v>0</v>
      </c>
      <c r="AL126" s="3189">
        <v>0</v>
      </c>
      <c r="AM126" s="3190">
        <v>0</v>
      </c>
      <c r="AN126" s="3190">
        <v>0</v>
      </c>
      <c r="AO126" s="3190">
        <v>0</v>
      </c>
      <c r="AP126" s="3190">
        <v>0</v>
      </c>
      <c r="AQ126" s="3190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3185" t="s">
        <v>152</v>
      </c>
      <c r="C127" s="3186">
        <f t="shared" si="86"/>
        <v>0</v>
      </c>
      <c r="D127" s="3187">
        <f t="shared" si="87"/>
        <v>0</v>
      </c>
      <c r="E127" s="3188">
        <f t="shared" si="87"/>
        <v>0</v>
      </c>
      <c r="F127" s="3172">
        <v>0</v>
      </c>
      <c r="G127" s="3174">
        <v>0</v>
      </c>
      <c r="H127" s="3172">
        <v>0</v>
      </c>
      <c r="I127" s="3174">
        <v>0</v>
      </c>
      <c r="J127" s="3172">
        <v>0</v>
      </c>
      <c r="K127" s="3174">
        <v>0</v>
      </c>
      <c r="L127" s="3189">
        <v>0</v>
      </c>
      <c r="M127" s="3173">
        <v>0</v>
      </c>
      <c r="N127" s="3173">
        <v>0</v>
      </c>
      <c r="O127" s="3190">
        <v>0</v>
      </c>
      <c r="P127" s="3172">
        <v>0</v>
      </c>
      <c r="Q127" s="3190">
        <v>0</v>
      </c>
      <c r="R127" s="3189">
        <v>0</v>
      </c>
      <c r="S127" s="3190">
        <v>0</v>
      </c>
      <c r="T127" s="3189">
        <v>0</v>
      </c>
      <c r="U127" s="3190">
        <v>0</v>
      </c>
      <c r="V127" s="3172">
        <v>0</v>
      </c>
      <c r="W127" s="3174">
        <v>0</v>
      </c>
      <c r="X127" s="3189">
        <v>0</v>
      </c>
      <c r="Y127" s="3174">
        <v>0</v>
      </c>
      <c r="Z127" s="3189">
        <v>0</v>
      </c>
      <c r="AA127" s="3190">
        <v>0</v>
      </c>
      <c r="AB127" s="3189">
        <v>0</v>
      </c>
      <c r="AC127" s="3190">
        <v>0</v>
      </c>
      <c r="AD127" s="3189">
        <v>0</v>
      </c>
      <c r="AE127" s="3190">
        <v>0</v>
      </c>
      <c r="AF127" s="3189">
        <v>0</v>
      </c>
      <c r="AG127" s="3190">
        <v>0</v>
      </c>
      <c r="AH127" s="3189">
        <v>0</v>
      </c>
      <c r="AI127" s="3190">
        <v>0</v>
      </c>
      <c r="AJ127" s="3189">
        <v>0</v>
      </c>
      <c r="AK127" s="3190">
        <v>0</v>
      </c>
      <c r="AL127" s="3189">
        <v>0</v>
      </c>
      <c r="AM127" s="3190">
        <v>0</v>
      </c>
      <c r="AN127" s="3190">
        <v>0</v>
      </c>
      <c r="AO127" s="3190">
        <v>0</v>
      </c>
      <c r="AP127" s="3190">
        <v>0</v>
      </c>
      <c r="AQ127" s="3190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3185" t="s">
        <v>153</v>
      </c>
      <c r="C128" s="3186">
        <f t="shared" si="86"/>
        <v>0</v>
      </c>
      <c r="D128" s="3187">
        <f t="shared" si="87"/>
        <v>0</v>
      </c>
      <c r="E128" s="3188">
        <f t="shared" si="87"/>
        <v>0</v>
      </c>
      <c r="F128" s="3172">
        <v>0</v>
      </c>
      <c r="G128" s="3174">
        <v>0</v>
      </c>
      <c r="H128" s="3172">
        <v>0</v>
      </c>
      <c r="I128" s="3174">
        <v>0</v>
      </c>
      <c r="J128" s="3172">
        <v>0</v>
      </c>
      <c r="K128" s="3174">
        <v>0</v>
      </c>
      <c r="L128" s="3189">
        <v>0</v>
      </c>
      <c r="M128" s="3173">
        <v>0</v>
      </c>
      <c r="N128" s="3173">
        <v>0</v>
      </c>
      <c r="O128" s="3190">
        <v>0</v>
      </c>
      <c r="P128" s="3172">
        <v>0</v>
      </c>
      <c r="Q128" s="3190">
        <v>0</v>
      </c>
      <c r="R128" s="3189">
        <v>0</v>
      </c>
      <c r="S128" s="3190">
        <v>0</v>
      </c>
      <c r="T128" s="3189">
        <v>0</v>
      </c>
      <c r="U128" s="3190">
        <v>0</v>
      </c>
      <c r="V128" s="3172">
        <v>0</v>
      </c>
      <c r="W128" s="3174">
        <v>0</v>
      </c>
      <c r="X128" s="3189">
        <v>0</v>
      </c>
      <c r="Y128" s="3174">
        <v>0</v>
      </c>
      <c r="Z128" s="3189">
        <v>0</v>
      </c>
      <c r="AA128" s="3190">
        <v>0</v>
      </c>
      <c r="AB128" s="3189">
        <v>0</v>
      </c>
      <c r="AC128" s="3190">
        <v>0</v>
      </c>
      <c r="AD128" s="3189">
        <v>0</v>
      </c>
      <c r="AE128" s="3190">
        <v>0</v>
      </c>
      <c r="AF128" s="3189">
        <v>0</v>
      </c>
      <c r="AG128" s="3190">
        <v>0</v>
      </c>
      <c r="AH128" s="3189">
        <v>0</v>
      </c>
      <c r="AI128" s="3190">
        <v>0</v>
      </c>
      <c r="AJ128" s="3189">
        <v>0</v>
      </c>
      <c r="AK128" s="3190">
        <v>0</v>
      </c>
      <c r="AL128" s="3189">
        <v>0</v>
      </c>
      <c r="AM128" s="3190">
        <v>0</v>
      </c>
      <c r="AN128" s="3190">
        <v>0</v>
      </c>
      <c r="AO128" s="3190">
        <v>0</v>
      </c>
      <c r="AP128" s="3190">
        <v>0</v>
      </c>
      <c r="AQ128" s="3190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3185" t="s">
        <v>154</v>
      </c>
      <c r="C129" s="3186">
        <f t="shared" si="86"/>
        <v>2</v>
      </c>
      <c r="D129" s="3187">
        <f t="shared" si="87"/>
        <v>0</v>
      </c>
      <c r="E129" s="3188">
        <f t="shared" si="87"/>
        <v>2</v>
      </c>
      <c r="F129" s="3172">
        <v>0</v>
      </c>
      <c r="G129" s="3174">
        <v>0</v>
      </c>
      <c r="H129" s="3172">
        <v>0</v>
      </c>
      <c r="I129" s="3174">
        <v>0</v>
      </c>
      <c r="J129" s="3172">
        <v>0</v>
      </c>
      <c r="K129" s="3174">
        <v>2</v>
      </c>
      <c r="L129" s="3189">
        <v>0</v>
      </c>
      <c r="M129" s="3173">
        <v>0</v>
      </c>
      <c r="N129" s="3173">
        <v>0</v>
      </c>
      <c r="O129" s="3190">
        <v>0</v>
      </c>
      <c r="P129" s="3172">
        <v>0</v>
      </c>
      <c r="Q129" s="3190">
        <v>0</v>
      </c>
      <c r="R129" s="3189">
        <v>0</v>
      </c>
      <c r="S129" s="3190">
        <v>0</v>
      </c>
      <c r="T129" s="3189">
        <v>0</v>
      </c>
      <c r="U129" s="3190">
        <v>0</v>
      </c>
      <c r="V129" s="3172">
        <v>0</v>
      </c>
      <c r="W129" s="3174">
        <v>0</v>
      </c>
      <c r="X129" s="3189">
        <v>0</v>
      </c>
      <c r="Y129" s="3174">
        <v>0</v>
      </c>
      <c r="Z129" s="3189">
        <v>0</v>
      </c>
      <c r="AA129" s="3190">
        <v>0</v>
      </c>
      <c r="AB129" s="3189">
        <v>0</v>
      </c>
      <c r="AC129" s="3190">
        <v>0</v>
      </c>
      <c r="AD129" s="3189">
        <v>0</v>
      </c>
      <c r="AE129" s="3190">
        <v>0</v>
      </c>
      <c r="AF129" s="3189">
        <v>0</v>
      </c>
      <c r="AG129" s="3190">
        <v>0</v>
      </c>
      <c r="AH129" s="3189">
        <v>0</v>
      </c>
      <c r="AI129" s="3190">
        <v>0</v>
      </c>
      <c r="AJ129" s="3189">
        <v>0</v>
      </c>
      <c r="AK129" s="3190">
        <v>0</v>
      </c>
      <c r="AL129" s="3189">
        <v>0</v>
      </c>
      <c r="AM129" s="3190">
        <v>0</v>
      </c>
      <c r="AN129" s="3190">
        <v>2</v>
      </c>
      <c r="AO129" s="3190">
        <v>0</v>
      </c>
      <c r="AP129" s="3190">
        <v>0</v>
      </c>
      <c r="AQ129" s="3190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3185" t="s">
        <v>37</v>
      </c>
      <c r="C130" s="3186">
        <f t="shared" si="86"/>
        <v>0</v>
      </c>
      <c r="D130" s="3187">
        <f t="shared" si="87"/>
        <v>0</v>
      </c>
      <c r="E130" s="3188">
        <f t="shared" si="87"/>
        <v>0</v>
      </c>
      <c r="F130" s="3172">
        <v>0</v>
      </c>
      <c r="G130" s="3174">
        <v>0</v>
      </c>
      <c r="H130" s="3172">
        <v>0</v>
      </c>
      <c r="I130" s="3174">
        <v>0</v>
      </c>
      <c r="J130" s="3172">
        <v>0</v>
      </c>
      <c r="K130" s="3174">
        <v>0</v>
      </c>
      <c r="L130" s="3189">
        <v>0</v>
      </c>
      <c r="M130" s="3173">
        <v>0</v>
      </c>
      <c r="N130" s="3173">
        <v>0</v>
      </c>
      <c r="O130" s="3190">
        <v>0</v>
      </c>
      <c r="P130" s="3172">
        <v>0</v>
      </c>
      <c r="Q130" s="3190">
        <v>0</v>
      </c>
      <c r="R130" s="3189">
        <v>0</v>
      </c>
      <c r="S130" s="3190">
        <v>0</v>
      </c>
      <c r="T130" s="3189">
        <v>0</v>
      </c>
      <c r="U130" s="3190">
        <v>0</v>
      </c>
      <c r="V130" s="3172">
        <v>0</v>
      </c>
      <c r="W130" s="3174">
        <v>0</v>
      </c>
      <c r="X130" s="3189">
        <v>0</v>
      </c>
      <c r="Y130" s="3174">
        <v>0</v>
      </c>
      <c r="Z130" s="3189">
        <v>0</v>
      </c>
      <c r="AA130" s="3190">
        <v>0</v>
      </c>
      <c r="AB130" s="3189">
        <v>0</v>
      </c>
      <c r="AC130" s="3190">
        <v>0</v>
      </c>
      <c r="AD130" s="3189">
        <v>0</v>
      </c>
      <c r="AE130" s="3190">
        <v>0</v>
      </c>
      <c r="AF130" s="3189">
        <v>0</v>
      </c>
      <c r="AG130" s="3190">
        <v>0</v>
      </c>
      <c r="AH130" s="3189">
        <v>0</v>
      </c>
      <c r="AI130" s="3190">
        <v>0</v>
      </c>
      <c r="AJ130" s="3189">
        <v>0</v>
      </c>
      <c r="AK130" s="3190">
        <v>0</v>
      </c>
      <c r="AL130" s="3189">
        <v>0</v>
      </c>
      <c r="AM130" s="3190">
        <v>0</v>
      </c>
      <c r="AN130" s="3190">
        <v>0</v>
      </c>
      <c r="AO130" s="3190">
        <v>0</v>
      </c>
      <c r="AP130" s="3190">
        <v>0</v>
      </c>
      <c r="AQ130" s="3190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3185" t="s">
        <v>155</v>
      </c>
      <c r="C131" s="3186">
        <f t="shared" si="86"/>
        <v>16</v>
      </c>
      <c r="D131" s="3187">
        <f t="shared" si="87"/>
        <v>11</v>
      </c>
      <c r="E131" s="3188">
        <f t="shared" si="87"/>
        <v>5</v>
      </c>
      <c r="F131" s="3172">
        <v>2</v>
      </c>
      <c r="G131" s="3174">
        <v>0</v>
      </c>
      <c r="H131" s="3172">
        <v>0</v>
      </c>
      <c r="I131" s="3174">
        <v>0</v>
      </c>
      <c r="J131" s="3172">
        <v>4</v>
      </c>
      <c r="K131" s="3174">
        <v>4</v>
      </c>
      <c r="L131" s="3189">
        <v>5</v>
      </c>
      <c r="M131" s="3173">
        <v>1</v>
      </c>
      <c r="N131" s="3173">
        <v>0</v>
      </c>
      <c r="O131" s="3190">
        <v>0</v>
      </c>
      <c r="P131" s="3172">
        <v>0</v>
      </c>
      <c r="Q131" s="3190">
        <v>0</v>
      </c>
      <c r="R131" s="3189">
        <v>0</v>
      </c>
      <c r="S131" s="3190">
        <v>0</v>
      </c>
      <c r="T131" s="3189">
        <v>0</v>
      </c>
      <c r="U131" s="3190">
        <v>0</v>
      </c>
      <c r="V131" s="3172">
        <v>0</v>
      </c>
      <c r="W131" s="3174">
        <v>0</v>
      </c>
      <c r="X131" s="3189">
        <v>0</v>
      </c>
      <c r="Y131" s="3174">
        <v>0</v>
      </c>
      <c r="Z131" s="3189">
        <v>0</v>
      </c>
      <c r="AA131" s="3190">
        <v>0</v>
      </c>
      <c r="AB131" s="3189">
        <v>0</v>
      </c>
      <c r="AC131" s="3190">
        <v>0</v>
      </c>
      <c r="AD131" s="3189">
        <v>0</v>
      </c>
      <c r="AE131" s="3190">
        <v>0</v>
      </c>
      <c r="AF131" s="3189">
        <v>0</v>
      </c>
      <c r="AG131" s="3190">
        <v>0</v>
      </c>
      <c r="AH131" s="3189">
        <v>0</v>
      </c>
      <c r="AI131" s="3190">
        <v>0</v>
      </c>
      <c r="AJ131" s="3189">
        <v>0</v>
      </c>
      <c r="AK131" s="3190">
        <v>0</v>
      </c>
      <c r="AL131" s="3189">
        <v>0</v>
      </c>
      <c r="AM131" s="3190">
        <v>0</v>
      </c>
      <c r="AN131" s="3190">
        <v>0</v>
      </c>
      <c r="AO131" s="3190">
        <v>0</v>
      </c>
      <c r="AP131" s="3190">
        <v>0</v>
      </c>
      <c r="AQ131" s="3190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3185" t="s">
        <v>156</v>
      </c>
      <c r="C132" s="3186">
        <f t="shared" si="86"/>
        <v>0</v>
      </c>
      <c r="D132" s="3187">
        <f t="shared" si="87"/>
        <v>0</v>
      </c>
      <c r="E132" s="3188">
        <f t="shared" si="87"/>
        <v>0</v>
      </c>
      <c r="F132" s="3172">
        <v>0</v>
      </c>
      <c r="G132" s="3174">
        <v>0</v>
      </c>
      <c r="H132" s="3172">
        <v>0</v>
      </c>
      <c r="I132" s="3174">
        <v>0</v>
      </c>
      <c r="J132" s="3172">
        <v>0</v>
      </c>
      <c r="K132" s="3174">
        <v>0</v>
      </c>
      <c r="L132" s="3189">
        <v>0</v>
      </c>
      <c r="M132" s="3173">
        <v>0</v>
      </c>
      <c r="N132" s="3173">
        <v>0</v>
      </c>
      <c r="O132" s="3190">
        <v>0</v>
      </c>
      <c r="P132" s="3172">
        <v>0</v>
      </c>
      <c r="Q132" s="3190">
        <v>0</v>
      </c>
      <c r="R132" s="3189">
        <v>0</v>
      </c>
      <c r="S132" s="3190">
        <v>0</v>
      </c>
      <c r="T132" s="3189">
        <v>0</v>
      </c>
      <c r="U132" s="3190">
        <v>0</v>
      </c>
      <c r="V132" s="3172">
        <v>0</v>
      </c>
      <c r="W132" s="3174">
        <v>0</v>
      </c>
      <c r="X132" s="3189">
        <v>0</v>
      </c>
      <c r="Y132" s="3174">
        <v>0</v>
      </c>
      <c r="Z132" s="3189">
        <v>0</v>
      </c>
      <c r="AA132" s="3190">
        <v>0</v>
      </c>
      <c r="AB132" s="3189">
        <v>0</v>
      </c>
      <c r="AC132" s="3190">
        <v>0</v>
      </c>
      <c r="AD132" s="3189">
        <v>0</v>
      </c>
      <c r="AE132" s="3190">
        <v>0</v>
      </c>
      <c r="AF132" s="3189">
        <v>0</v>
      </c>
      <c r="AG132" s="3190">
        <v>0</v>
      </c>
      <c r="AH132" s="3189">
        <v>0</v>
      </c>
      <c r="AI132" s="3190">
        <v>0</v>
      </c>
      <c r="AJ132" s="3189">
        <v>0</v>
      </c>
      <c r="AK132" s="3190">
        <v>0</v>
      </c>
      <c r="AL132" s="3189">
        <v>0</v>
      </c>
      <c r="AM132" s="3190">
        <v>0</v>
      </c>
      <c r="AN132" s="3190">
        <v>0</v>
      </c>
      <c r="AO132" s="3190">
        <v>0</v>
      </c>
      <c r="AP132" s="3190">
        <v>0</v>
      </c>
      <c r="AQ132" s="3190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3185" t="s">
        <v>157</v>
      </c>
      <c r="C133" s="3186">
        <f t="shared" si="86"/>
        <v>0</v>
      </c>
      <c r="D133" s="3187">
        <f t="shared" si="87"/>
        <v>0</v>
      </c>
      <c r="E133" s="3188">
        <f t="shared" si="87"/>
        <v>0</v>
      </c>
      <c r="F133" s="3172">
        <v>0</v>
      </c>
      <c r="G133" s="3174">
        <v>0</v>
      </c>
      <c r="H133" s="3172">
        <v>0</v>
      </c>
      <c r="I133" s="3174">
        <v>0</v>
      </c>
      <c r="J133" s="3172">
        <v>0</v>
      </c>
      <c r="K133" s="3174">
        <v>0</v>
      </c>
      <c r="L133" s="3189">
        <v>0</v>
      </c>
      <c r="M133" s="3173">
        <v>0</v>
      </c>
      <c r="N133" s="3173">
        <v>0</v>
      </c>
      <c r="O133" s="3190">
        <v>0</v>
      </c>
      <c r="P133" s="3172">
        <v>0</v>
      </c>
      <c r="Q133" s="3190">
        <v>0</v>
      </c>
      <c r="R133" s="3189">
        <v>0</v>
      </c>
      <c r="S133" s="3190">
        <v>0</v>
      </c>
      <c r="T133" s="3189">
        <v>0</v>
      </c>
      <c r="U133" s="3190">
        <v>0</v>
      </c>
      <c r="V133" s="3172">
        <v>0</v>
      </c>
      <c r="W133" s="3174">
        <v>0</v>
      </c>
      <c r="X133" s="3189">
        <v>0</v>
      </c>
      <c r="Y133" s="3174">
        <v>0</v>
      </c>
      <c r="Z133" s="3189">
        <v>0</v>
      </c>
      <c r="AA133" s="3190">
        <v>0</v>
      </c>
      <c r="AB133" s="3189">
        <v>0</v>
      </c>
      <c r="AC133" s="3190">
        <v>0</v>
      </c>
      <c r="AD133" s="3189">
        <v>0</v>
      </c>
      <c r="AE133" s="3190">
        <v>0</v>
      </c>
      <c r="AF133" s="3189">
        <v>0</v>
      </c>
      <c r="AG133" s="3190">
        <v>0</v>
      </c>
      <c r="AH133" s="3189">
        <v>0</v>
      </c>
      <c r="AI133" s="3190">
        <v>0</v>
      </c>
      <c r="AJ133" s="3189">
        <v>0</v>
      </c>
      <c r="AK133" s="3190">
        <v>0</v>
      </c>
      <c r="AL133" s="3189">
        <v>0</v>
      </c>
      <c r="AM133" s="3190">
        <v>0</v>
      </c>
      <c r="AN133" s="3190">
        <v>0</v>
      </c>
      <c r="AO133" s="3190">
        <v>0</v>
      </c>
      <c r="AP133" s="3190">
        <v>0</v>
      </c>
      <c r="AQ133" s="3190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3185" t="s">
        <v>158</v>
      </c>
      <c r="C134" s="3186">
        <f t="shared" si="86"/>
        <v>0</v>
      </c>
      <c r="D134" s="3187">
        <f t="shared" si="87"/>
        <v>0</v>
      </c>
      <c r="E134" s="3188">
        <f t="shared" si="87"/>
        <v>0</v>
      </c>
      <c r="F134" s="3172">
        <v>0</v>
      </c>
      <c r="G134" s="3174">
        <v>0</v>
      </c>
      <c r="H134" s="3172">
        <v>0</v>
      </c>
      <c r="I134" s="3174">
        <v>0</v>
      </c>
      <c r="J134" s="3172">
        <v>0</v>
      </c>
      <c r="K134" s="3174">
        <v>0</v>
      </c>
      <c r="L134" s="3189">
        <v>0</v>
      </c>
      <c r="M134" s="3173">
        <v>0</v>
      </c>
      <c r="N134" s="3173">
        <v>0</v>
      </c>
      <c r="O134" s="3190">
        <v>0</v>
      </c>
      <c r="P134" s="3172">
        <v>0</v>
      </c>
      <c r="Q134" s="3190">
        <v>0</v>
      </c>
      <c r="R134" s="3189">
        <v>0</v>
      </c>
      <c r="S134" s="3190">
        <v>0</v>
      </c>
      <c r="T134" s="3189">
        <v>0</v>
      </c>
      <c r="U134" s="3190">
        <v>0</v>
      </c>
      <c r="V134" s="3172">
        <v>0</v>
      </c>
      <c r="W134" s="3174">
        <v>0</v>
      </c>
      <c r="X134" s="3189">
        <v>0</v>
      </c>
      <c r="Y134" s="3174">
        <v>0</v>
      </c>
      <c r="Z134" s="3189">
        <v>0</v>
      </c>
      <c r="AA134" s="3190">
        <v>0</v>
      </c>
      <c r="AB134" s="3189">
        <v>0</v>
      </c>
      <c r="AC134" s="3190">
        <v>0</v>
      </c>
      <c r="AD134" s="3189">
        <v>0</v>
      </c>
      <c r="AE134" s="3190">
        <v>0</v>
      </c>
      <c r="AF134" s="3189">
        <v>0</v>
      </c>
      <c r="AG134" s="3190">
        <v>0</v>
      </c>
      <c r="AH134" s="3189">
        <v>0</v>
      </c>
      <c r="AI134" s="3190">
        <v>0</v>
      </c>
      <c r="AJ134" s="3189">
        <v>0</v>
      </c>
      <c r="AK134" s="3190">
        <v>0</v>
      </c>
      <c r="AL134" s="3189">
        <v>0</v>
      </c>
      <c r="AM134" s="3190">
        <v>0</v>
      </c>
      <c r="AN134" s="3190">
        <v>0</v>
      </c>
      <c r="AO134" s="3190">
        <v>0</v>
      </c>
      <c r="AP134" s="3190">
        <v>0</v>
      </c>
      <c r="AQ134" s="3190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56</v>
      </c>
      <c r="D136" s="230">
        <f>SUM(D125:D135)</f>
        <v>18</v>
      </c>
      <c r="E136" s="231">
        <f>SUM(E125:E135)</f>
        <v>38</v>
      </c>
      <c r="F136" s="236">
        <f>SUM(F125:F135)</f>
        <v>2</v>
      </c>
      <c r="G136" s="764">
        <f t="shared" ref="G136:AQ136" si="88">SUM(G125:G135)</f>
        <v>0</v>
      </c>
      <c r="H136" s="236">
        <f t="shared" si="88"/>
        <v>1</v>
      </c>
      <c r="I136" s="764">
        <f t="shared" si="88"/>
        <v>0</v>
      </c>
      <c r="J136" s="236">
        <f t="shared" si="88"/>
        <v>7</v>
      </c>
      <c r="K136" s="764">
        <f t="shared" si="88"/>
        <v>14</v>
      </c>
      <c r="L136" s="765">
        <f t="shared" si="88"/>
        <v>8</v>
      </c>
      <c r="M136" s="239">
        <f t="shared" si="88"/>
        <v>24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768">
        <f t="shared" si="88"/>
        <v>0</v>
      </c>
      <c r="S136" s="3119">
        <f t="shared" si="88"/>
        <v>0</v>
      </c>
      <c r="T136" s="3118">
        <f t="shared" si="88"/>
        <v>0</v>
      </c>
      <c r="U136" s="1533">
        <f t="shared" si="88"/>
        <v>0</v>
      </c>
      <c r="V136" s="239">
        <f t="shared" si="88"/>
        <v>0</v>
      </c>
      <c r="W136" s="3119">
        <f t="shared" si="88"/>
        <v>0</v>
      </c>
      <c r="X136" s="3209">
        <f t="shared" si="88"/>
        <v>0</v>
      </c>
      <c r="Y136" s="764">
        <f t="shared" si="88"/>
        <v>0</v>
      </c>
      <c r="Z136" s="2698">
        <f t="shared" si="88"/>
        <v>0</v>
      </c>
      <c r="AA136" s="764">
        <f t="shared" si="88"/>
        <v>0</v>
      </c>
      <c r="AB136" s="2698">
        <f t="shared" si="88"/>
        <v>0</v>
      </c>
      <c r="AC136" s="764">
        <f t="shared" si="88"/>
        <v>0</v>
      </c>
      <c r="AD136" s="2698">
        <f t="shared" si="88"/>
        <v>0</v>
      </c>
      <c r="AE136" s="764">
        <f t="shared" si="88"/>
        <v>0</v>
      </c>
      <c r="AF136" s="2698">
        <f t="shared" si="88"/>
        <v>0</v>
      </c>
      <c r="AG136" s="764">
        <f t="shared" si="88"/>
        <v>0</v>
      </c>
      <c r="AH136" s="2698">
        <f t="shared" si="88"/>
        <v>0</v>
      </c>
      <c r="AI136" s="764">
        <f t="shared" si="88"/>
        <v>0</v>
      </c>
      <c r="AJ136" s="2698">
        <f t="shared" si="88"/>
        <v>0</v>
      </c>
      <c r="AK136" s="764">
        <f t="shared" si="88"/>
        <v>0</v>
      </c>
      <c r="AL136" s="2698">
        <f t="shared" si="88"/>
        <v>0</v>
      </c>
      <c r="AM136" s="764">
        <f t="shared" si="88"/>
        <v>0</v>
      </c>
      <c r="AN136" s="764">
        <f t="shared" si="88"/>
        <v>2</v>
      </c>
      <c r="AO136" s="764">
        <f t="shared" si="88"/>
        <v>0</v>
      </c>
      <c r="AP136" s="764">
        <f t="shared" si="88"/>
        <v>0</v>
      </c>
      <c r="AQ136" s="764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4735" t="s">
        <v>162</v>
      </c>
      <c r="B138" s="4735" t="s">
        <v>4</v>
      </c>
      <c r="C138" s="4736" t="s">
        <v>6</v>
      </c>
      <c r="D138" s="4737"/>
      <c r="E138" s="4738"/>
      <c r="F138" s="4739" t="s">
        <v>163</v>
      </c>
      <c r="G138" s="4038"/>
      <c r="H138" s="4038"/>
      <c r="I138" s="4038"/>
      <c r="J138" s="4038"/>
      <c r="K138" s="4038"/>
      <c r="L138" s="4038"/>
      <c r="M138" s="4038"/>
      <c r="N138" s="4038"/>
      <c r="O138" s="4038"/>
      <c r="P138" s="4038"/>
      <c r="Q138" s="4038"/>
      <c r="R138" s="4038"/>
      <c r="S138" s="4038"/>
      <c r="T138" s="4038"/>
      <c r="U138" s="4038"/>
      <c r="V138" s="4038"/>
      <c r="W138" s="4038"/>
      <c r="X138" s="4038"/>
      <c r="Y138" s="4038"/>
      <c r="Z138" s="4038"/>
      <c r="AA138" s="4038"/>
      <c r="AB138" s="4038"/>
      <c r="AC138" s="4038"/>
      <c r="AD138" s="4038"/>
      <c r="AE138" s="4038"/>
      <c r="AF138" s="4038"/>
      <c r="AG138" s="4183"/>
      <c r="AH138" s="4738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739" t="s">
        <v>15</v>
      </c>
      <c r="G139" s="4094"/>
      <c r="H139" s="4719" t="s">
        <v>16</v>
      </c>
      <c r="I139" s="4179"/>
      <c r="J139" s="4719" t="s">
        <v>17</v>
      </c>
      <c r="K139" s="4179"/>
      <c r="L139" s="4719" t="s">
        <v>18</v>
      </c>
      <c r="M139" s="4179"/>
      <c r="N139" s="4719" t="s">
        <v>19</v>
      </c>
      <c r="O139" s="4179"/>
      <c r="P139" s="4719" t="s">
        <v>20</v>
      </c>
      <c r="Q139" s="4179"/>
      <c r="R139" s="4719" t="s">
        <v>21</v>
      </c>
      <c r="S139" s="4179"/>
      <c r="T139" s="4719" t="s">
        <v>22</v>
      </c>
      <c r="U139" s="4179"/>
      <c r="V139" s="4719" t="s">
        <v>23</v>
      </c>
      <c r="W139" s="4179"/>
      <c r="X139" s="4719" t="s">
        <v>24</v>
      </c>
      <c r="Y139" s="4179"/>
      <c r="Z139" s="4719" t="s">
        <v>25</v>
      </c>
      <c r="AA139" s="4179"/>
      <c r="AB139" s="4719" t="s">
        <v>26</v>
      </c>
      <c r="AC139" s="4179"/>
      <c r="AD139" s="4719" t="s">
        <v>27</v>
      </c>
      <c r="AE139" s="4179"/>
      <c r="AF139" s="4719" t="s">
        <v>28</v>
      </c>
      <c r="AG139" s="4186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3120" t="s">
        <v>90</v>
      </c>
      <c r="D140" s="3084" t="s">
        <v>29</v>
      </c>
      <c r="E140" s="1506" t="s">
        <v>30</v>
      </c>
      <c r="F140" s="3111" t="s">
        <v>29</v>
      </c>
      <c r="G140" s="1506" t="s">
        <v>30</v>
      </c>
      <c r="H140" s="3111" t="s">
        <v>29</v>
      </c>
      <c r="I140" s="1506" t="s">
        <v>30</v>
      </c>
      <c r="J140" s="3111" t="s">
        <v>29</v>
      </c>
      <c r="K140" s="1506" t="s">
        <v>30</v>
      </c>
      <c r="L140" s="3111" t="s">
        <v>29</v>
      </c>
      <c r="M140" s="1506" t="s">
        <v>30</v>
      </c>
      <c r="N140" s="3111" t="s">
        <v>29</v>
      </c>
      <c r="O140" s="1506" t="s">
        <v>30</v>
      </c>
      <c r="P140" s="3111" t="s">
        <v>29</v>
      </c>
      <c r="Q140" s="1506" t="s">
        <v>30</v>
      </c>
      <c r="R140" s="3111" t="s">
        <v>29</v>
      </c>
      <c r="S140" s="1506" t="s">
        <v>30</v>
      </c>
      <c r="T140" s="3111" t="s">
        <v>29</v>
      </c>
      <c r="U140" s="1506" t="s">
        <v>30</v>
      </c>
      <c r="V140" s="3111" t="s">
        <v>29</v>
      </c>
      <c r="W140" s="1506" t="s">
        <v>30</v>
      </c>
      <c r="X140" s="3111" t="s">
        <v>29</v>
      </c>
      <c r="Y140" s="1506" t="s">
        <v>30</v>
      </c>
      <c r="Z140" s="3111" t="s">
        <v>29</v>
      </c>
      <c r="AA140" s="1506" t="s">
        <v>30</v>
      </c>
      <c r="AB140" s="3111" t="s">
        <v>29</v>
      </c>
      <c r="AC140" s="1506" t="s">
        <v>30</v>
      </c>
      <c r="AD140" s="3111" t="s">
        <v>29</v>
      </c>
      <c r="AE140" s="1506" t="s">
        <v>30</v>
      </c>
      <c r="AF140" s="3111" t="s">
        <v>29</v>
      </c>
      <c r="AG140" s="1632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969" t="s">
        <v>164</v>
      </c>
      <c r="B141" s="2967" t="s">
        <v>31</v>
      </c>
      <c r="C141" s="3210">
        <f t="shared" ref="C141:C148" si="90">SUM(D141:E141)</f>
        <v>0</v>
      </c>
      <c r="D141" s="3181">
        <f>SUM(F141+H141+J141+L141+N141+P141+R141+T141+V141+X141+Z141+AB141+AD141+AF141)</f>
        <v>0</v>
      </c>
      <c r="E141" s="2708">
        <f t="shared" ref="D141:E148" si="91">SUM(G141+I141+K141+M141+O141+Q141+S141+U141+W141+Y141+AA141+AC141+AE141+AG141)</f>
        <v>0</v>
      </c>
      <c r="F141" s="2971"/>
      <c r="G141" s="3092"/>
      <c r="H141" s="2971"/>
      <c r="I141" s="3092"/>
      <c r="J141" s="2971"/>
      <c r="K141" s="3092"/>
      <c r="L141" s="2971"/>
      <c r="M141" s="3092"/>
      <c r="N141" s="2971"/>
      <c r="O141" s="3092"/>
      <c r="P141" s="2971"/>
      <c r="Q141" s="3092"/>
      <c r="R141" s="2971"/>
      <c r="S141" s="3092"/>
      <c r="T141" s="2971"/>
      <c r="U141" s="3092"/>
      <c r="V141" s="2971"/>
      <c r="W141" s="3092"/>
      <c r="X141" s="2971"/>
      <c r="Y141" s="3092"/>
      <c r="Z141" s="2971"/>
      <c r="AA141" s="3092"/>
      <c r="AB141" s="2971"/>
      <c r="AC141" s="3092"/>
      <c r="AD141" s="2971"/>
      <c r="AE141" s="3092"/>
      <c r="AF141" s="2971"/>
      <c r="AG141" s="3122"/>
      <c r="AH141" s="2712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3211" t="s">
        <v>152</v>
      </c>
      <c r="C142" s="915">
        <f t="shared" si="90"/>
        <v>0</v>
      </c>
      <c r="D142" s="3187">
        <f t="shared" si="91"/>
        <v>0</v>
      </c>
      <c r="E142" s="3188">
        <f>SUM(G142+I142+K142+M142+O142+Q142+S142+U142+W142+Y142+AA142+AC142+AE142+AG142)</f>
        <v>0</v>
      </c>
      <c r="F142" s="3124"/>
      <c r="G142" s="3126"/>
      <c r="H142" s="3124"/>
      <c r="I142" s="3126"/>
      <c r="J142" s="3124"/>
      <c r="K142" s="3126"/>
      <c r="L142" s="3124"/>
      <c r="M142" s="3126"/>
      <c r="N142" s="3124"/>
      <c r="O142" s="3126"/>
      <c r="P142" s="3124"/>
      <c r="Q142" s="3126"/>
      <c r="R142" s="3124"/>
      <c r="S142" s="3126"/>
      <c r="T142" s="3124"/>
      <c r="U142" s="3126"/>
      <c r="V142" s="3124"/>
      <c r="W142" s="3126"/>
      <c r="X142" s="3124"/>
      <c r="Y142" s="3126"/>
      <c r="Z142" s="3124"/>
      <c r="AA142" s="3126"/>
      <c r="AB142" s="3124"/>
      <c r="AC142" s="3126"/>
      <c r="AD142" s="3124"/>
      <c r="AE142" s="3126"/>
      <c r="AF142" s="3124"/>
      <c r="AG142" s="3127"/>
      <c r="AH142" s="3123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3212" t="s">
        <v>165</v>
      </c>
      <c r="C143" s="915">
        <f t="shared" si="90"/>
        <v>0</v>
      </c>
      <c r="D143" s="3187">
        <f>SUM(F143+H143+J143+L143+N143+P143+R143+T143+V143+X143+Z143+AB143+AD143+AF143)</f>
        <v>0</v>
      </c>
      <c r="E143" s="3188">
        <f t="shared" si="91"/>
        <v>0</v>
      </c>
      <c r="F143" s="3124"/>
      <c r="G143" s="3126"/>
      <c r="H143" s="3124"/>
      <c r="I143" s="3126"/>
      <c r="J143" s="3124"/>
      <c r="K143" s="3126"/>
      <c r="L143" s="3124"/>
      <c r="M143" s="3126"/>
      <c r="N143" s="3124"/>
      <c r="O143" s="3126"/>
      <c r="P143" s="3124"/>
      <c r="Q143" s="3126"/>
      <c r="R143" s="3124"/>
      <c r="S143" s="3126"/>
      <c r="T143" s="3124"/>
      <c r="U143" s="3126"/>
      <c r="V143" s="3124"/>
      <c r="W143" s="3126"/>
      <c r="X143" s="3124"/>
      <c r="Y143" s="3126"/>
      <c r="Z143" s="3124"/>
      <c r="AA143" s="3126"/>
      <c r="AB143" s="3124"/>
      <c r="AC143" s="3126"/>
      <c r="AD143" s="3124"/>
      <c r="AE143" s="3126"/>
      <c r="AF143" s="3124"/>
      <c r="AG143" s="3127"/>
      <c r="AH143" s="3123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3213" t="s">
        <v>166</v>
      </c>
      <c r="C144" s="3214">
        <f t="shared" si="90"/>
        <v>0</v>
      </c>
      <c r="D144" s="3202">
        <f t="shared" si="91"/>
        <v>0</v>
      </c>
      <c r="E144" s="3203">
        <f t="shared" si="91"/>
        <v>0</v>
      </c>
      <c r="F144" s="3130"/>
      <c r="G144" s="3132"/>
      <c r="H144" s="3130"/>
      <c r="I144" s="3132"/>
      <c r="J144" s="3130"/>
      <c r="K144" s="3132"/>
      <c r="L144" s="3130"/>
      <c r="M144" s="3132"/>
      <c r="N144" s="3130"/>
      <c r="O144" s="3132"/>
      <c r="P144" s="3130"/>
      <c r="Q144" s="3132"/>
      <c r="R144" s="3130"/>
      <c r="S144" s="3132"/>
      <c r="T144" s="3130"/>
      <c r="U144" s="3132"/>
      <c r="V144" s="3130"/>
      <c r="W144" s="3132"/>
      <c r="X144" s="3130"/>
      <c r="Y144" s="3132"/>
      <c r="Z144" s="3130"/>
      <c r="AA144" s="3132"/>
      <c r="AB144" s="3130"/>
      <c r="AC144" s="3132"/>
      <c r="AD144" s="3130"/>
      <c r="AE144" s="3132"/>
      <c r="AF144" s="3130"/>
      <c r="AG144" s="3133"/>
      <c r="AH144" s="3137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733" t="s">
        <v>167</v>
      </c>
      <c r="B145" s="3215" t="s">
        <v>31</v>
      </c>
      <c r="C145" s="3216">
        <f t="shared" si="90"/>
        <v>0</v>
      </c>
      <c r="D145" s="3217">
        <f t="shared" si="91"/>
        <v>0</v>
      </c>
      <c r="E145" s="3218">
        <f t="shared" si="91"/>
        <v>0</v>
      </c>
      <c r="F145" s="3219"/>
      <c r="G145" s="3220"/>
      <c r="H145" s="3219"/>
      <c r="I145" s="3220"/>
      <c r="J145" s="3219"/>
      <c r="K145" s="3220"/>
      <c r="L145" s="3219"/>
      <c r="M145" s="3220"/>
      <c r="N145" s="3219"/>
      <c r="O145" s="3220"/>
      <c r="P145" s="3219"/>
      <c r="Q145" s="3220"/>
      <c r="R145" s="3219"/>
      <c r="S145" s="3220"/>
      <c r="T145" s="3219"/>
      <c r="U145" s="3220"/>
      <c r="V145" s="3219"/>
      <c r="W145" s="3220"/>
      <c r="X145" s="3219"/>
      <c r="Y145" s="3220"/>
      <c r="Z145" s="3219"/>
      <c r="AA145" s="3220"/>
      <c r="AB145" s="3219"/>
      <c r="AC145" s="3220"/>
      <c r="AD145" s="3219"/>
      <c r="AE145" s="3220"/>
      <c r="AF145" s="3219"/>
      <c r="AG145" s="3221"/>
      <c r="AH145" s="3222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3211" t="s">
        <v>152</v>
      </c>
      <c r="C146" s="3223">
        <f t="shared" si="90"/>
        <v>0</v>
      </c>
      <c r="D146" s="3187">
        <f t="shared" si="91"/>
        <v>0</v>
      </c>
      <c r="E146" s="3188">
        <f t="shared" si="91"/>
        <v>0</v>
      </c>
      <c r="F146" s="3124"/>
      <c r="G146" s="3126"/>
      <c r="H146" s="3124"/>
      <c r="I146" s="3126"/>
      <c r="J146" s="3124"/>
      <c r="K146" s="3126"/>
      <c r="L146" s="3124"/>
      <c r="M146" s="3126"/>
      <c r="N146" s="3124"/>
      <c r="O146" s="3126"/>
      <c r="P146" s="3124"/>
      <c r="Q146" s="3126"/>
      <c r="R146" s="3124"/>
      <c r="S146" s="3126"/>
      <c r="T146" s="3124"/>
      <c r="U146" s="3126"/>
      <c r="V146" s="3124"/>
      <c r="W146" s="3126"/>
      <c r="X146" s="3124"/>
      <c r="Y146" s="3126"/>
      <c r="Z146" s="3124"/>
      <c r="AA146" s="3126"/>
      <c r="AB146" s="3124"/>
      <c r="AC146" s="3126"/>
      <c r="AD146" s="3124"/>
      <c r="AE146" s="3126"/>
      <c r="AF146" s="3124"/>
      <c r="AG146" s="3127"/>
      <c r="AH146" s="3123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3212" t="s">
        <v>165</v>
      </c>
      <c r="C147" s="3223">
        <f t="shared" si="90"/>
        <v>0</v>
      </c>
      <c r="D147" s="3187">
        <f t="shared" si="91"/>
        <v>0</v>
      </c>
      <c r="E147" s="3188">
        <f t="shared" si="91"/>
        <v>0</v>
      </c>
      <c r="F147" s="3124"/>
      <c r="G147" s="3126"/>
      <c r="H147" s="3124"/>
      <c r="I147" s="3126"/>
      <c r="J147" s="3124"/>
      <c r="K147" s="3126"/>
      <c r="L147" s="3124"/>
      <c r="M147" s="3126"/>
      <c r="N147" s="3124"/>
      <c r="O147" s="3126"/>
      <c r="P147" s="3124"/>
      <c r="Q147" s="3126"/>
      <c r="R147" s="3124"/>
      <c r="S147" s="3126"/>
      <c r="T147" s="3124"/>
      <c r="U147" s="3126"/>
      <c r="V147" s="3124"/>
      <c r="W147" s="3126"/>
      <c r="X147" s="3124"/>
      <c r="Y147" s="3126"/>
      <c r="Z147" s="3124"/>
      <c r="AA147" s="3126"/>
      <c r="AB147" s="3124"/>
      <c r="AC147" s="3126"/>
      <c r="AD147" s="3124"/>
      <c r="AE147" s="3126"/>
      <c r="AF147" s="3124"/>
      <c r="AG147" s="3127"/>
      <c r="AH147" s="3123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3213" t="s">
        <v>166</v>
      </c>
      <c r="C148" s="3214">
        <f t="shared" si="90"/>
        <v>0</v>
      </c>
      <c r="D148" s="3202">
        <f t="shared" si="91"/>
        <v>0</v>
      </c>
      <c r="E148" s="3203">
        <f t="shared" si="91"/>
        <v>0</v>
      </c>
      <c r="F148" s="3130"/>
      <c r="G148" s="3132"/>
      <c r="H148" s="3130"/>
      <c r="I148" s="3132"/>
      <c r="J148" s="3130"/>
      <c r="K148" s="3132"/>
      <c r="L148" s="3130"/>
      <c r="M148" s="3132"/>
      <c r="N148" s="3130"/>
      <c r="O148" s="3132"/>
      <c r="P148" s="3130"/>
      <c r="Q148" s="3132"/>
      <c r="R148" s="3130"/>
      <c r="S148" s="3132"/>
      <c r="T148" s="3130"/>
      <c r="U148" s="3132"/>
      <c r="V148" s="3130"/>
      <c r="W148" s="3132"/>
      <c r="X148" s="3130"/>
      <c r="Y148" s="3132"/>
      <c r="Z148" s="3130"/>
      <c r="AA148" s="3132"/>
      <c r="AB148" s="3130"/>
      <c r="AC148" s="3132"/>
      <c r="AD148" s="3130"/>
      <c r="AE148" s="3132"/>
      <c r="AF148" s="3130"/>
      <c r="AG148" s="3133"/>
      <c r="AH148" s="3137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734" t="s">
        <v>169</v>
      </c>
      <c r="B150" s="4734" t="s">
        <v>6</v>
      </c>
      <c r="C150" s="4734" t="s">
        <v>170</v>
      </c>
      <c r="D150" s="4734"/>
      <c r="E150" s="4734"/>
      <c r="F150" s="4692" t="s">
        <v>40</v>
      </c>
      <c r="G150" s="4701"/>
      <c r="CA150" s="3972" t="s">
        <v>10</v>
      </c>
      <c r="CI150" s="3972" t="s">
        <v>10</v>
      </c>
    </row>
    <row r="151" spans="1:91" ht="17.25" customHeight="1" x14ac:dyDescent="0.2">
      <c r="A151" s="4734"/>
      <c r="B151" s="4734"/>
      <c r="C151" s="3224" t="s">
        <v>171</v>
      </c>
      <c r="D151" s="3225" t="s">
        <v>172</v>
      </c>
      <c r="E151" s="3226" t="s">
        <v>173</v>
      </c>
      <c r="F151" s="3224" t="s">
        <v>174</v>
      </c>
      <c r="G151" s="3226" t="s">
        <v>175</v>
      </c>
      <c r="CA151" s="3972"/>
      <c r="CI151" s="3972"/>
    </row>
    <row r="152" spans="1:91" ht="21" customHeight="1" x14ac:dyDescent="0.25">
      <c r="A152" s="3211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3211" t="s">
        <v>177</v>
      </c>
      <c r="B153" s="431">
        <f t="shared" si="95"/>
        <v>0</v>
      </c>
      <c r="C153" s="3227"/>
      <c r="D153" s="3228"/>
      <c r="E153" s="3229"/>
      <c r="F153" s="3230"/>
      <c r="G153" s="3229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3211" t="s">
        <v>178</v>
      </c>
      <c r="B154" s="431">
        <f t="shared" si="95"/>
        <v>0</v>
      </c>
      <c r="C154" s="3227"/>
      <c r="D154" s="3228"/>
      <c r="E154" s="3229"/>
      <c r="F154" s="3230"/>
      <c r="G154" s="3229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3211" t="s">
        <v>179</v>
      </c>
      <c r="B155" s="431">
        <f t="shared" si="95"/>
        <v>0</v>
      </c>
      <c r="C155" s="3227"/>
      <c r="D155" s="3228"/>
      <c r="E155" s="3229"/>
      <c r="F155" s="3230"/>
      <c r="G155" s="3229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3211" t="s">
        <v>180</v>
      </c>
      <c r="B156" s="431">
        <f t="shared" si="95"/>
        <v>0</v>
      </c>
      <c r="C156" s="3227"/>
      <c r="D156" s="3228"/>
      <c r="E156" s="3229"/>
      <c r="F156" s="3230"/>
      <c r="G156" s="3229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3211" t="s">
        <v>181</v>
      </c>
      <c r="B157" s="431">
        <f t="shared" si="95"/>
        <v>0</v>
      </c>
      <c r="C157" s="3227"/>
      <c r="D157" s="3228"/>
      <c r="E157" s="3229"/>
      <c r="F157" s="3230"/>
      <c r="G157" s="3229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3231" t="s">
        <v>182</v>
      </c>
      <c r="B158" s="432">
        <f t="shared" si="95"/>
        <v>0</v>
      </c>
      <c r="C158" s="3232"/>
      <c r="D158" s="3233"/>
      <c r="E158" s="3234"/>
      <c r="F158" s="3235"/>
      <c r="G158" s="3234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3236" t="s">
        <v>5</v>
      </c>
      <c r="B160" s="3237" t="s">
        <v>6</v>
      </c>
    </row>
    <row r="161" spans="1:91" ht="17.25" customHeight="1" x14ac:dyDescent="0.2">
      <c r="A161" s="3211" t="s">
        <v>184</v>
      </c>
      <c r="B161" s="284"/>
    </row>
    <row r="162" spans="1:91" ht="16.5" customHeight="1" x14ac:dyDescent="0.2">
      <c r="A162" s="3211" t="s">
        <v>185</v>
      </c>
      <c r="B162" s="284"/>
    </row>
    <row r="163" spans="1:91" ht="23.25" customHeight="1" x14ac:dyDescent="0.2">
      <c r="A163" s="3231" t="s">
        <v>186</v>
      </c>
      <c r="B163" s="3238"/>
      <c r="C163" s="285"/>
    </row>
    <row r="164" spans="1:91" ht="21.75" customHeight="1" x14ac:dyDescent="0.2">
      <c r="A164" s="281" t="s">
        <v>187</v>
      </c>
      <c r="B164" s="3239"/>
      <c r="C164" s="433"/>
      <c r="D164" s="766"/>
    </row>
    <row r="165" spans="1:91" x14ac:dyDescent="0.2">
      <c r="A165" s="4731" t="s">
        <v>188</v>
      </c>
      <c r="B165" s="4722" t="s">
        <v>6</v>
      </c>
      <c r="C165" s="4723"/>
      <c r="D165" s="4712"/>
      <c r="E165" s="4726" t="s">
        <v>163</v>
      </c>
      <c r="F165" s="4732"/>
      <c r="G165" s="4732"/>
      <c r="H165" s="4732"/>
      <c r="I165" s="4732"/>
      <c r="J165" s="4732"/>
      <c r="K165" s="4732"/>
      <c r="L165" s="4732"/>
      <c r="M165" s="4732"/>
      <c r="N165" s="4732"/>
      <c r="O165" s="4732"/>
      <c r="P165" s="4732"/>
      <c r="Q165" s="4732"/>
      <c r="R165" s="4732"/>
      <c r="S165" s="4732"/>
      <c r="T165" s="4732"/>
      <c r="U165" s="4732"/>
      <c r="V165" s="4732"/>
      <c r="W165" s="4732"/>
      <c r="X165" s="4732"/>
      <c r="Y165" s="4732"/>
      <c r="Z165" s="4732"/>
      <c r="AA165" s="4732"/>
      <c r="AB165" s="4732"/>
      <c r="AC165" s="4732"/>
      <c r="AD165" s="4732"/>
      <c r="AE165" s="4732"/>
      <c r="AF165" s="4732"/>
      <c r="AG165" s="4713" t="s">
        <v>189</v>
      </c>
      <c r="AH165" s="4713" t="s">
        <v>190</v>
      </c>
    </row>
    <row r="166" spans="1:91" x14ac:dyDescent="0.2">
      <c r="A166" s="3760"/>
      <c r="B166" s="3747"/>
      <c r="C166" s="3748"/>
      <c r="D166" s="3749"/>
      <c r="E166" s="4714" t="s">
        <v>42</v>
      </c>
      <c r="F166" s="4715"/>
      <c r="G166" s="4714" t="s">
        <v>16</v>
      </c>
      <c r="H166" s="4715"/>
      <c r="I166" s="4714" t="s">
        <v>17</v>
      </c>
      <c r="J166" s="4715"/>
      <c r="K166" s="4714" t="s">
        <v>18</v>
      </c>
      <c r="L166" s="4715"/>
      <c r="M166" s="4714" t="s">
        <v>19</v>
      </c>
      <c r="N166" s="4715"/>
      <c r="O166" s="4714" t="s">
        <v>20</v>
      </c>
      <c r="P166" s="4715"/>
      <c r="Q166" s="4714" t="s">
        <v>21</v>
      </c>
      <c r="R166" s="4715"/>
      <c r="S166" s="4714" t="s">
        <v>22</v>
      </c>
      <c r="T166" s="4715"/>
      <c r="U166" s="4714" t="s">
        <v>23</v>
      </c>
      <c r="V166" s="4715"/>
      <c r="W166" s="4714" t="s">
        <v>24</v>
      </c>
      <c r="X166" s="4715"/>
      <c r="Y166" s="4714" t="s">
        <v>25</v>
      </c>
      <c r="Z166" s="4715"/>
      <c r="AA166" s="4714" t="s">
        <v>26</v>
      </c>
      <c r="AB166" s="4715"/>
      <c r="AC166" s="4714" t="s">
        <v>27</v>
      </c>
      <c r="AD166" s="4715"/>
      <c r="AE166" s="4714" t="s">
        <v>28</v>
      </c>
      <c r="AF166" s="4716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3241" t="s">
        <v>90</v>
      </c>
      <c r="C167" s="3242" t="s">
        <v>29</v>
      </c>
      <c r="D167" s="3243" t="s">
        <v>30</v>
      </c>
      <c r="E167" s="3244" t="s">
        <v>29</v>
      </c>
      <c r="F167" s="3243" t="s">
        <v>30</v>
      </c>
      <c r="G167" s="3244" t="s">
        <v>29</v>
      </c>
      <c r="H167" s="3243" t="s">
        <v>30</v>
      </c>
      <c r="I167" s="3244" t="s">
        <v>29</v>
      </c>
      <c r="J167" s="3243" t="s">
        <v>30</v>
      </c>
      <c r="K167" s="3244" t="s">
        <v>29</v>
      </c>
      <c r="L167" s="3243" t="s">
        <v>30</v>
      </c>
      <c r="M167" s="3244" t="s">
        <v>29</v>
      </c>
      <c r="N167" s="3243" t="s">
        <v>30</v>
      </c>
      <c r="O167" s="3244" t="s">
        <v>29</v>
      </c>
      <c r="P167" s="3243" t="s">
        <v>30</v>
      </c>
      <c r="Q167" s="3244" t="s">
        <v>29</v>
      </c>
      <c r="R167" s="3243" t="s">
        <v>30</v>
      </c>
      <c r="S167" s="3244" t="s">
        <v>29</v>
      </c>
      <c r="T167" s="3243" t="s">
        <v>30</v>
      </c>
      <c r="U167" s="3244" t="s">
        <v>29</v>
      </c>
      <c r="V167" s="3243" t="s">
        <v>30</v>
      </c>
      <c r="W167" s="3244" t="s">
        <v>29</v>
      </c>
      <c r="X167" s="3243" t="s">
        <v>30</v>
      </c>
      <c r="Y167" s="3244" t="s">
        <v>29</v>
      </c>
      <c r="Z167" s="3243" t="s">
        <v>30</v>
      </c>
      <c r="AA167" s="3244" t="s">
        <v>29</v>
      </c>
      <c r="AB167" s="3243" t="s">
        <v>30</v>
      </c>
      <c r="AC167" s="3244" t="s">
        <v>29</v>
      </c>
      <c r="AD167" s="3243" t="s">
        <v>30</v>
      </c>
      <c r="AE167" s="3244" t="s">
        <v>29</v>
      </c>
      <c r="AF167" s="3245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3211" t="s">
        <v>191</v>
      </c>
      <c r="B168" s="3246">
        <f>SUM(C168:D168)</f>
        <v>0</v>
      </c>
      <c r="C168" s="3246">
        <f t="shared" ref="C168:D170" si="99">+E168+G168+I168+K168+M168+O168+Q168+S168+U168+W168+Y168+AA168+AC168+AE168</f>
        <v>0</v>
      </c>
      <c r="D168" s="3246">
        <f t="shared" si="99"/>
        <v>0</v>
      </c>
      <c r="E168" s="3219"/>
      <c r="F168" s="3220"/>
      <c r="G168" s="3219"/>
      <c r="H168" s="3220"/>
      <c r="I168" s="3219"/>
      <c r="J168" s="3220"/>
      <c r="K168" s="3219"/>
      <c r="L168" s="3220"/>
      <c r="M168" s="3219"/>
      <c r="N168" s="3220"/>
      <c r="O168" s="3219"/>
      <c r="P168" s="3220"/>
      <c r="Q168" s="3219"/>
      <c r="R168" s="3220"/>
      <c r="S168" s="3219"/>
      <c r="T168" s="3220"/>
      <c r="U168" s="3219"/>
      <c r="V168" s="3220"/>
      <c r="W168" s="3219"/>
      <c r="X168" s="3220"/>
      <c r="Y168" s="3219"/>
      <c r="Z168" s="3220"/>
      <c r="AA168" s="3219"/>
      <c r="AB168" s="3220"/>
      <c r="AC168" s="3219"/>
      <c r="AD168" s="3220"/>
      <c r="AE168" s="3219"/>
      <c r="AF168" s="3247"/>
      <c r="AG168" s="3248"/>
      <c r="AH168" s="3248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3211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3124"/>
      <c r="F169" s="3126"/>
      <c r="G169" s="3124"/>
      <c r="H169" s="3126"/>
      <c r="I169" s="3124"/>
      <c r="J169" s="3126"/>
      <c r="K169" s="3124"/>
      <c r="L169" s="3126"/>
      <c r="M169" s="3124"/>
      <c r="N169" s="3126"/>
      <c r="O169" s="3124"/>
      <c r="P169" s="3126"/>
      <c r="Q169" s="3124"/>
      <c r="R169" s="3126"/>
      <c r="S169" s="3124"/>
      <c r="T169" s="3126"/>
      <c r="U169" s="3124"/>
      <c r="V169" s="3126"/>
      <c r="W169" s="3124"/>
      <c r="X169" s="3126"/>
      <c r="Y169" s="3124"/>
      <c r="Z169" s="3126"/>
      <c r="AA169" s="3124"/>
      <c r="AB169" s="3126"/>
      <c r="AC169" s="3124"/>
      <c r="AD169" s="3126"/>
      <c r="AE169" s="3124"/>
      <c r="AF169" s="3249"/>
      <c r="AG169" s="3135"/>
      <c r="AH169" s="3135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3211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3231" t="s">
        <v>194</v>
      </c>
      <c r="B171" s="3250"/>
      <c r="C171" s="3250"/>
      <c r="D171" s="3250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3251"/>
    </row>
    <row r="173" spans="1:91" x14ac:dyDescent="0.2">
      <c r="A173" s="4727" t="s">
        <v>196</v>
      </c>
      <c r="B173" s="4728" t="s">
        <v>197</v>
      </c>
      <c r="C173" s="4729"/>
      <c r="D173" s="4730"/>
      <c r="E173" s="4728" t="s">
        <v>198</v>
      </c>
      <c r="F173" s="4729"/>
      <c r="G173" s="4730"/>
    </row>
    <row r="174" spans="1:91" x14ac:dyDescent="0.2">
      <c r="A174" s="3755"/>
      <c r="B174" s="3252" t="s">
        <v>90</v>
      </c>
      <c r="C174" s="3253" t="s">
        <v>29</v>
      </c>
      <c r="D174" s="3254" t="s">
        <v>30</v>
      </c>
      <c r="E174" s="3252" t="s">
        <v>90</v>
      </c>
      <c r="F174" s="3253" t="s">
        <v>29</v>
      </c>
      <c r="G174" s="3254" t="s">
        <v>30</v>
      </c>
    </row>
    <row r="175" spans="1:91" x14ac:dyDescent="0.2">
      <c r="A175" s="308" t="s">
        <v>199</v>
      </c>
      <c r="B175" s="3255">
        <f>SUM(C175:D175)</f>
        <v>0</v>
      </c>
      <c r="C175" s="3256"/>
      <c r="D175" s="3257"/>
      <c r="E175" s="3255">
        <f>SUM(F175:G175)</f>
        <v>0</v>
      </c>
      <c r="F175" s="3256"/>
      <c r="G175" s="3257"/>
    </row>
    <row r="176" spans="1:91" ht="23.25" customHeight="1" x14ac:dyDescent="0.25">
      <c r="A176" s="3258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4703" t="s">
        <v>202</v>
      </c>
      <c r="B178" s="4718" t="s">
        <v>38</v>
      </c>
      <c r="C178" s="4719" t="s">
        <v>142</v>
      </c>
      <c r="D178" s="4720"/>
      <c r="E178" s="4720"/>
      <c r="F178" s="4720"/>
      <c r="G178" s="4720"/>
      <c r="H178" s="4720"/>
      <c r="I178" s="4720"/>
      <c r="J178" s="4720"/>
      <c r="K178" s="4720"/>
      <c r="L178" s="4720"/>
      <c r="M178" s="4720"/>
      <c r="N178" s="4720"/>
      <c r="O178" s="4720"/>
      <c r="P178" s="4720"/>
      <c r="Q178" s="4720"/>
      <c r="R178" s="4720"/>
      <c r="S178" s="4721"/>
    </row>
    <row r="179" spans="1:94" x14ac:dyDescent="0.2">
      <c r="A179" s="3712"/>
      <c r="B179" s="3738"/>
      <c r="C179" s="3259" t="s">
        <v>12</v>
      </c>
      <c r="D179" s="3260" t="s">
        <v>13</v>
      </c>
      <c r="E179" s="3260" t="s">
        <v>41</v>
      </c>
      <c r="F179" s="3260" t="s">
        <v>42</v>
      </c>
      <c r="G179" s="3260" t="s">
        <v>16</v>
      </c>
      <c r="H179" s="3260" t="s">
        <v>17</v>
      </c>
      <c r="I179" s="3260" t="s">
        <v>18</v>
      </c>
      <c r="J179" s="3260" t="s">
        <v>19</v>
      </c>
      <c r="K179" s="3260" t="s">
        <v>20</v>
      </c>
      <c r="L179" s="3260" t="s">
        <v>21</v>
      </c>
      <c r="M179" s="3260" t="s">
        <v>22</v>
      </c>
      <c r="N179" s="3260" t="s">
        <v>23</v>
      </c>
      <c r="O179" s="3260" t="s">
        <v>24</v>
      </c>
      <c r="P179" s="3260" t="s">
        <v>25</v>
      </c>
      <c r="Q179" s="3260" t="s">
        <v>26</v>
      </c>
      <c r="R179" s="3260" t="s">
        <v>27</v>
      </c>
      <c r="S179" s="3261" t="s">
        <v>28</v>
      </c>
    </row>
    <row r="180" spans="1:94" x14ac:dyDescent="0.2">
      <c r="A180" s="308" t="s">
        <v>203</v>
      </c>
      <c r="B180" s="3262">
        <f>SUM(C180:S180)</f>
        <v>0</v>
      </c>
      <c r="C180" s="3172"/>
      <c r="D180" s="3173"/>
      <c r="E180" s="3173"/>
      <c r="F180" s="3173"/>
      <c r="G180" s="3173"/>
      <c r="H180" s="3173"/>
      <c r="I180" s="3173"/>
      <c r="J180" s="3173"/>
      <c r="K180" s="3173"/>
      <c r="L180" s="3173"/>
      <c r="M180" s="3173"/>
      <c r="N180" s="3173"/>
      <c r="O180" s="3173"/>
      <c r="P180" s="3173"/>
      <c r="Q180" s="3173"/>
      <c r="R180" s="3173"/>
      <c r="S180" s="3174"/>
    </row>
    <row r="181" spans="1:94" x14ac:dyDescent="0.2">
      <c r="A181" s="308" t="s">
        <v>204</v>
      </c>
      <c r="B181" s="3262">
        <f>SUM(C181:S181)</f>
        <v>0</v>
      </c>
      <c r="C181" s="3172"/>
      <c r="D181" s="3173"/>
      <c r="E181" s="3173"/>
      <c r="F181" s="3173"/>
      <c r="G181" s="3173"/>
      <c r="H181" s="3173"/>
      <c r="I181" s="3173"/>
      <c r="J181" s="3173"/>
      <c r="K181" s="3173"/>
      <c r="L181" s="3173"/>
      <c r="M181" s="3173"/>
      <c r="N181" s="3173"/>
      <c r="O181" s="3173"/>
      <c r="P181" s="3173"/>
      <c r="Q181" s="3173"/>
      <c r="R181" s="3173"/>
      <c r="S181" s="3174"/>
      <c r="T181" s="285"/>
    </row>
    <row r="182" spans="1:94" x14ac:dyDescent="0.2">
      <c r="A182" s="3258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3263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711" t="s">
        <v>207</v>
      </c>
      <c r="B184" s="4722" t="s">
        <v>208</v>
      </c>
      <c r="C184" s="4723"/>
      <c r="D184" s="4712"/>
      <c r="E184" s="4724" t="s">
        <v>209</v>
      </c>
      <c r="F184" s="4725"/>
      <c r="G184" s="4725"/>
      <c r="H184" s="4725"/>
      <c r="I184" s="4725"/>
      <c r="J184" s="4725"/>
      <c r="K184" s="4725"/>
      <c r="L184" s="4725"/>
      <c r="M184" s="4725"/>
      <c r="N184" s="4725"/>
      <c r="O184" s="4725"/>
      <c r="P184" s="4725"/>
      <c r="Q184" s="4725"/>
      <c r="R184" s="4725"/>
      <c r="S184" s="4725"/>
      <c r="T184" s="4725"/>
      <c r="U184" s="4725"/>
      <c r="V184" s="4725"/>
      <c r="W184" s="4725"/>
      <c r="X184" s="4725"/>
      <c r="Y184" s="4725"/>
      <c r="Z184" s="4725"/>
      <c r="AA184" s="4725"/>
      <c r="AB184" s="4725"/>
      <c r="AC184" s="4725"/>
      <c r="AD184" s="4725"/>
      <c r="AE184" s="4725"/>
      <c r="AF184" s="4725"/>
      <c r="AG184" s="4725"/>
      <c r="AH184" s="4725"/>
      <c r="AI184" s="4725"/>
      <c r="AJ184" s="4725"/>
      <c r="AK184" s="4725"/>
      <c r="AL184" s="4725"/>
      <c r="AM184" s="4725"/>
      <c r="AN184" s="4123"/>
      <c r="AO184" s="4712" t="s">
        <v>85</v>
      </c>
      <c r="AP184" s="4713" t="s">
        <v>87</v>
      </c>
      <c r="AQ184" s="4713" t="s">
        <v>88</v>
      </c>
      <c r="AR184" s="4713" t="s">
        <v>143</v>
      </c>
    </row>
    <row r="185" spans="1:94" ht="24.75" customHeight="1" x14ac:dyDescent="0.2">
      <c r="A185" s="4711"/>
      <c r="B185" s="3747"/>
      <c r="C185" s="3748"/>
      <c r="D185" s="3749"/>
      <c r="E185" s="4726" t="s">
        <v>210</v>
      </c>
      <c r="F185" s="4715" t="s">
        <v>211</v>
      </c>
      <c r="G185" s="4714" t="s">
        <v>212</v>
      </c>
      <c r="H185" s="4715"/>
      <c r="I185" s="4714" t="s">
        <v>213</v>
      </c>
      <c r="J185" s="4715"/>
      <c r="K185" s="4714" t="s">
        <v>214</v>
      </c>
      <c r="L185" s="4715"/>
      <c r="M185" s="4714" t="s">
        <v>215</v>
      </c>
      <c r="N185" s="4715"/>
      <c r="O185" s="4714" t="s">
        <v>216</v>
      </c>
      <c r="P185" s="4715"/>
      <c r="Q185" s="4716" t="s">
        <v>217</v>
      </c>
      <c r="R185" s="4715"/>
      <c r="S185" s="4714" t="s">
        <v>218</v>
      </c>
      <c r="T185" s="4715"/>
      <c r="U185" s="4714" t="s">
        <v>219</v>
      </c>
      <c r="V185" s="4715"/>
      <c r="W185" s="4716" t="s">
        <v>220</v>
      </c>
      <c r="X185" s="4715"/>
      <c r="Y185" s="4711" t="s">
        <v>221</v>
      </c>
      <c r="Z185" s="4711"/>
      <c r="AA185" s="4711" t="s">
        <v>222</v>
      </c>
      <c r="AB185" s="4711"/>
      <c r="AC185" s="4711" t="s">
        <v>223</v>
      </c>
      <c r="AD185" s="4711"/>
      <c r="AE185" s="4711" t="s">
        <v>224</v>
      </c>
      <c r="AF185" s="4711"/>
      <c r="AG185" s="4711" t="s">
        <v>225</v>
      </c>
      <c r="AH185" s="4711"/>
      <c r="AI185" s="4711" t="s">
        <v>226</v>
      </c>
      <c r="AJ185" s="4711"/>
      <c r="AK185" s="4711" t="s">
        <v>227</v>
      </c>
      <c r="AL185" s="4711"/>
      <c r="AM185" s="4711" t="s">
        <v>28</v>
      </c>
      <c r="AN185" s="4717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711"/>
      <c r="B186" s="3242" t="s">
        <v>90</v>
      </c>
      <c r="C186" s="3242" t="s">
        <v>29</v>
      </c>
      <c r="D186" s="3242" t="s">
        <v>30</v>
      </c>
      <c r="E186" s="3244" t="s">
        <v>29</v>
      </c>
      <c r="F186" s="3243" t="s">
        <v>30</v>
      </c>
      <c r="G186" s="3244" t="s">
        <v>29</v>
      </c>
      <c r="H186" s="3243" t="s">
        <v>30</v>
      </c>
      <c r="I186" s="3244" t="s">
        <v>29</v>
      </c>
      <c r="J186" s="3243" t="s">
        <v>30</v>
      </c>
      <c r="K186" s="3244" t="s">
        <v>29</v>
      </c>
      <c r="L186" s="3243" t="s">
        <v>30</v>
      </c>
      <c r="M186" s="3244" t="s">
        <v>29</v>
      </c>
      <c r="N186" s="3243" t="s">
        <v>30</v>
      </c>
      <c r="O186" s="3244" t="s">
        <v>29</v>
      </c>
      <c r="P186" s="3243" t="s">
        <v>30</v>
      </c>
      <c r="Q186" s="3244" t="s">
        <v>29</v>
      </c>
      <c r="R186" s="3243" t="s">
        <v>30</v>
      </c>
      <c r="S186" s="3244" t="s">
        <v>29</v>
      </c>
      <c r="T186" s="3243" t="s">
        <v>30</v>
      </c>
      <c r="U186" s="3244" t="s">
        <v>29</v>
      </c>
      <c r="V186" s="3243" t="s">
        <v>30</v>
      </c>
      <c r="W186" s="3244" t="s">
        <v>29</v>
      </c>
      <c r="X186" s="3243" t="s">
        <v>30</v>
      </c>
      <c r="Y186" s="3244" t="s">
        <v>29</v>
      </c>
      <c r="Z186" s="3243" t="s">
        <v>30</v>
      </c>
      <c r="AA186" s="3244" t="s">
        <v>29</v>
      </c>
      <c r="AB186" s="3243" t="s">
        <v>30</v>
      </c>
      <c r="AC186" s="3244" t="s">
        <v>29</v>
      </c>
      <c r="AD186" s="3243" t="s">
        <v>30</v>
      </c>
      <c r="AE186" s="3244" t="s">
        <v>29</v>
      </c>
      <c r="AF186" s="3243" t="s">
        <v>30</v>
      </c>
      <c r="AG186" s="3244" t="s">
        <v>29</v>
      </c>
      <c r="AH186" s="3243" t="s">
        <v>30</v>
      </c>
      <c r="AI186" s="3244" t="s">
        <v>29</v>
      </c>
      <c r="AJ186" s="3243" t="s">
        <v>30</v>
      </c>
      <c r="AK186" s="3244" t="s">
        <v>29</v>
      </c>
      <c r="AL186" s="3243" t="s">
        <v>30</v>
      </c>
      <c r="AM186" s="3244" t="s">
        <v>29</v>
      </c>
      <c r="AN186" s="1393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3264">
        <f>SUM(C187:D187)</f>
        <v>0</v>
      </c>
      <c r="C187" s="3264">
        <f t="shared" ref="C187:D189" si="101">+E187+G187+I187+K187+M187+O187+Q187+S187+U187+W187+Y187+AA187+AC187+AE187+AG187+AI187+AK187+AM187</f>
        <v>0</v>
      </c>
      <c r="D187" s="3265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3266">
        <f>SUM(C188:D188)</f>
        <v>0</v>
      </c>
      <c r="C188" s="3266">
        <f t="shared" si="101"/>
        <v>0</v>
      </c>
      <c r="D188" s="3267">
        <f t="shared" si="101"/>
        <v>0</v>
      </c>
      <c r="E188" s="3124"/>
      <c r="F188" s="3123"/>
      <c r="G188" s="3124"/>
      <c r="H188" s="3126"/>
      <c r="I188" s="3124"/>
      <c r="J188" s="3126"/>
      <c r="K188" s="3124"/>
      <c r="L188" s="3126"/>
      <c r="M188" s="3124"/>
      <c r="N188" s="3123"/>
      <c r="O188" s="3124"/>
      <c r="P188" s="3123"/>
      <c r="Q188" s="3124"/>
      <c r="R188" s="3123"/>
      <c r="S188" s="3124"/>
      <c r="T188" s="3123"/>
      <c r="U188" s="3124"/>
      <c r="V188" s="3123"/>
      <c r="W188" s="3124"/>
      <c r="X188" s="3123"/>
      <c r="Y188" s="3124"/>
      <c r="Z188" s="3123"/>
      <c r="AA188" s="3124"/>
      <c r="AB188" s="3123"/>
      <c r="AC188" s="3124"/>
      <c r="AD188" s="3123"/>
      <c r="AE188" s="3124"/>
      <c r="AF188" s="3123"/>
      <c r="AG188" s="3124"/>
      <c r="AH188" s="3123"/>
      <c r="AI188" s="3124"/>
      <c r="AJ188" s="3123"/>
      <c r="AK188" s="3124"/>
      <c r="AL188" s="3123"/>
      <c r="AM188" s="3124"/>
      <c r="AN188" s="3268"/>
      <c r="AO188" s="3153"/>
      <c r="AP188" s="3124"/>
      <c r="AQ188" s="3124"/>
      <c r="AR188" s="3135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3130"/>
      <c r="F189" s="3137"/>
      <c r="G189" s="3130"/>
      <c r="H189" s="3132"/>
      <c r="I189" s="3130"/>
      <c r="J189" s="3132"/>
      <c r="K189" s="3130"/>
      <c r="L189" s="3132"/>
      <c r="M189" s="3130"/>
      <c r="N189" s="3137"/>
      <c r="O189" s="3130"/>
      <c r="P189" s="3137"/>
      <c r="Q189" s="3130"/>
      <c r="R189" s="3137"/>
      <c r="S189" s="3130"/>
      <c r="T189" s="3137"/>
      <c r="U189" s="3130"/>
      <c r="V189" s="3137"/>
      <c r="W189" s="3130"/>
      <c r="X189" s="3137"/>
      <c r="Y189" s="3130"/>
      <c r="Z189" s="3137"/>
      <c r="AA189" s="3130"/>
      <c r="AB189" s="3137"/>
      <c r="AC189" s="3130"/>
      <c r="AD189" s="3137"/>
      <c r="AE189" s="3130"/>
      <c r="AF189" s="3137"/>
      <c r="AG189" s="3130"/>
      <c r="AH189" s="3137"/>
      <c r="AI189" s="3130"/>
      <c r="AJ189" s="3137"/>
      <c r="AK189" s="3130"/>
      <c r="AL189" s="3137"/>
      <c r="AM189" s="3130"/>
      <c r="AN189" s="3269"/>
      <c r="AO189" s="3165"/>
      <c r="AP189" s="3130"/>
      <c r="AQ189" s="3130"/>
      <c r="AR189" s="3136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3270" t="s">
        <v>231</v>
      </c>
      <c r="B190" s="3271"/>
    </row>
    <row r="191" spans="1:94" x14ac:dyDescent="0.2">
      <c r="A191" s="3716" t="s">
        <v>232</v>
      </c>
      <c r="B191" s="4705" t="s">
        <v>141</v>
      </c>
      <c r="C191" s="4706" t="s">
        <v>233</v>
      </c>
      <c r="D191" s="4707"/>
      <c r="E191" s="4705" t="s">
        <v>234</v>
      </c>
      <c r="F191" s="4708" t="s">
        <v>235</v>
      </c>
      <c r="G191" s="4709"/>
      <c r="H191" s="4709"/>
      <c r="I191" s="4709"/>
      <c r="J191" s="4709"/>
      <c r="K191" s="4709"/>
      <c r="L191" s="4709"/>
      <c r="M191" s="4709"/>
      <c r="N191" s="4709"/>
      <c r="O191" s="4709"/>
      <c r="P191" s="4709"/>
      <c r="Q191" s="4709"/>
      <c r="R191" s="4709"/>
      <c r="S191" s="4709"/>
      <c r="T191" s="4113"/>
      <c r="U191" s="4710" t="s">
        <v>345</v>
      </c>
    </row>
    <row r="192" spans="1:94" ht="25.5" x14ac:dyDescent="0.2">
      <c r="A192" s="3717"/>
      <c r="B192" s="3717"/>
      <c r="C192" s="3272" t="s">
        <v>237</v>
      </c>
      <c r="D192" s="3272" t="s">
        <v>238</v>
      </c>
      <c r="E192" s="3717"/>
      <c r="F192" s="3272" t="s">
        <v>239</v>
      </c>
      <c r="G192" s="3272" t="s">
        <v>240</v>
      </c>
      <c r="H192" s="3272" t="s">
        <v>241</v>
      </c>
      <c r="I192" s="3272" t="s">
        <v>242</v>
      </c>
      <c r="J192" s="3272" t="s">
        <v>243</v>
      </c>
      <c r="K192" s="3272" t="s">
        <v>244</v>
      </c>
      <c r="L192" s="3272" t="s">
        <v>245</v>
      </c>
      <c r="M192" s="3272" t="s">
        <v>246</v>
      </c>
      <c r="N192" s="3272" t="s">
        <v>247</v>
      </c>
      <c r="O192" s="3272" t="s">
        <v>248</v>
      </c>
      <c r="P192" s="3272" t="s">
        <v>249</v>
      </c>
      <c r="Q192" s="3272" t="s">
        <v>250</v>
      </c>
      <c r="R192" s="3272" t="s">
        <v>251</v>
      </c>
      <c r="S192" s="3272" t="s">
        <v>252</v>
      </c>
      <c r="T192" s="3273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3274">
        <f>SUM(C193:D193)</f>
        <v>0</v>
      </c>
      <c r="C193" s="129"/>
      <c r="D193" s="129"/>
      <c r="E193" s="3275">
        <f>+F193+G193+H193+I193+K193+L193+M193+N193+O193+P193+Q193+R193+S193+T193</f>
        <v>0</v>
      </c>
      <c r="F193" s="3124"/>
      <c r="G193" s="3124"/>
      <c r="H193" s="3124"/>
      <c r="I193" s="3124"/>
      <c r="J193" s="3276"/>
      <c r="K193" s="3124"/>
      <c r="L193" s="3124"/>
      <c r="M193" s="3124"/>
      <c r="N193" s="3124"/>
      <c r="O193" s="3124"/>
      <c r="P193" s="3124"/>
      <c r="Q193" s="3124"/>
      <c r="R193" s="3124"/>
      <c r="S193" s="3124"/>
      <c r="T193" s="3277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3278">
        <f>SUM(C194:D194)</f>
        <v>0</v>
      </c>
      <c r="C194" s="3124"/>
      <c r="D194" s="3124"/>
      <c r="E194" s="3279">
        <f>+F194+G194+H194+I194+K194+L194+M194+N194+O194+P194+Q194+R194+S194+T194</f>
        <v>0</v>
      </c>
      <c r="F194" s="3124"/>
      <c r="G194" s="3124"/>
      <c r="H194" s="3124"/>
      <c r="I194" s="3124"/>
      <c r="J194" s="3280"/>
      <c r="K194" s="3124"/>
      <c r="L194" s="3124"/>
      <c r="M194" s="3124"/>
      <c r="N194" s="3124"/>
      <c r="O194" s="3124"/>
      <c r="P194" s="3124"/>
      <c r="Q194" s="3124"/>
      <c r="R194" s="3124"/>
      <c r="S194" s="3124"/>
      <c r="T194" s="3277"/>
      <c r="U194" s="3123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3278">
        <f>SUM(C195:D195)</f>
        <v>0</v>
      </c>
      <c r="C195" s="3124"/>
      <c r="D195" s="3124"/>
      <c r="E195" s="3279">
        <f>SUM(F195:T195)</f>
        <v>0</v>
      </c>
      <c r="F195" s="3124"/>
      <c r="G195" s="3124"/>
      <c r="H195" s="3124"/>
      <c r="I195" s="3124"/>
      <c r="J195" s="3135"/>
      <c r="K195" s="3124"/>
      <c r="L195" s="3124"/>
      <c r="M195" s="3124"/>
      <c r="N195" s="3124"/>
      <c r="O195" s="3124"/>
      <c r="P195" s="3124"/>
      <c r="Q195" s="3124"/>
      <c r="R195" s="3124"/>
      <c r="S195" s="3124"/>
      <c r="T195" s="3277"/>
      <c r="U195" s="3123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3258" t="s">
        <v>255</v>
      </c>
      <c r="B196" s="343">
        <f>SUM(C196:D196)</f>
        <v>0</v>
      </c>
      <c r="C196" s="3130"/>
      <c r="D196" s="3130"/>
      <c r="E196" s="344">
        <f>+F196+G196+H196+I196+K196+L196+M196+N196+O196+P196+Q196+R196+S196+T196</f>
        <v>0</v>
      </c>
      <c r="F196" s="3130"/>
      <c r="G196" s="3130"/>
      <c r="H196" s="3130"/>
      <c r="I196" s="3130"/>
      <c r="J196" s="345"/>
      <c r="K196" s="3130"/>
      <c r="L196" s="3130"/>
      <c r="M196" s="3130"/>
      <c r="N196" s="3130"/>
      <c r="O196" s="3130"/>
      <c r="P196" s="3130"/>
      <c r="Q196" s="3130"/>
      <c r="R196" s="3130"/>
      <c r="S196" s="3130"/>
      <c r="T196" s="3281"/>
      <c r="U196" s="3137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4689" t="s">
        <v>232</v>
      </c>
      <c r="B198" s="4697" t="s">
        <v>141</v>
      </c>
      <c r="C198" s="4698" t="s">
        <v>233</v>
      </c>
      <c r="D198" s="4699"/>
      <c r="E198" s="4700"/>
      <c r="F198" s="4689" t="s">
        <v>234</v>
      </c>
      <c r="G198" s="4701" t="s">
        <v>257</v>
      </c>
      <c r="H198" s="4701"/>
      <c r="I198" s="4701"/>
      <c r="J198" s="4701"/>
      <c r="K198" s="4701"/>
      <c r="L198" s="4701"/>
      <c r="M198" s="4701"/>
      <c r="N198" s="4701"/>
      <c r="O198" s="4701"/>
      <c r="P198" s="4701"/>
      <c r="Q198" s="4702"/>
      <c r="R198" s="4703" t="s">
        <v>236</v>
      </c>
    </row>
    <row r="199" spans="1:87" x14ac:dyDescent="0.2">
      <c r="A199" s="3691"/>
      <c r="B199" s="4697"/>
      <c r="C199" s="3705"/>
      <c r="D199" s="3706"/>
      <c r="E199" s="3707"/>
      <c r="F199" s="3691"/>
      <c r="G199" s="4704" t="s">
        <v>34</v>
      </c>
      <c r="H199" s="4696" t="s">
        <v>258</v>
      </c>
      <c r="I199" s="4696" t="s">
        <v>245</v>
      </c>
      <c r="J199" s="4696" t="s">
        <v>246</v>
      </c>
      <c r="K199" s="4696" t="s">
        <v>247</v>
      </c>
      <c r="L199" s="4696" t="s">
        <v>248</v>
      </c>
      <c r="M199" s="4696" t="s">
        <v>249</v>
      </c>
      <c r="N199" s="4696" t="s">
        <v>250</v>
      </c>
      <c r="O199" s="4696" t="s">
        <v>251</v>
      </c>
      <c r="P199" s="4696" t="s">
        <v>252</v>
      </c>
      <c r="Q199" s="4683" t="s">
        <v>253</v>
      </c>
      <c r="R199" s="3711"/>
    </row>
    <row r="200" spans="1:87" ht="24" x14ac:dyDescent="0.2">
      <c r="A200" s="3692"/>
      <c r="B200" s="4697"/>
      <c r="C200" s="3282" t="s">
        <v>145</v>
      </c>
      <c r="D200" s="3282" t="s">
        <v>259</v>
      </c>
      <c r="E200" s="3282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3274">
        <f t="shared" ref="B201:B207" si="110">SUM(C201:E201)</f>
        <v>0</v>
      </c>
      <c r="C201" s="3124"/>
      <c r="D201" s="3124"/>
      <c r="E201" s="3124"/>
      <c r="F201" s="3275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3283">
        <f t="shared" si="110"/>
        <v>0</v>
      </c>
      <c r="C202" s="3124"/>
      <c r="D202" s="3124"/>
      <c r="E202" s="3124"/>
      <c r="F202" s="3284">
        <f t="shared" ref="F202:F207" si="112">SUM(G202:Q202)</f>
        <v>0</v>
      </c>
      <c r="G202" s="3124"/>
      <c r="H202" s="3125"/>
      <c r="I202" s="3125"/>
      <c r="J202" s="3125"/>
      <c r="K202" s="3125"/>
      <c r="L202" s="3125"/>
      <c r="M202" s="3125"/>
      <c r="N202" s="3125"/>
      <c r="O202" s="3125"/>
      <c r="P202" s="3125"/>
      <c r="Q202" s="3268"/>
      <c r="R202" s="3123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3285">
        <f t="shared" si="110"/>
        <v>0</v>
      </c>
      <c r="C203" s="3124"/>
      <c r="D203" s="3124"/>
      <c r="E203" s="3124"/>
      <c r="F203" s="3284">
        <f t="shared" si="112"/>
        <v>0</v>
      </c>
      <c r="G203" s="3124"/>
      <c r="H203" s="3125"/>
      <c r="I203" s="3125"/>
      <c r="J203" s="3125"/>
      <c r="K203" s="3125"/>
      <c r="L203" s="3125"/>
      <c r="M203" s="3125"/>
      <c r="N203" s="3125"/>
      <c r="O203" s="3125"/>
      <c r="P203" s="3125"/>
      <c r="Q203" s="3268"/>
      <c r="R203" s="3123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3285">
        <f t="shared" si="110"/>
        <v>0</v>
      </c>
      <c r="C204" s="3124"/>
      <c r="D204" s="3124"/>
      <c r="E204" s="3124"/>
      <c r="F204" s="3284">
        <f t="shared" si="112"/>
        <v>0</v>
      </c>
      <c r="G204" s="3124"/>
      <c r="H204" s="3125"/>
      <c r="I204" s="3125"/>
      <c r="J204" s="3125"/>
      <c r="K204" s="3125"/>
      <c r="L204" s="3125"/>
      <c r="M204" s="3125"/>
      <c r="N204" s="3125"/>
      <c r="O204" s="3125"/>
      <c r="P204" s="3125"/>
      <c r="Q204" s="3268"/>
      <c r="R204" s="3123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3278">
        <f t="shared" si="110"/>
        <v>0</v>
      </c>
      <c r="C205" s="3124"/>
      <c r="D205" s="3124"/>
      <c r="E205" s="3124"/>
      <c r="F205" s="3284">
        <f t="shared" si="112"/>
        <v>0</v>
      </c>
      <c r="G205" s="3124"/>
      <c r="H205" s="3125"/>
      <c r="I205" s="3125"/>
      <c r="J205" s="3125"/>
      <c r="K205" s="3125"/>
      <c r="L205" s="3125"/>
      <c r="M205" s="3125"/>
      <c r="N205" s="3125"/>
      <c r="O205" s="3125"/>
      <c r="P205" s="3125"/>
      <c r="Q205" s="3268"/>
      <c r="R205" s="3123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3278">
        <f t="shared" si="110"/>
        <v>0</v>
      </c>
      <c r="C206" s="3124"/>
      <c r="D206" s="3124"/>
      <c r="E206" s="3124"/>
      <c r="F206" s="3284">
        <f t="shared" si="112"/>
        <v>0</v>
      </c>
      <c r="G206" s="3124"/>
      <c r="H206" s="3125"/>
      <c r="I206" s="3125"/>
      <c r="J206" s="3125"/>
      <c r="K206" s="3125"/>
      <c r="L206" s="3125"/>
      <c r="M206" s="3125"/>
      <c r="N206" s="3125"/>
      <c r="O206" s="3125"/>
      <c r="P206" s="3125"/>
      <c r="Q206" s="3268"/>
      <c r="R206" s="3123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3258" t="s">
        <v>263</v>
      </c>
      <c r="B207" s="3286">
        <f t="shared" si="110"/>
        <v>0</v>
      </c>
      <c r="C207" s="3130"/>
      <c r="D207" s="3130"/>
      <c r="E207" s="3130"/>
      <c r="F207" s="3287">
        <f t="shared" si="112"/>
        <v>0</v>
      </c>
      <c r="G207" s="3130"/>
      <c r="H207" s="3131"/>
      <c r="I207" s="3131"/>
      <c r="J207" s="3131"/>
      <c r="K207" s="3131"/>
      <c r="L207" s="3131"/>
      <c r="M207" s="3131"/>
      <c r="N207" s="3131"/>
      <c r="O207" s="3131"/>
      <c r="P207" s="3131"/>
      <c r="Q207" s="3269"/>
      <c r="R207" s="3137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4684" t="s">
        <v>5</v>
      </c>
      <c r="B209" s="4685" t="s">
        <v>265</v>
      </c>
      <c r="C209" s="4686" t="s">
        <v>266</v>
      </c>
      <c r="D209" s="4687"/>
      <c r="E209" s="4688"/>
      <c r="F209" s="4689" t="s">
        <v>234</v>
      </c>
      <c r="G209" s="4690" t="s">
        <v>257</v>
      </c>
      <c r="H209" s="4691"/>
      <c r="I209" s="4691"/>
      <c r="J209" s="4691"/>
      <c r="K209" s="4691"/>
      <c r="L209" s="4692"/>
    </row>
    <row r="210" spans="1:21" x14ac:dyDescent="0.2">
      <c r="A210" s="3679"/>
      <c r="B210" s="3682"/>
      <c r="C210" s="3687"/>
      <c r="D210" s="3688"/>
      <c r="E210" s="3689"/>
      <c r="F210" s="3691"/>
      <c r="G210" s="4693" t="s">
        <v>267</v>
      </c>
      <c r="H210" s="4694"/>
      <c r="I210" s="4694"/>
      <c r="J210" s="4694"/>
      <c r="K210" s="4694"/>
      <c r="L210" s="4695"/>
    </row>
    <row r="211" spans="1:21" ht="24" x14ac:dyDescent="0.2">
      <c r="A211" s="3680"/>
      <c r="B211" s="3683"/>
      <c r="C211" s="3288" t="s">
        <v>268</v>
      </c>
      <c r="D211" s="3288" t="s">
        <v>259</v>
      </c>
      <c r="E211" s="3288" t="s">
        <v>269</v>
      </c>
      <c r="F211" s="3692"/>
      <c r="G211" s="3289" t="s">
        <v>258</v>
      </c>
      <c r="H211" s="3290" t="s">
        <v>270</v>
      </c>
      <c r="I211" s="3290" t="s">
        <v>271</v>
      </c>
      <c r="J211" s="3290" t="s">
        <v>272</v>
      </c>
      <c r="K211" s="3290" t="s">
        <v>273</v>
      </c>
      <c r="L211" s="3291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3275">
        <f>SUM(G212:L212)</f>
        <v>0</v>
      </c>
      <c r="G212" s="3219"/>
      <c r="H212" s="3292"/>
      <c r="I212" s="3292"/>
      <c r="J212" s="3292"/>
      <c r="K212" s="3292"/>
      <c r="L212" s="114"/>
    </row>
    <row r="213" spans="1:21" ht="24" customHeight="1" x14ac:dyDescent="0.25">
      <c r="A213" s="308" t="s">
        <v>276</v>
      </c>
      <c r="B213" s="3293">
        <f>SUM(C213:E213)</f>
        <v>0</v>
      </c>
      <c r="C213" s="3124"/>
      <c r="D213" s="3124"/>
      <c r="E213" s="129"/>
      <c r="F213" s="3284">
        <f>SUM(G213:L213)</f>
        <v>0</v>
      </c>
      <c r="G213" s="3124"/>
      <c r="H213" s="3125"/>
      <c r="I213" s="3125"/>
      <c r="J213" s="3125"/>
      <c r="K213" s="3125"/>
      <c r="L213" s="3123"/>
    </row>
    <row r="214" spans="1:21" ht="15" x14ac:dyDescent="0.25">
      <c r="A214" s="308" t="s">
        <v>277</v>
      </c>
      <c r="B214" s="3293">
        <f>SUM(C214:E214)</f>
        <v>0</v>
      </c>
      <c r="C214" s="3124"/>
      <c r="D214" s="3124"/>
      <c r="E214" s="3135"/>
      <c r="F214" s="3284">
        <f>SUM(G214:L214)</f>
        <v>0</v>
      </c>
      <c r="G214" s="3124"/>
      <c r="H214" s="3125"/>
      <c r="I214" s="3125"/>
      <c r="J214" s="3125"/>
      <c r="K214" s="3125"/>
      <c r="L214" s="3123"/>
    </row>
    <row r="215" spans="1:21" ht="15" x14ac:dyDescent="0.25">
      <c r="A215" s="3258" t="s">
        <v>278</v>
      </c>
      <c r="B215" s="363">
        <f>SUM(C215:D215)</f>
        <v>0</v>
      </c>
      <c r="C215" s="3130"/>
      <c r="D215" s="3130"/>
      <c r="E215" s="3294"/>
      <c r="F215" s="365">
        <f>SUM(G215:L215)</f>
        <v>0</v>
      </c>
      <c r="G215" s="3130"/>
      <c r="H215" s="3131"/>
      <c r="I215" s="3131"/>
      <c r="J215" s="3131"/>
      <c r="K215" s="3131"/>
      <c r="L215" s="3137"/>
    </row>
    <row r="216" spans="1:21" ht="19.5" customHeight="1" x14ac:dyDescent="0.2">
      <c r="A216" s="281" t="s">
        <v>279</v>
      </c>
      <c r="B216" s="366"/>
    </row>
    <row r="217" spans="1:21" x14ac:dyDescent="0.2">
      <c r="A217" s="4664" t="s">
        <v>280</v>
      </c>
      <c r="B217" s="4665"/>
      <c r="C217" s="4666" t="s">
        <v>265</v>
      </c>
      <c r="D217" s="4667" t="s">
        <v>266</v>
      </c>
      <c r="E217" s="4668"/>
      <c r="F217" s="4668"/>
      <c r="G217" s="4668"/>
      <c r="H217" s="4668"/>
      <c r="I217" s="4668"/>
      <c r="J217" s="4669"/>
      <c r="K217" s="4670" t="s">
        <v>281</v>
      </c>
      <c r="L217" s="4670"/>
      <c r="M217" s="4670"/>
      <c r="N217" s="4671"/>
    </row>
    <row r="218" spans="1:21" ht="24.75" customHeight="1" x14ac:dyDescent="0.2">
      <c r="A218" s="3654"/>
      <c r="B218" s="3655"/>
      <c r="C218" s="3657"/>
      <c r="D218" s="3288" t="s">
        <v>268</v>
      </c>
      <c r="E218" s="3288" t="s">
        <v>282</v>
      </c>
      <c r="F218" s="3288" t="s">
        <v>283</v>
      </c>
      <c r="G218" s="3288" t="s">
        <v>284</v>
      </c>
      <c r="H218" s="3288" t="s">
        <v>285</v>
      </c>
      <c r="I218" s="3288" t="s">
        <v>34</v>
      </c>
      <c r="J218" s="3288" t="s">
        <v>286</v>
      </c>
      <c r="K218" s="3296" t="s">
        <v>287</v>
      </c>
      <c r="L218" s="3297" t="s">
        <v>288</v>
      </c>
      <c r="M218" s="3297" t="s">
        <v>289</v>
      </c>
      <c r="N218" s="3298" t="s">
        <v>290</v>
      </c>
    </row>
    <row r="219" spans="1:21" ht="18" customHeight="1" x14ac:dyDescent="0.2">
      <c r="A219" s="4666" t="s">
        <v>291</v>
      </c>
      <c r="B219" s="3299" t="s">
        <v>292</v>
      </c>
      <c r="C219" s="3274">
        <f>SUM(E219+G219)</f>
        <v>0</v>
      </c>
      <c r="D219" s="3276"/>
      <c r="E219" s="3124"/>
      <c r="F219" s="3276"/>
      <c r="G219" s="3124"/>
      <c r="H219" s="3274">
        <f>+K219+L219+M219</f>
        <v>0</v>
      </c>
      <c r="I219" s="3276"/>
      <c r="J219" s="3276"/>
      <c r="K219" s="3153"/>
      <c r="L219" s="3125"/>
      <c r="M219" s="3125"/>
      <c r="N219" s="3300"/>
    </row>
    <row r="220" spans="1:21" x14ac:dyDescent="0.2">
      <c r="A220" s="3663"/>
      <c r="B220" s="3301" t="s">
        <v>293</v>
      </c>
      <c r="C220" s="3285">
        <f>SUM(D220+E220+G220)</f>
        <v>0</v>
      </c>
      <c r="D220" s="3124"/>
      <c r="E220" s="3135"/>
      <c r="F220" s="361"/>
      <c r="G220" s="3124"/>
      <c r="H220" s="3285">
        <f>SUM(I220:M220)</f>
        <v>0</v>
      </c>
      <c r="I220" s="129"/>
      <c r="J220" s="297"/>
      <c r="K220" s="3153"/>
      <c r="L220" s="3125"/>
      <c r="M220" s="3125"/>
      <c r="N220" s="3300"/>
    </row>
    <row r="221" spans="1:21" ht="16.5" customHeight="1" x14ac:dyDescent="0.25">
      <c r="A221" s="3663"/>
      <c r="B221" s="3301" t="s">
        <v>294</v>
      </c>
      <c r="C221" s="3279">
        <f>+F221+G221</f>
        <v>0</v>
      </c>
      <c r="D221" s="361"/>
      <c r="E221" s="361"/>
      <c r="F221" s="3124"/>
      <c r="G221" s="3124"/>
      <c r="H221" s="3279">
        <f>SUM(I221:M221)</f>
        <v>0</v>
      </c>
      <c r="I221" s="3124"/>
      <c r="J221" s="3135"/>
      <c r="K221" s="3153"/>
      <c r="L221" s="3125"/>
      <c r="M221" s="3125"/>
      <c r="N221" s="373"/>
    </row>
    <row r="222" spans="1:21" ht="17.25" customHeight="1" x14ac:dyDescent="0.25">
      <c r="A222" s="3657"/>
      <c r="B222" s="3302" t="s">
        <v>295</v>
      </c>
      <c r="C222" s="375">
        <f>SUM(D222:G222)</f>
        <v>0</v>
      </c>
      <c r="D222" s="3130"/>
      <c r="E222" s="3130"/>
      <c r="F222" s="3130"/>
      <c r="G222" s="3136"/>
      <c r="H222" s="344">
        <f>+N222</f>
        <v>0</v>
      </c>
      <c r="I222" s="3294"/>
      <c r="J222" s="3294"/>
      <c r="K222" s="3303"/>
      <c r="L222" s="3304"/>
      <c r="M222" s="3304"/>
      <c r="N222" s="3137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672" t="s">
        <v>297</v>
      </c>
      <c r="B224" s="4673" t="s">
        <v>298</v>
      </c>
      <c r="C224" s="4673"/>
      <c r="D224" s="4673"/>
      <c r="E224" s="4673"/>
      <c r="F224" s="4674" t="s">
        <v>299</v>
      </c>
      <c r="G224" s="4675"/>
      <c r="H224" s="4675"/>
      <c r="I224" s="4675"/>
      <c r="J224" s="4675"/>
      <c r="K224" s="4676"/>
      <c r="U224" s="281"/>
    </row>
    <row r="225" spans="1:102" ht="15" customHeight="1" x14ac:dyDescent="0.2">
      <c r="A225" s="4672"/>
      <c r="B225" s="4673"/>
      <c r="C225" s="4673"/>
      <c r="D225" s="4673"/>
      <c r="E225" s="4673"/>
      <c r="F225" s="4677" t="s">
        <v>300</v>
      </c>
      <c r="G225" s="4677"/>
      <c r="H225" s="4677" t="s">
        <v>301</v>
      </c>
      <c r="I225" s="4677"/>
      <c r="J225" s="4677" t="s">
        <v>302</v>
      </c>
      <c r="K225" s="4677"/>
      <c r="U225" s="281"/>
    </row>
    <row r="226" spans="1:102" x14ac:dyDescent="0.2">
      <c r="A226" s="4672"/>
      <c r="B226" s="4678" t="s">
        <v>303</v>
      </c>
      <c r="C226" s="4679" t="s">
        <v>304</v>
      </c>
      <c r="D226" s="4680" t="s">
        <v>305</v>
      </c>
      <c r="E226" s="4681" t="s">
        <v>306</v>
      </c>
      <c r="F226" s="4682" t="s">
        <v>307</v>
      </c>
      <c r="G226" s="4663" t="s">
        <v>308</v>
      </c>
      <c r="H226" s="4682" t="s">
        <v>307</v>
      </c>
      <c r="I226" s="4663" t="s">
        <v>308</v>
      </c>
      <c r="J226" s="4682" t="s">
        <v>307</v>
      </c>
      <c r="K226" s="4663" t="s">
        <v>308</v>
      </c>
      <c r="U226" s="281"/>
    </row>
    <row r="227" spans="1:102" ht="25.5" customHeight="1" x14ac:dyDescent="0.2">
      <c r="A227" s="4672"/>
      <c r="B227" s="4678"/>
      <c r="C227" s="3672"/>
      <c r="D227" s="4680"/>
      <c r="E227" s="4681"/>
      <c r="F227" s="4682"/>
      <c r="G227" s="4663"/>
      <c r="H227" s="4682"/>
      <c r="I227" s="4663"/>
      <c r="J227" s="4682"/>
      <c r="K227" s="4663"/>
      <c r="U227" s="281"/>
    </row>
    <row r="228" spans="1:102" ht="15.75" customHeight="1" x14ac:dyDescent="0.2">
      <c r="A228" s="3305" t="s">
        <v>309</v>
      </c>
      <c r="B228" s="3124"/>
      <c r="C228" s="3153"/>
      <c r="D228" s="3125"/>
      <c r="E228" s="3153"/>
      <c r="F228" s="3124"/>
      <c r="G228" s="3153"/>
      <c r="H228" s="3124"/>
      <c r="I228" s="3153"/>
      <c r="J228" s="3124"/>
      <c r="K228" s="3123"/>
      <c r="U228" s="281"/>
    </row>
    <row r="229" spans="1:102" s="416" customFormat="1" x14ac:dyDescent="0.2">
      <c r="A229" s="3306" t="s">
        <v>310</v>
      </c>
      <c r="B229" s="3124"/>
      <c r="C229" s="3153"/>
      <c r="D229" s="3125"/>
      <c r="E229" s="3153"/>
      <c r="F229" s="3124"/>
      <c r="G229" s="3153"/>
      <c r="H229" s="3124"/>
      <c r="I229" s="3153"/>
      <c r="J229" s="3124"/>
      <c r="K229" s="3123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3124"/>
      <c r="C230" s="3153"/>
      <c r="D230" s="3125"/>
      <c r="E230" s="3153"/>
      <c r="F230" s="3124"/>
      <c r="G230" s="3153"/>
      <c r="H230" s="3124"/>
      <c r="I230" s="3153"/>
      <c r="J230" s="3124"/>
      <c r="K230" s="3123"/>
      <c r="U230" s="281"/>
    </row>
    <row r="231" spans="1:102" ht="15" x14ac:dyDescent="0.25">
      <c r="A231" s="3307" t="s">
        <v>6</v>
      </c>
      <c r="B231" s="3308">
        <f>SUM(B228:B230)</f>
        <v>0</v>
      </c>
      <c r="C231" s="3309">
        <f t="shared" ref="C231:K231" si="115">SUM(C228:C230)</f>
        <v>0</v>
      </c>
      <c r="D231" s="3310">
        <f t="shared" si="115"/>
        <v>0</v>
      </c>
      <c r="E231" s="3311">
        <f t="shared" si="115"/>
        <v>0</v>
      </c>
      <c r="F231" s="3312">
        <f t="shared" si="115"/>
        <v>0</v>
      </c>
      <c r="G231" s="3313">
        <f t="shared" si="115"/>
        <v>0</v>
      </c>
      <c r="H231" s="3312">
        <f t="shared" si="115"/>
        <v>0</v>
      </c>
      <c r="I231" s="3313">
        <f t="shared" si="115"/>
        <v>0</v>
      </c>
      <c r="J231" s="3312">
        <f t="shared" si="115"/>
        <v>0</v>
      </c>
      <c r="K231" s="3313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657" t="s">
        <v>5</v>
      </c>
      <c r="B233" s="4657" t="s">
        <v>312</v>
      </c>
      <c r="C233" s="4656" t="s">
        <v>313</v>
      </c>
      <c r="D233" s="4658" t="s">
        <v>314</v>
      </c>
      <c r="E233" s="4659"/>
      <c r="F233" s="4660" t="s">
        <v>315</v>
      </c>
      <c r="G233" s="4661"/>
      <c r="H233" s="4661"/>
      <c r="I233" s="4661"/>
      <c r="J233" s="4661"/>
      <c r="K233" s="4661"/>
      <c r="L233" s="4661"/>
      <c r="M233" s="4661"/>
      <c r="N233" s="4661"/>
      <c r="O233" s="4661"/>
      <c r="P233" s="4661"/>
      <c r="Q233" s="4661"/>
      <c r="R233" s="4661"/>
      <c r="S233" s="4662"/>
      <c r="T233" s="4655" t="s">
        <v>34</v>
      </c>
      <c r="U233" s="4656" t="s">
        <v>316</v>
      </c>
      <c r="V233" s="391"/>
    </row>
    <row r="234" spans="1:102" ht="24.75" x14ac:dyDescent="0.25">
      <c r="A234" s="4657"/>
      <c r="B234" s="4657"/>
      <c r="C234" s="3644"/>
      <c r="D234" s="3314" t="s">
        <v>317</v>
      </c>
      <c r="E234" s="3315" t="s">
        <v>318</v>
      </c>
      <c r="F234" s="3314" t="s">
        <v>319</v>
      </c>
      <c r="G234" s="3316" t="s">
        <v>320</v>
      </c>
      <c r="H234" s="3316" t="s">
        <v>213</v>
      </c>
      <c r="I234" s="3316" t="s">
        <v>214</v>
      </c>
      <c r="J234" s="3316" t="s">
        <v>215</v>
      </c>
      <c r="K234" s="3316" t="s">
        <v>321</v>
      </c>
      <c r="L234" s="3316" t="s">
        <v>217</v>
      </c>
      <c r="M234" s="3316" t="s">
        <v>218</v>
      </c>
      <c r="N234" s="3316" t="s">
        <v>219</v>
      </c>
      <c r="O234" s="3316" t="s">
        <v>220</v>
      </c>
      <c r="P234" s="3316" t="s">
        <v>221</v>
      </c>
      <c r="Q234" s="3316" t="s">
        <v>222</v>
      </c>
      <c r="R234" s="3316" t="s">
        <v>223</v>
      </c>
      <c r="S234" s="3317" t="s">
        <v>224</v>
      </c>
      <c r="T234" s="3642"/>
      <c r="U234" s="3644"/>
      <c r="V234" s="391"/>
    </row>
    <row r="235" spans="1:102" ht="24.75" x14ac:dyDescent="0.25">
      <c r="A235" s="3318" t="s">
        <v>322</v>
      </c>
      <c r="B235" s="3319"/>
      <c r="C235" s="3320">
        <f>SUM(D235:S235)</f>
        <v>0</v>
      </c>
      <c r="D235" s="3319"/>
      <c r="E235" s="3321"/>
      <c r="F235" s="3319"/>
      <c r="G235" s="3322"/>
      <c r="H235" s="3322"/>
      <c r="I235" s="3322"/>
      <c r="J235" s="3322"/>
      <c r="K235" s="3322"/>
      <c r="L235" s="3322"/>
      <c r="M235" s="3322"/>
      <c r="N235" s="3322"/>
      <c r="O235" s="3322"/>
      <c r="P235" s="3322"/>
      <c r="Q235" s="3322"/>
      <c r="R235" s="3322"/>
      <c r="S235" s="3323"/>
      <c r="T235" s="398"/>
      <c r="U235" s="399"/>
      <c r="V235" s="391"/>
    </row>
    <row r="236" spans="1:102" ht="15" x14ac:dyDescent="0.25">
      <c r="A236" s="3324" t="s">
        <v>323</v>
      </c>
      <c r="B236" s="3319"/>
      <c r="C236" s="3325">
        <f>SUM(D236:S236)</f>
        <v>0</v>
      </c>
      <c r="D236" s="3319"/>
      <c r="E236" s="3321"/>
      <c r="F236" s="3319"/>
      <c r="G236" s="3322"/>
      <c r="H236" s="3322"/>
      <c r="I236" s="3322"/>
      <c r="J236" s="3322"/>
      <c r="K236" s="3322"/>
      <c r="L236" s="3322"/>
      <c r="M236" s="3322"/>
      <c r="N236" s="3322"/>
      <c r="O236" s="3322"/>
      <c r="P236" s="3322"/>
      <c r="Q236" s="3322"/>
      <c r="R236" s="3322"/>
      <c r="S236" s="3323"/>
      <c r="T236" s="3321"/>
      <c r="U236" s="3326"/>
      <c r="V236" s="391"/>
    </row>
    <row r="237" spans="1:102" x14ac:dyDescent="0.2">
      <c r="A237" s="402" t="s">
        <v>324</v>
      </c>
      <c r="B237" s="3327"/>
      <c r="C237" s="440">
        <f>SUM(D237:S237)</f>
        <v>0</v>
      </c>
      <c r="D237" s="3328"/>
      <c r="E237" s="3329"/>
      <c r="F237" s="3328"/>
      <c r="G237" s="3330"/>
      <c r="H237" s="3330"/>
      <c r="I237" s="3330"/>
      <c r="J237" s="3330"/>
      <c r="K237" s="3330"/>
      <c r="L237" s="3330"/>
      <c r="M237" s="3330"/>
      <c r="N237" s="3330"/>
      <c r="O237" s="3330"/>
      <c r="P237" s="3330"/>
      <c r="Q237" s="3330"/>
      <c r="R237" s="3330"/>
      <c r="S237" s="3331"/>
      <c r="T237" s="3329"/>
      <c r="U237" s="3327"/>
    </row>
    <row r="238" spans="1:102" ht="21" customHeight="1" x14ac:dyDescent="0.2">
      <c r="A238" s="281" t="s">
        <v>325</v>
      </c>
    </row>
    <row r="239" spans="1:102" x14ac:dyDescent="0.2">
      <c r="A239" s="4657" t="s">
        <v>326</v>
      </c>
      <c r="B239" s="4657" t="s">
        <v>327</v>
      </c>
      <c r="C239" s="4658" t="s">
        <v>328</v>
      </c>
      <c r="D239" s="4659"/>
      <c r="E239" s="4660" t="s">
        <v>329</v>
      </c>
      <c r="F239" s="4661"/>
      <c r="G239" s="4661"/>
      <c r="H239" s="4661"/>
      <c r="I239" s="4661"/>
      <c r="J239" s="4662"/>
      <c r="K239" s="4656" t="s">
        <v>34</v>
      </c>
      <c r="L239" s="4656" t="s">
        <v>316</v>
      </c>
      <c r="M239" s="390"/>
    </row>
    <row r="240" spans="1:102" ht="24" x14ac:dyDescent="0.2">
      <c r="A240" s="4657"/>
      <c r="B240" s="4657"/>
      <c r="C240" s="3332" t="s">
        <v>317</v>
      </c>
      <c r="D240" s="3315" t="s">
        <v>318</v>
      </c>
      <c r="E240" s="3332" t="s">
        <v>319</v>
      </c>
      <c r="F240" s="3316" t="s">
        <v>320</v>
      </c>
      <c r="G240" s="3316" t="s">
        <v>213</v>
      </c>
      <c r="H240" s="3316" t="s">
        <v>214</v>
      </c>
      <c r="I240" s="3316" t="s">
        <v>215</v>
      </c>
      <c r="J240" s="3333" t="s">
        <v>330</v>
      </c>
      <c r="K240" s="3644"/>
      <c r="L240" s="3644"/>
      <c r="M240" s="390"/>
    </row>
    <row r="241" spans="1:45" ht="24" customHeight="1" x14ac:dyDescent="0.2">
      <c r="A241" s="3334" t="s">
        <v>331</v>
      </c>
      <c r="B241" s="3335">
        <f>SUM(C241:J241)</f>
        <v>0</v>
      </c>
      <c r="C241" s="3319"/>
      <c r="D241" s="3323"/>
      <c r="E241" s="3319"/>
      <c r="F241" s="3322"/>
      <c r="G241" s="3322"/>
      <c r="H241" s="3322"/>
      <c r="I241" s="3322"/>
      <c r="J241" s="3323"/>
      <c r="K241" s="399"/>
      <c r="L241" s="399"/>
      <c r="M241" s="390"/>
    </row>
    <row r="242" spans="1:45" ht="21.75" customHeight="1" x14ac:dyDescent="0.2">
      <c r="A242" s="408" t="s">
        <v>332</v>
      </c>
      <c r="B242" s="767">
        <f>SUM(C242:J242)</f>
        <v>0</v>
      </c>
      <c r="C242" s="3328"/>
      <c r="D242" s="3331"/>
      <c r="E242" s="3328"/>
      <c r="F242" s="3330"/>
      <c r="G242" s="3330"/>
      <c r="H242" s="3330"/>
      <c r="I242" s="3330"/>
      <c r="J242" s="3331"/>
      <c r="K242" s="3327"/>
      <c r="L242" s="3327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448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1" priority="1" operator="equal">
      <formula>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248"/>
  <sheetViews>
    <sheetView tabSelected="1" workbookViewId="0">
      <selection activeCell="A4" sqref="A4:XFD4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",[13]NOMBRE!B2," - ","( ",[13]NOMBRE!C2,[13]NOMBRE!D2,[13]NOMBRE!E2,[13]NOMBRE!F2,[13]NOMBRE!G2,"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",[13]NOMBRE!B6," - ","( ",[13]NOMBRE!C6,[13]NOMBRE!D6," )")</f>
        <v>MES: DICIEMBRE - ( 12 )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",[13]NOMBRE!B7)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3336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906" t="s">
        <v>4</v>
      </c>
      <c r="B12" s="4907" t="s">
        <v>5</v>
      </c>
      <c r="C12" s="4908" t="s">
        <v>6</v>
      </c>
      <c r="D12" s="4773" t="s">
        <v>7</v>
      </c>
      <c r="E12" s="4909"/>
      <c r="F12" s="4909"/>
      <c r="G12" s="4909"/>
      <c r="H12" s="4909"/>
      <c r="I12" s="4909"/>
      <c r="J12" s="4909"/>
      <c r="K12" s="4909"/>
      <c r="L12" s="4909"/>
      <c r="M12" s="4909"/>
      <c r="N12" s="4909"/>
      <c r="O12" s="4909"/>
      <c r="P12" s="4909"/>
      <c r="Q12" s="4909"/>
      <c r="R12" s="4909"/>
      <c r="S12" s="4909"/>
      <c r="T12" s="4910"/>
      <c r="U12" s="4904" t="s">
        <v>8</v>
      </c>
      <c r="V12" s="4890"/>
      <c r="W12" s="4905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906"/>
      <c r="B13" s="3897"/>
      <c r="C13" s="3886"/>
      <c r="D13" s="3259" t="s">
        <v>12</v>
      </c>
      <c r="E13" s="3260" t="s">
        <v>13</v>
      </c>
      <c r="F13" s="3337" t="s">
        <v>14</v>
      </c>
      <c r="G13" s="3260" t="s">
        <v>15</v>
      </c>
      <c r="H13" s="3338" t="s">
        <v>16</v>
      </c>
      <c r="I13" s="3338" t="s">
        <v>17</v>
      </c>
      <c r="J13" s="3338" t="s">
        <v>18</v>
      </c>
      <c r="K13" s="3338" t="s">
        <v>19</v>
      </c>
      <c r="L13" s="3338" t="s">
        <v>20</v>
      </c>
      <c r="M13" s="3338" t="s">
        <v>21</v>
      </c>
      <c r="N13" s="3338" t="s">
        <v>22</v>
      </c>
      <c r="O13" s="3338" t="s">
        <v>23</v>
      </c>
      <c r="P13" s="3338" t="s">
        <v>24</v>
      </c>
      <c r="Q13" s="3338" t="s">
        <v>25</v>
      </c>
      <c r="R13" s="3338" t="s">
        <v>26</v>
      </c>
      <c r="S13" s="3338" t="s">
        <v>27</v>
      </c>
      <c r="T13" s="3339" t="s">
        <v>28</v>
      </c>
      <c r="U13" s="3340" t="s">
        <v>29</v>
      </c>
      <c r="V13" s="3341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3342" t="s">
        <v>31</v>
      </c>
      <c r="B14" s="27"/>
      <c r="C14" s="28">
        <f>SUM(D14:T14)</f>
        <v>0</v>
      </c>
      <c r="D14" s="3343"/>
      <c r="E14" s="3344"/>
      <c r="F14" s="3345"/>
      <c r="G14" s="3346"/>
      <c r="H14" s="3346"/>
      <c r="I14" s="3346"/>
      <c r="J14" s="3346"/>
      <c r="K14" s="3346"/>
      <c r="L14" s="3346"/>
      <c r="M14" s="3346"/>
      <c r="N14" s="3346"/>
      <c r="O14" s="3346"/>
      <c r="P14" s="3346"/>
      <c r="Q14" s="3346"/>
      <c r="R14" s="3346"/>
      <c r="S14" s="3346"/>
      <c r="T14" s="3347"/>
      <c r="U14" s="3348"/>
      <c r="V14" s="3348"/>
      <c r="W14" s="3348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3349" t="s">
        <v>32</v>
      </c>
      <c r="B15" s="3350"/>
      <c r="C15" s="28">
        <f t="shared" ref="C15:C20" si="3">SUM(D15:T15)</f>
        <v>0</v>
      </c>
      <c r="D15" s="3343"/>
      <c r="E15" s="3344"/>
      <c r="F15" s="3351"/>
      <c r="G15" s="3344"/>
      <c r="H15" s="3344"/>
      <c r="I15" s="3344"/>
      <c r="J15" s="3344"/>
      <c r="K15" s="3344"/>
      <c r="L15" s="3344"/>
      <c r="M15" s="3344"/>
      <c r="N15" s="3344"/>
      <c r="O15" s="3344"/>
      <c r="P15" s="3344"/>
      <c r="Q15" s="3344"/>
      <c r="R15" s="3344"/>
      <c r="S15" s="3344"/>
      <c r="T15" s="3352"/>
      <c r="U15" s="3353"/>
      <c r="V15" s="3353"/>
      <c r="W15" s="3353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899" t="s">
        <v>33</v>
      </c>
      <c r="B16" s="32" t="s">
        <v>34</v>
      </c>
      <c r="C16" s="28">
        <f t="shared" si="3"/>
        <v>0</v>
      </c>
      <c r="D16" s="3354"/>
      <c r="E16" s="3355"/>
      <c r="F16" s="3351"/>
      <c r="G16" s="3344"/>
      <c r="H16" s="3344"/>
      <c r="I16" s="3344"/>
      <c r="J16" s="3344"/>
      <c r="K16" s="3344"/>
      <c r="L16" s="3344"/>
      <c r="M16" s="3344"/>
      <c r="N16" s="3344"/>
      <c r="O16" s="3344"/>
      <c r="P16" s="3355"/>
      <c r="Q16" s="3355"/>
      <c r="R16" s="3355"/>
      <c r="S16" s="3355"/>
      <c r="T16" s="3356"/>
      <c r="U16" s="3357"/>
      <c r="V16" s="3353"/>
      <c r="W16" s="3353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3358" t="s">
        <v>35</v>
      </c>
      <c r="C17" s="28">
        <f t="shared" si="3"/>
        <v>0</v>
      </c>
      <c r="D17" s="3354"/>
      <c r="E17" s="3355"/>
      <c r="F17" s="3351"/>
      <c r="G17" s="3344"/>
      <c r="H17" s="3344"/>
      <c r="I17" s="3344"/>
      <c r="J17" s="3344"/>
      <c r="K17" s="3344"/>
      <c r="L17" s="3344"/>
      <c r="M17" s="3344"/>
      <c r="N17" s="3344"/>
      <c r="O17" s="3344"/>
      <c r="P17" s="3355"/>
      <c r="Q17" s="3355"/>
      <c r="R17" s="3355"/>
      <c r="S17" s="3355"/>
      <c r="T17" s="3356"/>
      <c r="U17" s="3353"/>
      <c r="V17" s="3353"/>
      <c r="W17" s="3353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3343"/>
      <c r="E18" s="3344"/>
      <c r="F18" s="3351"/>
      <c r="G18" s="3344"/>
      <c r="H18" s="3344"/>
      <c r="I18" s="3344"/>
      <c r="J18" s="3344"/>
      <c r="K18" s="3344"/>
      <c r="L18" s="3344"/>
      <c r="M18" s="3344"/>
      <c r="N18" s="3344"/>
      <c r="O18" s="3344"/>
      <c r="P18" s="3344"/>
      <c r="Q18" s="3344"/>
      <c r="R18" s="3344"/>
      <c r="S18" s="3344"/>
      <c r="T18" s="3352"/>
      <c r="U18" s="3353"/>
      <c r="V18" s="3353"/>
      <c r="W18" s="3353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3343"/>
      <c r="E19" s="3344"/>
      <c r="F19" s="3359"/>
      <c r="G19" s="3360"/>
      <c r="H19" s="3360"/>
      <c r="I19" s="3360"/>
      <c r="J19" s="3360"/>
      <c r="K19" s="3360"/>
      <c r="L19" s="3360"/>
      <c r="M19" s="3360"/>
      <c r="N19" s="3360"/>
      <c r="O19" s="3360"/>
      <c r="P19" s="3360"/>
      <c r="Q19" s="3360"/>
      <c r="R19" s="3360"/>
      <c r="S19" s="3360"/>
      <c r="T19" s="3361"/>
      <c r="U19" s="3362"/>
      <c r="V19" s="3362"/>
      <c r="W19" s="3362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3363" t="s">
        <v>38</v>
      </c>
      <c r="B20" s="3364"/>
      <c r="C20" s="3365">
        <f t="shared" si="3"/>
        <v>0</v>
      </c>
      <c r="D20" s="3366">
        <f>SUM(D14:D19)</f>
        <v>0</v>
      </c>
      <c r="E20" s="3367">
        <f t="shared" ref="E20:T20" si="6">SUM(E14:E19)</f>
        <v>0</v>
      </c>
      <c r="F20" s="3367">
        <f t="shared" si="6"/>
        <v>0</v>
      </c>
      <c r="G20" s="3368">
        <f t="shared" si="6"/>
        <v>0</v>
      </c>
      <c r="H20" s="3368">
        <f t="shared" si="6"/>
        <v>0</v>
      </c>
      <c r="I20" s="3368">
        <f t="shared" si="6"/>
        <v>0</v>
      </c>
      <c r="J20" s="3368">
        <f t="shared" si="6"/>
        <v>0</v>
      </c>
      <c r="K20" s="3368">
        <f t="shared" si="6"/>
        <v>0</v>
      </c>
      <c r="L20" s="3368">
        <f t="shared" si="6"/>
        <v>0</v>
      </c>
      <c r="M20" s="3368">
        <f t="shared" si="6"/>
        <v>0</v>
      </c>
      <c r="N20" s="3368">
        <f t="shared" si="6"/>
        <v>0</v>
      </c>
      <c r="O20" s="3368">
        <f t="shared" si="6"/>
        <v>0</v>
      </c>
      <c r="P20" s="3368">
        <f t="shared" si="6"/>
        <v>0</v>
      </c>
      <c r="Q20" s="3368">
        <f t="shared" si="6"/>
        <v>0</v>
      </c>
      <c r="R20" s="3368">
        <f t="shared" si="6"/>
        <v>0</v>
      </c>
      <c r="S20" s="3368">
        <f t="shared" si="6"/>
        <v>0</v>
      </c>
      <c r="T20" s="3369">
        <f t="shared" si="6"/>
        <v>0</v>
      </c>
      <c r="U20" s="3370">
        <f>+U14+U15+U17+U18+U19</f>
        <v>0</v>
      </c>
      <c r="V20" s="3370">
        <f>SUM(V14:V19)</f>
        <v>0</v>
      </c>
      <c r="W20" s="3370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3371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4900"/>
      <c r="B22" s="4900" t="s">
        <v>6</v>
      </c>
      <c r="C22" s="4901" t="s">
        <v>7</v>
      </c>
      <c r="D22" s="4902"/>
      <c r="E22" s="4902"/>
      <c r="F22" s="4902"/>
      <c r="G22" s="4902"/>
      <c r="H22" s="4902"/>
      <c r="I22" s="4902"/>
      <c r="J22" s="4902"/>
      <c r="K22" s="4902"/>
      <c r="L22" s="4902"/>
      <c r="M22" s="4902"/>
      <c r="N22" s="4902"/>
      <c r="O22" s="4902"/>
      <c r="P22" s="4902"/>
      <c r="Q22" s="4902"/>
      <c r="R22" s="4902"/>
      <c r="S22" s="4903"/>
      <c r="T22" s="4890" t="s">
        <v>40</v>
      </c>
      <c r="U22" s="4891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3372" t="s">
        <v>12</v>
      </c>
      <c r="D23" s="3260" t="s">
        <v>13</v>
      </c>
      <c r="E23" s="3260" t="s">
        <v>41</v>
      </c>
      <c r="F23" s="3337" t="s">
        <v>42</v>
      </c>
      <c r="G23" s="3260" t="s">
        <v>16</v>
      </c>
      <c r="H23" s="3260" t="s">
        <v>17</v>
      </c>
      <c r="I23" s="3260" t="s">
        <v>18</v>
      </c>
      <c r="J23" s="3260" t="s">
        <v>19</v>
      </c>
      <c r="K23" s="3260" t="s">
        <v>20</v>
      </c>
      <c r="L23" s="3260" t="s">
        <v>21</v>
      </c>
      <c r="M23" s="3260" t="s">
        <v>22</v>
      </c>
      <c r="N23" s="3260" t="s">
        <v>23</v>
      </c>
      <c r="O23" s="3260" t="s">
        <v>24</v>
      </c>
      <c r="P23" s="3260" t="s">
        <v>25</v>
      </c>
      <c r="Q23" s="3260" t="s">
        <v>26</v>
      </c>
      <c r="R23" s="3179" t="s">
        <v>27</v>
      </c>
      <c r="S23" s="3373" t="s">
        <v>28</v>
      </c>
      <c r="T23" s="3340" t="s">
        <v>29</v>
      </c>
      <c r="U23" s="3341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3363" t="s">
        <v>43</v>
      </c>
      <c r="B24" s="3365">
        <f>SUM(C24:S24)</f>
        <v>0</v>
      </c>
      <c r="C24" s="3374"/>
      <c r="D24" s="3375"/>
      <c r="E24" s="3375"/>
      <c r="F24" s="3375"/>
      <c r="G24" s="3375"/>
      <c r="H24" s="3375"/>
      <c r="I24" s="3375"/>
      <c r="J24" s="3375"/>
      <c r="K24" s="3375"/>
      <c r="L24" s="3375"/>
      <c r="M24" s="3375"/>
      <c r="N24" s="3375"/>
      <c r="O24" s="3375"/>
      <c r="P24" s="3375"/>
      <c r="Q24" s="3375"/>
      <c r="R24" s="3375"/>
      <c r="S24" s="3376"/>
      <c r="T24" s="3377"/>
      <c r="U24" s="3377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894" t="s">
        <v>46</v>
      </c>
      <c r="B27" s="4894" t="s">
        <v>6</v>
      </c>
      <c r="C27" s="4895" t="s">
        <v>47</v>
      </c>
      <c r="D27" s="4896"/>
      <c r="E27" s="4896"/>
      <c r="F27" s="4896"/>
      <c r="G27" s="4896"/>
      <c r="H27" s="4896"/>
      <c r="I27" s="4896"/>
      <c r="J27" s="4896"/>
      <c r="K27" s="4896"/>
      <c r="L27" s="4896"/>
      <c r="M27" s="4896"/>
      <c r="N27" s="4896"/>
      <c r="O27" s="4896"/>
      <c r="P27" s="4896"/>
      <c r="Q27" s="4896"/>
      <c r="R27" s="4896"/>
      <c r="S27" s="4896"/>
      <c r="T27" s="4896"/>
      <c r="U27" s="4897"/>
      <c r="V27" s="4641" t="s">
        <v>48</v>
      </c>
      <c r="W27" s="4642"/>
      <c r="X27" s="4643" t="s">
        <v>49</v>
      </c>
      <c r="Y27" s="4565"/>
      <c r="Z27" s="4878" t="s">
        <v>50</v>
      </c>
      <c r="AA27" s="4670"/>
      <c r="AB27" s="4670"/>
      <c r="AC27" s="4670"/>
      <c r="AD27" s="4670"/>
      <c r="AE27" s="4670"/>
      <c r="AF27" s="4670"/>
      <c r="AG27" s="4670"/>
      <c r="AH27" s="4670"/>
      <c r="AI27" s="4671"/>
      <c r="AJ27" s="4898" t="s">
        <v>51</v>
      </c>
      <c r="AK27" s="4898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894"/>
      <c r="B28" s="4894"/>
      <c r="C28" s="4889" t="s">
        <v>7</v>
      </c>
      <c r="D28" s="4889"/>
      <c r="E28" s="4889"/>
      <c r="F28" s="4889"/>
      <c r="G28" s="4889"/>
      <c r="H28" s="4889"/>
      <c r="I28" s="4889"/>
      <c r="J28" s="4889"/>
      <c r="K28" s="4889"/>
      <c r="L28" s="4889"/>
      <c r="M28" s="4889"/>
      <c r="N28" s="4889"/>
      <c r="O28" s="4889"/>
      <c r="P28" s="4889"/>
      <c r="Q28" s="4889"/>
      <c r="R28" s="4889"/>
      <c r="S28" s="4889"/>
      <c r="T28" s="4890" t="s">
        <v>40</v>
      </c>
      <c r="U28" s="4891"/>
      <c r="V28" s="3877"/>
      <c r="W28" s="3878"/>
      <c r="X28" s="3747"/>
      <c r="Y28" s="3749"/>
      <c r="Z28" s="4892" t="s">
        <v>55</v>
      </c>
      <c r="AA28" s="4720"/>
      <c r="AB28" s="4720"/>
      <c r="AC28" s="4720"/>
      <c r="AD28" s="4721"/>
      <c r="AE28" s="4892" t="s">
        <v>56</v>
      </c>
      <c r="AF28" s="4720"/>
      <c r="AG28" s="4720"/>
      <c r="AH28" s="4720"/>
      <c r="AI28" s="4721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894"/>
      <c r="B29" s="4894"/>
      <c r="C29" s="3372" t="s">
        <v>12</v>
      </c>
      <c r="D29" s="3260" t="s">
        <v>13</v>
      </c>
      <c r="E29" s="3260" t="s">
        <v>41</v>
      </c>
      <c r="F29" s="3260" t="s">
        <v>42</v>
      </c>
      <c r="G29" s="3260" t="s">
        <v>16</v>
      </c>
      <c r="H29" s="3260" t="s">
        <v>17</v>
      </c>
      <c r="I29" s="3260" t="s">
        <v>18</v>
      </c>
      <c r="J29" s="3260" t="s">
        <v>19</v>
      </c>
      <c r="K29" s="3260" t="s">
        <v>20</v>
      </c>
      <c r="L29" s="3260" t="s">
        <v>21</v>
      </c>
      <c r="M29" s="3260" t="s">
        <v>22</v>
      </c>
      <c r="N29" s="3260" t="s">
        <v>23</v>
      </c>
      <c r="O29" s="3260" t="s">
        <v>24</v>
      </c>
      <c r="P29" s="3260" t="s">
        <v>25</v>
      </c>
      <c r="Q29" s="3260" t="s">
        <v>26</v>
      </c>
      <c r="R29" s="3260" t="s">
        <v>27</v>
      </c>
      <c r="S29" s="3373" t="s">
        <v>28</v>
      </c>
      <c r="T29" s="3378" t="s">
        <v>29</v>
      </c>
      <c r="U29" s="3341" t="s">
        <v>30</v>
      </c>
      <c r="V29" s="3379" t="s">
        <v>57</v>
      </c>
      <c r="W29" s="3380" t="s">
        <v>58</v>
      </c>
      <c r="X29" s="3381" t="s">
        <v>59</v>
      </c>
      <c r="Y29" s="3382" t="s">
        <v>60</v>
      </c>
      <c r="Z29" s="3383" t="s">
        <v>6</v>
      </c>
      <c r="AA29" s="3384" t="s">
        <v>61</v>
      </c>
      <c r="AB29" s="3260" t="s">
        <v>62</v>
      </c>
      <c r="AC29" s="3337" t="s">
        <v>63</v>
      </c>
      <c r="AD29" s="3295" t="s">
        <v>64</v>
      </c>
      <c r="AE29" s="70" t="s">
        <v>6</v>
      </c>
      <c r="AF29" s="3384" t="s">
        <v>61</v>
      </c>
      <c r="AG29" s="3373" t="s">
        <v>62</v>
      </c>
      <c r="AH29" s="3373" t="s">
        <v>63</v>
      </c>
      <c r="AI29" s="3373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3385" t="s">
        <v>65</v>
      </c>
      <c r="B30" s="28">
        <f t="shared" ref="B30:B45" si="7">SUM(C30:S30)</f>
        <v>0</v>
      </c>
      <c r="C30" s="3386"/>
      <c r="D30" s="3346"/>
      <c r="E30" s="3346"/>
      <c r="F30" s="3346"/>
      <c r="G30" s="3346"/>
      <c r="H30" s="3346"/>
      <c r="I30" s="3346"/>
      <c r="J30" s="3346"/>
      <c r="K30" s="3346"/>
      <c r="L30" s="3346"/>
      <c r="M30" s="3346"/>
      <c r="N30" s="3346"/>
      <c r="O30" s="3346"/>
      <c r="P30" s="3346"/>
      <c r="Q30" s="3346"/>
      <c r="R30" s="3346"/>
      <c r="S30" s="3347"/>
      <c r="T30" s="3386"/>
      <c r="U30" s="3347"/>
      <c r="V30" s="3386"/>
      <c r="W30" s="3347"/>
      <c r="X30" s="3386"/>
      <c r="Y30" s="3347"/>
      <c r="Z30" s="3387">
        <f>SUM(AA30+AB30+AC30+AD30)</f>
        <v>0</v>
      </c>
      <c r="AA30" s="3386"/>
      <c r="AB30" s="3346"/>
      <c r="AC30" s="3346"/>
      <c r="AD30" s="3347"/>
      <c r="AE30" s="3387">
        <f>SUM(AF30+AG30+AH30+AI30)</f>
        <v>0</v>
      </c>
      <c r="AF30" s="3386"/>
      <c r="AG30" s="3346"/>
      <c r="AH30" s="3346"/>
      <c r="AI30" s="3388"/>
      <c r="AJ30" s="3389"/>
      <c r="AK30" s="3389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3390"/>
      <c r="D31" s="3391"/>
      <c r="E31" s="3391"/>
      <c r="F31" s="3391"/>
      <c r="G31" s="3391"/>
      <c r="H31" s="3391"/>
      <c r="I31" s="3391"/>
      <c r="J31" s="3391"/>
      <c r="K31" s="3391"/>
      <c r="L31" s="3391"/>
      <c r="M31" s="3391"/>
      <c r="N31" s="3391"/>
      <c r="O31" s="3391"/>
      <c r="P31" s="3391"/>
      <c r="Q31" s="3391"/>
      <c r="R31" s="3391"/>
      <c r="S31" s="3392"/>
      <c r="T31" s="3390"/>
      <c r="U31" s="3392"/>
      <c r="V31" s="3390"/>
      <c r="W31" s="3392"/>
      <c r="X31" s="3390"/>
      <c r="Y31" s="3392"/>
      <c r="Z31" s="3387">
        <f t="shared" ref="Z31:Z44" si="10">SUM(AA31+AB31+AC31+AD31)</f>
        <v>0</v>
      </c>
      <c r="AA31" s="3390"/>
      <c r="AB31" s="3391"/>
      <c r="AC31" s="3391"/>
      <c r="AD31" s="3392"/>
      <c r="AE31" s="3387">
        <f t="shared" ref="AE31:AE44" si="11">SUM(AF31+AG31+AH31+AI31)</f>
        <v>0</v>
      </c>
      <c r="AF31" s="3390"/>
      <c r="AG31" s="3391"/>
      <c r="AH31" s="3391"/>
      <c r="AI31" s="3393"/>
      <c r="AJ31" s="3389"/>
      <c r="AK31" s="3389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0</v>
      </c>
      <c r="C32" s="3390"/>
      <c r="D32" s="3391"/>
      <c r="E32" s="3391"/>
      <c r="F32" s="3391"/>
      <c r="G32" s="3391"/>
      <c r="H32" s="3391"/>
      <c r="I32" s="3391"/>
      <c r="J32" s="3391"/>
      <c r="K32" s="3391"/>
      <c r="L32" s="3391"/>
      <c r="M32" s="3391"/>
      <c r="N32" s="3391"/>
      <c r="O32" s="3391"/>
      <c r="P32" s="3391"/>
      <c r="Q32" s="3391"/>
      <c r="R32" s="3391"/>
      <c r="S32" s="3392"/>
      <c r="T32" s="3390"/>
      <c r="U32" s="3392"/>
      <c r="V32" s="3390"/>
      <c r="W32" s="3392"/>
      <c r="X32" s="3390"/>
      <c r="Y32" s="3392"/>
      <c r="Z32" s="3387">
        <f t="shared" si="10"/>
        <v>0</v>
      </c>
      <c r="AA32" s="3390"/>
      <c r="AB32" s="3391"/>
      <c r="AC32" s="3391"/>
      <c r="AD32" s="3392"/>
      <c r="AE32" s="3387">
        <f t="shared" si="11"/>
        <v>0</v>
      </c>
      <c r="AF32" s="3390"/>
      <c r="AG32" s="3391"/>
      <c r="AH32" s="3391"/>
      <c r="AI32" s="3393"/>
      <c r="AJ32" s="3389"/>
      <c r="AK32" s="3389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3390"/>
      <c r="D33" s="3391"/>
      <c r="E33" s="3391"/>
      <c r="F33" s="3391"/>
      <c r="G33" s="3391"/>
      <c r="H33" s="3391"/>
      <c r="I33" s="3391"/>
      <c r="J33" s="3391"/>
      <c r="K33" s="3391"/>
      <c r="L33" s="3391"/>
      <c r="M33" s="3391"/>
      <c r="N33" s="3391"/>
      <c r="O33" s="3391"/>
      <c r="P33" s="3391"/>
      <c r="Q33" s="3391"/>
      <c r="R33" s="3391"/>
      <c r="S33" s="3392"/>
      <c r="T33" s="3390"/>
      <c r="U33" s="3392"/>
      <c r="V33" s="3390"/>
      <c r="W33" s="3392"/>
      <c r="X33" s="3390"/>
      <c r="Y33" s="3392"/>
      <c r="Z33" s="3387">
        <f t="shared" si="10"/>
        <v>0</v>
      </c>
      <c r="AA33" s="3390"/>
      <c r="AB33" s="3391"/>
      <c r="AC33" s="3391"/>
      <c r="AD33" s="3392"/>
      <c r="AE33" s="3387">
        <f t="shared" si="11"/>
        <v>0</v>
      </c>
      <c r="AF33" s="3390"/>
      <c r="AG33" s="3391"/>
      <c r="AH33" s="3391"/>
      <c r="AI33" s="3393"/>
      <c r="AJ33" s="3389"/>
      <c r="AK33" s="3389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3390"/>
      <c r="D34" s="3391"/>
      <c r="E34" s="3391"/>
      <c r="F34" s="3391"/>
      <c r="G34" s="3391"/>
      <c r="H34" s="3391"/>
      <c r="I34" s="3391"/>
      <c r="J34" s="3391"/>
      <c r="K34" s="3391"/>
      <c r="L34" s="3391"/>
      <c r="M34" s="3391"/>
      <c r="N34" s="3391"/>
      <c r="O34" s="3391"/>
      <c r="P34" s="3391"/>
      <c r="Q34" s="3391"/>
      <c r="R34" s="3391"/>
      <c r="S34" s="3392"/>
      <c r="T34" s="3390"/>
      <c r="U34" s="3392"/>
      <c r="V34" s="3390"/>
      <c r="W34" s="3392"/>
      <c r="X34" s="3390"/>
      <c r="Y34" s="3392"/>
      <c r="Z34" s="3387">
        <f t="shared" si="10"/>
        <v>0</v>
      </c>
      <c r="AA34" s="3390"/>
      <c r="AB34" s="3391"/>
      <c r="AC34" s="3391"/>
      <c r="AD34" s="3392"/>
      <c r="AE34" s="3387">
        <f t="shared" si="11"/>
        <v>0</v>
      </c>
      <c r="AF34" s="3390"/>
      <c r="AG34" s="3391"/>
      <c r="AH34" s="3391"/>
      <c r="AI34" s="3393"/>
      <c r="AJ34" s="3389"/>
      <c r="AK34" s="3389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3390"/>
      <c r="D35" s="3391"/>
      <c r="E35" s="3391"/>
      <c r="F35" s="3391"/>
      <c r="G35" s="3391"/>
      <c r="H35" s="3391"/>
      <c r="I35" s="3391"/>
      <c r="J35" s="3391"/>
      <c r="K35" s="3391"/>
      <c r="L35" s="3391"/>
      <c r="M35" s="3391"/>
      <c r="N35" s="3391"/>
      <c r="O35" s="3391"/>
      <c r="P35" s="3391"/>
      <c r="Q35" s="3391"/>
      <c r="R35" s="3391"/>
      <c r="S35" s="3392"/>
      <c r="T35" s="3390"/>
      <c r="U35" s="3392"/>
      <c r="V35" s="3390"/>
      <c r="W35" s="3392"/>
      <c r="X35" s="3390"/>
      <c r="Y35" s="3392"/>
      <c r="Z35" s="3387">
        <f t="shared" si="10"/>
        <v>0</v>
      </c>
      <c r="AA35" s="3390"/>
      <c r="AB35" s="3391"/>
      <c r="AC35" s="3391"/>
      <c r="AD35" s="3392"/>
      <c r="AE35" s="3387">
        <f t="shared" si="11"/>
        <v>0</v>
      </c>
      <c r="AF35" s="3390"/>
      <c r="AG35" s="3391"/>
      <c r="AH35" s="3391"/>
      <c r="AI35" s="3393"/>
      <c r="AJ35" s="3389"/>
      <c r="AK35" s="3389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3390"/>
      <c r="D36" s="3391"/>
      <c r="E36" s="3391"/>
      <c r="F36" s="3391"/>
      <c r="G36" s="3391"/>
      <c r="H36" s="3391"/>
      <c r="I36" s="3391"/>
      <c r="J36" s="3391"/>
      <c r="K36" s="3391"/>
      <c r="L36" s="3391"/>
      <c r="M36" s="3391"/>
      <c r="N36" s="3391"/>
      <c r="O36" s="3391"/>
      <c r="P36" s="3391"/>
      <c r="Q36" s="3391"/>
      <c r="R36" s="3391"/>
      <c r="S36" s="3392"/>
      <c r="T36" s="3390"/>
      <c r="U36" s="3392"/>
      <c r="V36" s="3390"/>
      <c r="W36" s="3392"/>
      <c r="X36" s="3390"/>
      <c r="Y36" s="3392"/>
      <c r="Z36" s="3387">
        <f>SUM(AA36+AB36+AC36+AD36)</f>
        <v>0</v>
      </c>
      <c r="AA36" s="3390"/>
      <c r="AB36" s="3391"/>
      <c r="AC36" s="3391"/>
      <c r="AD36" s="3392"/>
      <c r="AE36" s="3387">
        <f>SUM(AF36+AG36+AH36+AI36)</f>
        <v>0</v>
      </c>
      <c r="AF36" s="3390"/>
      <c r="AG36" s="3391"/>
      <c r="AH36" s="3391"/>
      <c r="AI36" s="3393"/>
      <c r="AJ36" s="3389"/>
      <c r="AK36" s="3389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3390"/>
      <c r="D37" s="3391"/>
      <c r="E37" s="3391"/>
      <c r="F37" s="3391"/>
      <c r="G37" s="3391"/>
      <c r="H37" s="3391"/>
      <c r="I37" s="3391"/>
      <c r="J37" s="3391"/>
      <c r="K37" s="3391"/>
      <c r="L37" s="3391"/>
      <c r="M37" s="3391"/>
      <c r="N37" s="3391"/>
      <c r="O37" s="3391"/>
      <c r="P37" s="3391"/>
      <c r="Q37" s="3391"/>
      <c r="R37" s="3391"/>
      <c r="S37" s="3392"/>
      <c r="T37" s="3390"/>
      <c r="U37" s="3392"/>
      <c r="V37" s="3390"/>
      <c r="W37" s="3392"/>
      <c r="X37" s="3390"/>
      <c r="Y37" s="3392"/>
      <c r="Z37" s="3387">
        <f t="shared" si="10"/>
        <v>0</v>
      </c>
      <c r="AA37" s="3390"/>
      <c r="AB37" s="3391"/>
      <c r="AC37" s="3391"/>
      <c r="AD37" s="3392"/>
      <c r="AE37" s="3387">
        <f t="shared" si="11"/>
        <v>0</v>
      </c>
      <c r="AF37" s="3390"/>
      <c r="AG37" s="3391"/>
      <c r="AH37" s="3391"/>
      <c r="AI37" s="3393"/>
      <c r="AJ37" s="3389"/>
      <c r="AK37" s="3389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3390"/>
      <c r="D38" s="3391"/>
      <c r="E38" s="3391"/>
      <c r="F38" s="3391"/>
      <c r="G38" s="3391"/>
      <c r="H38" s="3391"/>
      <c r="I38" s="3391"/>
      <c r="J38" s="3391"/>
      <c r="K38" s="3391"/>
      <c r="L38" s="3391"/>
      <c r="M38" s="3391"/>
      <c r="N38" s="3391"/>
      <c r="O38" s="3391"/>
      <c r="P38" s="3391"/>
      <c r="Q38" s="3391"/>
      <c r="R38" s="3391"/>
      <c r="S38" s="3392"/>
      <c r="T38" s="3390"/>
      <c r="U38" s="3392"/>
      <c r="V38" s="3390"/>
      <c r="W38" s="3392"/>
      <c r="X38" s="3390"/>
      <c r="Y38" s="3392"/>
      <c r="Z38" s="3387">
        <f t="shared" si="10"/>
        <v>0</v>
      </c>
      <c r="AA38" s="3390"/>
      <c r="AB38" s="3391"/>
      <c r="AC38" s="3391"/>
      <c r="AD38" s="3392"/>
      <c r="AE38" s="3387">
        <f t="shared" si="11"/>
        <v>0</v>
      </c>
      <c r="AF38" s="3390"/>
      <c r="AG38" s="3391"/>
      <c r="AH38" s="3391"/>
      <c r="AI38" s="3393"/>
      <c r="AJ38" s="3389"/>
      <c r="AK38" s="3389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3394" t="s">
        <v>74</v>
      </c>
      <c r="B39" s="28">
        <f t="shared" si="7"/>
        <v>5</v>
      </c>
      <c r="C39" s="3390"/>
      <c r="D39" s="3391">
        <v>1</v>
      </c>
      <c r="E39" s="3391">
        <v>2</v>
      </c>
      <c r="F39" s="3391">
        <v>2</v>
      </c>
      <c r="G39" s="3391"/>
      <c r="H39" s="3391"/>
      <c r="I39" s="3391"/>
      <c r="J39" s="3391"/>
      <c r="K39" s="3391"/>
      <c r="L39" s="3391"/>
      <c r="M39" s="3391"/>
      <c r="N39" s="3391"/>
      <c r="O39" s="3391"/>
      <c r="P39" s="3391"/>
      <c r="Q39" s="3391"/>
      <c r="R39" s="3391"/>
      <c r="S39" s="3392"/>
      <c r="T39" s="3390">
        <v>3</v>
      </c>
      <c r="U39" s="3392">
        <v>2</v>
      </c>
      <c r="V39" s="3390"/>
      <c r="W39" s="3392"/>
      <c r="X39" s="3390"/>
      <c r="Y39" s="3392"/>
      <c r="Z39" s="3387">
        <f t="shared" si="10"/>
        <v>1</v>
      </c>
      <c r="AA39" s="3390">
        <v>1</v>
      </c>
      <c r="AB39" s="3391"/>
      <c r="AC39" s="3391"/>
      <c r="AD39" s="3392"/>
      <c r="AE39" s="3387">
        <f t="shared" si="11"/>
        <v>0</v>
      </c>
      <c r="AF39" s="3390"/>
      <c r="AG39" s="3391"/>
      <c r="AH39" s="3391"/>
      <c r="AI39" s="3393"/>
      <c r="AJ39" s="3389"/>
      <c r="AK39" s="3389">
        <v>3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3394" t="s">
        <v>75</v>
      </c>
      <c r="B40" s="28">
        <f t="shared" si="7"/>
        <v>0</v>
      </c>
      <c r="C40" s="3390"/>
      <c r="D40" s="3391"/>
      <c r="E40" s="3391"/>
      <c r="F40" s="3391"/>
      <c r="G40" s="3391"/>
      <c r="H40" s="3391"/>
      <c r="I40" s="3391"/>
      <c r="J40" s="3391"/>
      <c r="K40" s="3391"/>
      <c r="L40" s="3391"/>
      <c r="M40" s="3391"/>
      <c r="N40" s="3391"/>
      <c r="O40" s="3391"/>
      <c r="P40" s="3391"/>
      <c r="Q40" s="3391"/>
      <c r="R40" s="3391"/>
      <c r="S40" s="3392"/>
      <c r="T40" s="3390"/>
      <c r="U40" s="3392"/>
      <c r="V40" s="3390"/>
      <c r="W40" s="3392"/>
      <c r="X40" s="3390"/>
      <c r="Y40" s="3392"/>
      <c r="Z40" s="3387">
        <f t="shared" si="10"/>
        <v>0</v>
      </c>
      <c r="AA40" s="3390"/>
      <c r="AB40" s="3391"/>
      <c r="AC40" s="3391"/>
      <c r="AD40" s="3392"/>
      <c r="AE40" s="3387">
        <f t="shared" si="11"/>
        <v>0</v>
      </c>
      <c r="AF40" s="3390"/>
      <c r="AG40" s="3391"/>
      <c r="AH40" s="3391"/>
      <c r="AI40" s="3393"/>
      <c r="AJ40" s="3389"/>
      <c r="AK40" s="3389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3394" t="s">
        <v>76</v>
      </c>
      <c r="B41" s="28">
        <f t="shared" si="7"/>
        <v>0</v>
      </c>
      <c r="C41" s="3390"/>
      <c r="D41" s="3391"/>
      <c r="E41" s="3391"/>
      <c r="F41" s="3391"/>
      <c r="G41" s="3391"/>
      <c r="H41" s="3391"/>
      <c r="I41" s="3391"/>
      <c r="J41" s="3391"/>
      <c r="K41" s="3391"/>
      <c r="L41" s="3391"/>
      <c r="M41" s="3391"/>
      <c r="N41" s="3391"/>
      <c r="O41" s="3391"/>
      <c r="P41" s="3391"/>
      <c r="Q41" s="3391"/>
      <c r="R41" s="3391"/>
      <c r="S41" s="3392"/>
      <c r="T41" s="3390"/>
      <c r="U41" s="3392"/>
      <c r="V41" s="3390"/>
      <c r="W41" s="3392"/>
      <c r="X41" s="3390"/>
      <c r="Y41" s="3392"/>
      <c r="Z41" s="3387">
        <f t="shared" si="10"/>
        <v>0</v>
      </c>
      <c r="AA41" s="3390"/>
      <c r="AB41" s="3391"/>
      <c r="AC41" s="3391"/>
      <c r="AD41" s="3392"/>
      <c r="AE41" s="3387">
        <f t="shared" si="11"/>
        <v>0</v>
      </c>
      <c r="AF41" s="3390"/>
      <c r="AG41" s="3391"/>
      <c r="AH41" s="3391"/>
      <c r="AI41" s="3393"/>
      <c r="AJ41" s="3389"/>
      <c r="AK41" s="3389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3394" t="s">
        <v>77</v>
      </c>
      <c r="B42" s="28">
        <f t="shared" si="7"/>
        <v>15</v>
      </c>
      <c r="C42" s="3390"/>
      <c r="D42" s="3391"/>
      <c r="E42" s="3391"/>
      <c r="F42" s="3391"/>
      <c r="G42" s="3391">
        <v>2</v>
      </c>
      <c r="H42" s="3391">
        <v>2</v>
      </c>
      <c r="I42" s="3391">
        <v>4</v>
      </c>
      <c r="J42" s="3391">
        <v>2</v>
      </c>
      <c r="K42" s="3391">
        <v>2</v>
      </c>
      <c r="L42" s="3391">
        <v>1</v>
      </c>
      <c r="M42" s="3391">
        <v>2</v>
      </c>
      <c r="N42" s="3391"/>
      <c r="O42" s="3391"/>
      <c r="P42" s="3391"/>
      <c r="Q42" s="3391"/>
      <c r="R42" s="3391"/>
      <c r="S42" s="3392"/>
      <c r="T42" s="3390"/>
      <c r="U42" s="3392">
        <v>15</v>
      </c>
      <c r="V42" s="3390"/>
      <c r="W42" s="3392"/>
      <c r="X42" s="3390"/>
      <c r="Y42" s="3392"/>
      <c r="Z42" s="3387">
        <f t="shared" si="10"/>
        <v>0</v>
      </c>
      <c r="AA42" s="3390"/>
      <c r="AB42" s="3391"/>
      <c r="AC42" s="3391"/>
      <c r="AD42" s="3392"/>
      <c r="AE42" s="3387">
        <f t="shared" si="11"/>
        <v>0</v>
      </c>
      <c r="AF42" s="3390"/>
      <c r="AG42" s="3391"/>
      <c r="AH42" s="3391"/>
      <c r="AI42" s="3393"/>
      <c r="AJ42" s="3389"/>
      <c r="AK42" s="3389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3394" t="s">
        <v>78</v>
      </c>
      <c r="B43" s="28">
        <f t="shared" si="7"/>
        <v>0</v>
      </c>
      <c r="C43" s="3390"/>
      <c r="D43" s="3391"/>
      <c r="E43" s="3391"/>
      <c r="F43" s="3391"/>
      <c r="G43" s="3391"/>
      <c r="H43" s="3391"/>
      <c r="I43" s="3391"/>
      <c r="J43" s="3391"/>
      <c r="K43" s="3391"/>
      <c r="L43" s="3391"/>
      <c r="M43" s="3391"/>
      <c r="N43" s="3391"/>
      <c r="O43" s="3391"/>
      <c r="P43" s="3391"/>
      <c r="Q43" s="3391"/>
      <c r="R43" s="3391"/>
      <c r="S43" s="3392"/>
      <c r="T43" s="3390"/>
      <c r="U43" s="3392"/>
      <c r="V43" s="3390"/>
      <c r="W43" s="3392"/>
      <c r="X43" s="3390"/>
      <c r="Y43" s="3392"/>
      <c r="Z43" s="3387">
        <f t="shared" si="10"/>
        <v>0</v>
      </c>
      <c r="AA43" s="3390"/>
      <c r="AB43" s="3391"/>
      <c r="AC43" s="3391"/>
      <c r="AD43" s="3392"/>
      <c r="AE43" s="3387">
        <f t="shared" si="11"/>
        <v>0</v>
      </c>
      <c r="AF43" s="3390"/>
      <c r="AG43" s="3391"/>
      <c r="AH43" s="3391"/>
      <c r="AI43" s="3393"/>
      <c r="AJ43" s="3389"/>
      <c r="AK43" s="3389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3395" t="s">
        <v>79</v>
      </c>
      <c r="B44" s="28">
        <f t="shared" si="7"/>
        <v>12</v>
      </c>
      <c r="C44" s="3396"/>
      <c r="D44" s="3397"/>
      <c r="E44" s="3397"/>
      <c r="F44" s="3397"/>
      <c r="G44" s="3397"/>
      <c r="H44" s="3397">
        <v>1</v>
      </c>
      <c r="I44" s="3397"/>
      <c r="J44" s="3397"/>
      <c r="K44" s="3397"/>
      <c r="L44" s="3397">
        <v>3</v>
      </c>
      <c r="M44" s="3397">
        <v>1</v>
      </c>
      <c r="N44" s="3397">
        <v>2</v>
      </c>
      <c r="O44" s="3397"/>
      <c r="P44" s="3397">
        <v>1</v>
      </c>
      <c r="Q44" s="3397">
        <v>1</v>
      </c>
      <c r="R44" s="3397">
        <v>2</v>
      </c>
      <c r="S44" s="3398">
        <v>1</v>
      </c>
      <c r="T44" s="3396">
        <v>5</v>
      </c>
      <c r="U44" s="3398">
        <v>7</v>
      </c>
      <c r="V44" s="3396"/>
      <c r="W44" s="3398"/>
      <c r="X44" s="3396"/>
      <c r="Y44" s="3398"/>
      <c r="Z44" s="3387">
        <f t="shared" si="10"/>
        <v>0</v>
      </c>
      <c r="AA44" s="3396"/>
      <c r="AB44" s="3397"/>
      <c r="AC44" s="3397"/>
      <c r="AD44" s="3398"/>
      <c r="AE44" s="3387">
        <f t="shared" si="11"/>
        <v>0</v>
      </c>
      <c r="AF44" s="3396"/>
      <c r="AG44" s="3397"/>
      <c r="AH44" s="3397"/>
      <c r="AI44" s="3399"/>
      <c r="AJ44" s="3389"/>
      <c r="AK44" s="3389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3400" t="s">
        <v>6</v>
      </c>
      <c r="B45" s="3401">
        <f t="shared" si="7"/>
        <v>32</v>
      </c>
      <c r="C45" s="3402">
        <f t="shared" ref="C45:AI45" si="21">SUM(C30:C44)</f>
        <v>0</v>
      </c>
      <c r="D45" s="3403">
        <f t="shared" si="21"/>
        <v>1</v>
      </c>
      <c r="E45" s="3403">
        <f t="shared" si="21"/>
        <v>2</v>
      </c>
      <c r="F45" s="3403">
        <f t="shared" si="21"/>
        <v>2</v>
      </c>
      <c r="G45" s="3403">
        <f t="shared" si="21"/>
        <v>2</v>
      </c>
      <c r="H45" s="3404">
        <f t="shared" si="21"/>
        <v>3</v>
      </c>
      <c r="I45" s="3403">
        <f t="shared" si="21"/>
        <v>4</v>
      </c>
      <c r="J45" s="3403">
        <f t="shared" si="21"/>
        <v>2</v>
      </c>
      <c r="K45" s="3403">
        <f t="shared" si="21"/>
        <v>2</v>
      </c>
      <c r="L45" s="3403">
        <f t="shared" si="21"/>
        <v>4</v>
      </c>
      <c r="M45" s="3403">
        <f t="shared" si="21"/>
        <v>3</v>
      </c>
      <c r="N45" s="3403">
        <f t="shared" si="21"/>
        <v>2</v>
      </c>
      <c r="O45" s="3403">
        <f t="shared" si="21"/>
        <v>0</v>
      </c>
      <c r="P45" s="3403">
        <f t="shared" si="21"/>
        <v>1</v>
      </c>
      <c r="Q45" s="3403">
        <f t="shared" si="21"/>
        <v>1</v>
      </c>
      <c r="R45" s="3403">
        <f t="shared" si="21"/>
        <v>2</v>
      </c>
      <c r="S45" s="3405">
        <f t="shared" si="21"/>
        <v>1</v>
      </c>
      <c r="T45" s="3402">
        <f t="shared" si="21"/>
        <v>8</v>
      </c>
      <c r="U45" s="3405">
        <f t="shared" si="21"/>
        <v>24</v>
      </c>
      <c r="V45" s="3402">
        <f t="shared" si="21"/>
        <v>0</v>
      </c>
      <c r="W45" s="3405">
        <f t="shared" si="21"/>
        <v>0</v>
      </c>
      <c r="X45" s="3402">
        <f t="shared" si="21"/>
        <v>0</v>
      </c>
      <c r="Y45" s="3405">
        <f t="shared" si="21"/>
        <v>0</v>
      </c>
      <c r="Z45" s="3406">
        <f t="shared" si="21"/>
        <v>1</v>
      </c>
      <c r="AA45" s="3402">
        <f t="shared" si="21"/>
        <v>1</v>
      </c>
      <c r="AB45" s="3403">
        <f t="shared" si="21"/>
        <v>0</v>
      </c>
      <c r="AC45" s="3403">
        <f t="shared" si="21"/>
        <v>0</v>
      </c>
      <c r="AD45" s="3404">
        <f t="shared" si="21"/>
        <v>0</v>
      </c>
      <c r="AE45" s="3406">
        <f t="shared" si="21"/>
        <v>0</v>
      </c>
      <c r="AF45" s="3402">
        <f t="shared" si="21"/>
        <v>0</v>
      </c>
      <c r="AG45" s="3403">
        <f t="shared" si="21"/>
        <v>0</v>
      </c>
      <c r="AH45" s="3403">
        <f t="shared" si="21"/>
        <v>0</v>
      </c>
      <c r="AI45" s="3407">
        <f t="shared" si="21"/>
        <v>0</v>
      </c>
      <c r="AJ45" s="3408">
        <f>SUM(AJ30:AJ44)</f>
        <v>0</v>
      </c>
      <c r="AK45" s="3408">
        <f>SUM(AK30:AK44)</f>
        <v>3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894" t="s">
        <v>46</v>
      </c>
      <c r="B47" s="4894" t="s">
        <v>6</v>
      </c>
      <c r="C47" s="4895" t="s">
        <v>81</v>
      </c>
      <c r="D47" s="4896"/>
      <c r="E47" s="4896"/>
      <c r="F47" s="4896"/>
      <c r="G47" s="4896"/>
      <c r="H47" s="4896"/>
      <c r="I47" s="4896"/>
      <c r="J47" s="4896"/>
      <c r="K47" s="4896"/>
      <c r="L47" s="4896"/>
      <c r="M47" s="4896"/>
      <c r="N47" s="4896"/>
      <c r="O47" s="4896"/>
      <c r="P47" s="4896"/>
      <c r="Q47" s="4896"/>
      <c r="R47" s="4896"/>
      <c r="S47" s="4896"/>
      <c r="T47" s="4896"/>
      <c r="U47" s="4897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894"/>
      <c r="B48" s="4894"/>
      <c r="C48" s="4889" t="s">
        <v>7</v>
      </c>
      <c r="D48" s="4889"/>
      <c r="E48" s="4889"/>
      <c r="F48" s="4889"/>
      <c r="G48" s="4889"/>
      <c r="H48" s="4889"/>
      <c r="I48" s="4889"/>
      <c r="J48" s="4889"/>
      <c r="K48" s="4889"/>
      <c r="L48" s="4889"/>
      <c r="M48" s="4889"/>
      <c r="N48" s="4889"/>
      <c r="O48" s="4889"/>
      <c r="P48" s="4889"/>
      <c r="Q48" s="4889"/>
      <c r="R48" s="4889"/>
      <c r="S48" s="4889"/>
      <c r="T48" s="4891" t="s">
        <v>40</v>
      </c>
      <c r="U48" s="4891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894"/>
      <c r="B49" s="4894"/>
      <c r="C49" s="3372" t="s">
        <v>12</v>
      </c>
      <c r="D49" s="3260" t="s">
        <v>13</v>
      </c>
      <c r="E49" s="3260" t="s">
        <v>41</v>
      </c>
      <c r="F49" s="3260" t="s">
        <v>42</v>
      </c>
      <c r="G49" s="3260" t="s">
        <v>16</v>
      </c>
      <c r="H49" s="3260" t="s">
        <v>17</v>
      </c>
      <c r="I49" s="3260" t="s">
        <v>18</v>
      </c>
      <c r="J49" s="3260" t="s">
        <v>19</v>
      </c>
      <c r="K49" s="3260" t="s">
        <v>20</v>
      </c>
      <c r="L49" s="3260" t="s">
        <v>21</v>
      </c>
      <c r="M49" s="3260" t="s">
        <v>22</v>
      </c>
      <c r="N49" s="3260" t="s">
        <v>23</v>
      </c>
      <c r="O49" s="3260" t="s">
        <v>24</v>
      </c>
      <c r="P49" s="3260" t="s">
        <v>25</v>
      </c>
      <c r="Q49" s="3260" t="s">
        <v>26</v>
      </c>
      <c r="R49" s="3260" t="s">
        <v>27</v>
      </c>
      <c r="S49" s="3373" t="s">
        <v>28</v>
      </c>
      <c r="T49" s="3409" t="s">
        <v>29</v>
      </c>
      <c r="U49" s="3341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3385" t="s">
        <v>82</v>
      </c>
      <c r="B50" s="28">
        <f>SUM(C50:S50)</f>
        <v>0</v>
      </c>
      <c r="C50" s="3386"/>
      <c r="D50" s="3346"/>
      <c r="E50" s="3346"/>
      <c r="F50" s="3346"/>
      <c r="G50" s="3346"/>
      <c r="H50" s="3346"/>
      <c r="I50" s="3346"/>
      <c r="J50" s="3346"/>
      <c r="K50" s="3346"/>
      <c r="L50" s="3346"/>
      <c r="M50" s="3346"/>
      <c r="N50" s="3346"/>
      <c r="O50" s="3346"/>
      <c r="P50" s="3346"/>
      <c r="Q50" s="3346"/>
      <c r="R50" s="3346"/>
      <c r="S50" s="3347"/>
      <c r="T50" s="3410"/>
      <c r="U50" s="3348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3390"/>
      <c r="D51" s="3391"/>
      <c r="E51" s="3391"/>
      <c r="F51" s="3391"/>
      <c r="G51" s="3391"/>
      <c r="H51" s="3391"/>
      <c r="I51" s="3391"/>
      <c r="J51" s="3391"/>
      <c r="K51" s="3391"/>
      <c r="L51" s="3391"/>
      <c r="M51" s="3391"/>
      <c r="N51" s="3391"/>
      <c r="O51" s="3391"/>
      <c r="P51" s="3391"/>
      <c r="Q51" s="3391"/>
      <c r="R51" s="3391"/>
      <c r="S51" s="3392"/>
      <c r="T51" s="3411"/>
      <c r="U51" s="3389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3390"/>
      <c r="D52" s="3391"/>
      <c r="E52" s="3391"/>
      <c r="F52" s="3391"/>
      <c r="G52" s="3391"/>
      <c r="H52" s="3391"/>
      <c r="I52" s="3391"/>
      <c r="J52" s="3391"/>
      <c r="K52" s="3391"/>
      <c r="L52" s="3391"/>
      <c r="M52" s="3391"/>
      <c r="N52" s="3391"/>
      <c r="O52" s="3391"/>
      <c r="P52" s="3391"/>
      <c r="Q52" s="3391"/>
      <c r="R52" s="3391"/>
      <c r="S52" s="3392"/>
      <c r="T52" s="3411"/>
      <c r="U52" s="3389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3390"/>
      <c r="D53" s="3391"/>
      <c r="E53" s="3391"/>
      <c r="F53" s="3391"/>
      <c r="G53" s="3391"/>
      <c r="H53" s="3391"/>
      <c r="I53" s="3391"/>
      <c r="J53" s="3391"/>
      <c r="K53" s="3391"/>
      <c r="L53" s="3391"/>
      <c r="M53" s="3391"/>
      <c r="N53" s="3391"/>
      <c r="O53" s="3391"/>
      <c r="P53" s="3391"/>
      <c r="Q53" s="3391"/>
      <c r="R53" s="3391"/>
      <c r="S53" s="3392"/>
      <c r="T53" s="3411"/>
      <c r="U53" s="3389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3390"/>
      <c r="D54" s="3391"/>
      <c r="E54" s="3391"/>
      <c r="F54" s="3391"/>
      <c r="G54" s="3391"/>
      <c r="H54" s="3391"/>
      <c r="I54" s="3391"/>
      <c r="J54" s="3391"/>
      <c r="K54" s="3391"/>
      <c r="L54" s="3391"/>
      <c r="M54" s="3391"/>
      <c r="N54" s="3391"/>
      <c r="O54" s="3391"/>
      <c r="P54" s="3391"/>
      <c r="Q54" s="3391"/>
      <c r="R54" s="3391"/>
      <c r="S54" s="3392"/>
      <c r="T54" s="3411"/>
      <c r="U54" s="3389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3390"/>
      <c r="D55" s="3391"/>
      <c r="E55" s="3391"/>
      <c r="F55" s="3391"/>
      <c r="G55" s="3391"/>
      <c r="H55" s="3391"/>
      <c r="I55" s="3391"/>
      <c r="J55" s="3391"/>
      <c r="K55" s="3391"/>
      <c r="L55" s="3391"/>
      <c r="M55" s="3391"/>
      <c r="N55" s="3391"/>
      <c r="O55" s="3391"/>
      <c r="P55" s="3391"/>
      <c r="Q55" s="3391"/>
      <c r="R55" s="3391"/>
      <c r="S55" s="3392"/>
      <c r="T55" s="3411"/>
      <c r="U55" s="3389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3390"/>
      <c r="D56" s="3391"/>
      <c r="E56" s="3391"/>
      <c r="F56" s="3391"/>
      <c r="G56" s="3391"/>
      <c r="H56" s="3391"/>
      <c r="I56" s="3391"/>
      <c r="J56" s="3391"/>
      <c r="K56" s="3391"/>
      <c r="L56" s="3391"/>
      <c r="M56" s="3391"/>
      <c r="N56" s="3391"/>
      <c r="O56" s="3391"/>
      <c r="P56" s="3391"/>
      <c r="Q56" s="3391"/>
      <c r="R56" s="3391"/>
      <c r="S56" s="3392"/>
      <c r="T56" s="3411"/>
      <c r="U56" s="3389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3390"/>
      <c r="D57" s="3391"/>
      <c r="E57" s="3391"/>
      <c r="F57" s="3391"/>
      <c r="G57" s="3391"/>
      <c r="H57" s="3391"/>
      <c r="I57" s="3391"/>
      <c r="J57" s="3391"/>
      <c r="K57" s="3391"/>
      <c r="L57" s="3391"/>
      <c r="M57" s="3391"/>
      <c r="N57" s="3391"/>
      <c r="O57" s="3391"/>
      <c r="P57" s="3391"/>
      <c r="Q57" s="3391"/>
      <c r="R57" s="3391"/>
      <c r="S57" s="3392"/>
      <c r="T57" s="3411"/>
      <c r="U57" s="3389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3390"/>
      <c r="D58" s="3391"/>
      <c r="E58" s="3391"/>
      <c r="F58" s="3391"/>
      <c r="G58" s="3391"/>
      <c r="H58" s="3391"/>
      <c r="I58" s="3391"/>
      <c r="J58" s="3391"/>
      <c r="K58" s="3391"/>
      <c r="L58" s="3391"/>
      <c r="M58" s="3391"/>
      <c r="N58" s="3391"/>
      <c r="O58" s="3391"/>
      <c r="P58" s="3391"/>
      <c r="Q58" s="3391"/>
      <c r="R58" s="3391"/>
      <c r="S58" s="3392"/>
      <c r="T58" s="3411"/>
      <c r="U58" s="3389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3394" t="s">
        <v>74</v>
      </c>
      <c r="B59" s="28">
        <f t="shared" si="25"/>
        <v>0</v>
      </c>
      <c r="C59" s="3390"/>
      <c r="D59" s="3391"/>
      <c r="E59" s="3391"/>
      <c r="F59" s="3391"/>
      <c r="G59" s="3391"/>
      <c r="H59" s="3391"/>
      <c r="I59" s="3391"/>
      <c r="J59" s="3391"/>
      <c r="K59" s="3391"/>
      <c r="L59" s="3391"/>
      <c r="M59" s="3391"/>
      <c r="N59" s="3391"/>
      <c r="O59" s="3391"/>
      <c r="P59" s="3391"/>
      <c r="Q59" s="3391"/>
      <c r="R59" s="3391"/>
      <c r="S59" s="3392"/>
      <c r="T59" s="3411"/>
      <c r="U59" s="3389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3394" t="s">
        <v>75</v>
      </c>
      <c r="B60" s="28">
        <f t="shared" si="25"/>
        <v>0</v>
      </c>
      <c r="C60" s="3390"/>
      <c r="D60" s="3391"/>
      <c r="E60" s="3391"/>
      <c r="F60" s="3391"/>
      <c r="G60" s="3391"/>
      <c r="H60" s="3391"/>
      <c r="I60" s="3391"/>
      <c r="J60" s="3391"/>
      <c r="K60" s="3391"/>
      <c r="L60" s="3391"/>
      <c r="M60" s="3391"/>
      <c r="N60" s="3391"/>
      <c r="O60" s="3391"/>
      <c r="P60" s="3391"/>
      <c r="Q60" s="3391"/>
      <c r="R60" s="3391"/>
      <c r="S60" s="3392"/>
      <c r="T60" s="3411"/>
      <c r="U60" s="3389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3394" t="s">
        <v>76</v>
      </c>
      <c r="B61" s="28">
        <f t="shared" si="25"/>
        <v>0</v>
      </c>
      <c r="C61" s="3390"/>
      <c r="D61" s="3391"/>
      <c r="E61" s="3391"/>
      <c r="F61" s="3391"/>
      <c r="G61" s="3391"/>
      <c r="H61" s="3391"/>
      <c r="I61" s="3391"/>
      <c r="J61" s="3391"/>
      <c r="K61" s="3391"/>
      <c r="L61" s="3391"/>
      <c r="M61" s="3391"/>
      <c r="N61" s="3391"/>
      <c r="O61" s="3391"/>
      <c r="P61" s="3391"/>
      <c r="Q61" s="3391"/>
      <c r="R61" s="3391"/>
      <c r="S61" s="3392"/>
      <c r="T61" s="3411"/>
      <c r="U61" s="3389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3394" t="s">
        <v>77</v>
      </c>
      <c r="B62" s="28">
        <f t="shared" si="25"/>
        <v>0</v>
      </c>
      <c r="C62" s="3390"/>
      <c r="D62" s="3391"/>
      <c r="E62" s="3391"/>
      <c r="F62" s="3391"/>
      <c r="G62" s="3391"/>
      <c r="H62" s="3391"/>
      <c r="I62" s="3391"/>
      <c r="J62" s="3391"/>
      <c r="K62" s="3391"/>
      <c r="L62" s="3391"/>
      <c r="M62" s="3391"/>
      <c r="N62" s="3391"/>
      <c r="O62" s="3391"/>
      <c r="P62" s="3391"/>
      <c r="Q62" s="3391"/>
      <c r="R62" s="3391"/>
      <c r="S62" s="3392"/>
      <c r="T62" s="3411"/>
      <c r="U62" s="3389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3394" t="s">
        <v>78</v>
      </c>
      <c r="B63" s="28">
        <f t="shared" si="25"/>
        <v>0</v>
      </c>
      <c r="C63" s="3390"/>
      <c r="D63" s="3391"/>
      <c r="E63" s="3391"/>
      <c r="F63" s="3391"/>
      <c r="G63" s="3391"/>
      <c r="H63" s="3391"/>
      <c r="I63" s="3391"/>
      <c r="J63" s="3391"/>
      <c r="K63" s="3391"/>
      <c r="L63" s="3391"/>
      <c r="M63" s="3391"/>
      <c r="N63" s="3391"/>
      <c r="O63" s="3391"/>
      <c r="P63" s="3391"/>
      <c r="Q63" s="3391"/>
      <c r="R63" s="3391"/>
      <c r="S63" s="3392"/>
      <c r="T63" s="3411"/>
      <c r="U63" s="3389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3395" t="s">
        <v>79</v>
      </c>
      <c r="B64" s="28">
        <f t="shared" si="25"/>
        <v>0</v>
      </c>
      <c r="C64" s="3396"/>
      <c r="D64" s="3397"/>
      <c r="E64" s="3397"/>
      <c r="F64" s="3397"/>
      <c r="G64" s="3397"/>
      <c r="H64" s="3397"/>
      <c r="I64" s="3397"/>
      <c r="J64" s="3397"/>
      <c r="K64" s="3397"/>
      <c r="L64" s="3397"/>
      <c r="M64" s="3397"/>
      <c r="N64" s="3397"/>
      <c r="O64" s="3397"/>
      <c r="P64" s="3397"/>
      <c r="Q64" s="3397"/>
      <c r="R64" s="3397"/>
      <c r="S64" s="3398"/>
      <c r="T64" s="3412"/>
      <c r="U64" s="3413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3400" t="s">
        <v>6</v>
      </c>
      <c r="B65" s="3401">
        <f>SUM(C65:S65)</f>
        <v>0</v>
      </c>
      <c r="C65" s="3402">
        <f t="shared" ref="C65:U65" si="26">SUM(C50:C64)</f>
        <v>0</v>
      </c>
      <c r="D65" s="3403">
        <f t="shared" si="26"/>
        <v>0</v>
      </c>
      <c r="E65" s="3403">
        <f t="shared" si="26"/>
        <v>0</v>
      </c>
      <c r="F65" s="3403">
        <f t="shared" si="26"/>
        <v>0</v>
      </c>
      <c r="G65" s="3403">
        <f t="shared" si="26"/>
        <v>0</v>
      </c>
      <c r="H65" s="3404">
        <f t="shared" si="26"/>
        <v>0</v>
      </c>
      <c r="I65" s="3403">
        <f t="shared" si="26"/>
        <v>0</v>
      </c>
      <c r="J65" s="3403">
        <f t="shared" si="26"/>
        <v>0</v>
      </c>
      <c r="K65" s="3403">
        <f t="shared" si="26"/>
        <v>0</v>
      </c>
      <c r="L65" s="3403">
        <f t="shared" si="26"/>
        <v>0</v>
      </c>
      <c r="M65" s="3403">
        <f t="shared" si="26"/>
        <v>0</v>
      </c>
      <c r="N65" s="3403">
        <f t="shared" si="26"/>
        <v>0</v>
      </c>
      <c r="O65" s="3403">
        <f t="shared" si="26"/>
        <v>0</v>
      </c>
      <c r="P65" s="3403">
        <f t="shared" si="26"/>
        <v>0</v>
      </c>
      <c r="Q65" s="3403">
        <f t="shared" si="26"/>
        <v>0</v>
      </c>
      <c r="R65" s="3403">
        <f t="shared" si="26"/>
        <v>0</v>
      </c>
      <c r="S65" s="3405">
        <f t="shared" si="26"/>
        <v>0</v>
      </c>
      <c r="T65" s="3406">
        <f t="shared" si="26"/>
        <v>0</v>
      </c>
      <c r="U65" s="3405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4631" t="s">
        <v>4</v>
      </c>
      <c r="B67" s="4632"/>
      <c r="C67" s="4631" t="s">
        <v>38</v>
      </c>
      <c r="D67" s="4893"/>
      <c r="E67" s="4632"/>
      <c r="F67" s="4887" t="s">
        <v>84</v>
      </c>
      <c r="G67" s="4716"/>
      <c r="H67" s="4716"/>
      <c r="I67" s="4716"/>
      <c r="J67" s="4716"/>
      <c r="K67" s="4716"/>
      <c r="L67" s="4716"/>
      <c r="M67" s="4716"/>
      <c r="N67" s="4716"/>
      <c r="O67" s="4716"/>
      <c r="P67" s="4716"/>
      <c r="Q67" s="4716"/>
      <c r="R67" s="4716"/>
      <c r="S67" s="4716"/>
      <c r="T67" s="4716"/>
      <c r="U67" s="4716"/>
      <c r="V67" s="4716"/>
      <c r="W67" s="4716"/>
      <c r="X67" s="4716"/>
      <c r="Y67" s="4716"/>
      <c r="Z67" s="4716"/>
      <c r="AA67" s="4716"/>
      <c r="AB67" s="4716"/>
      <c r="AC67" s="4716"/>
      <c r="AD67" s="4716"/>
      <c r="AE67" s="4716"/>
      <c r="AF67" s="4716"/>
      <c r="AG67" s="4716"/>
      <c r="AH67" s="4716"/>
      <c r="AI67" s="4716"/>
      <c r="AJ67" s="4716"/>
      <c r="AK67" s="4716"/>
      <c r="AL67" s="4716"/>
      <c r="AM67" s="4888"/>
      <c r="AN67" s="4635" t="s">
        <v>85</v>
      </c>
      <c r="AO67" s="4636" t="s">
        <v>86</v>
      </c>
      <c r="AP67" s="4635" t="s">
        <v>87</v>
      </c>
      <c r="AQ67" s="4565" t="s">
        <v>88</v>
      </c>
      <c r="AR67" s="4880" t="s">
        <v>89</v>
      </c>
      <c r="AS67" s="4590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875" t="s">
        <v>12</v>
      </c>
      <c r="G68" s="4876"/>
      <c r="H68" s="4875" t="s">
        <v>13</v>
      </c>
      <c r="I68" s="4876"/>
      <c r="J68" s="4875" t="s">
        <v>41</v>
      </c>
      <c r="K68" s="4876"/>
      <c r="L68" s="4875" t="s">
        <v>42</v>
      </c>
      <c r="M68" s="4876"/>
      <c r="N68" s="4875" t="s">
        <v>16</v>
      </c>
      <c r="O68" s="4876"/>
      <c r="P68" s="4887" t="s">
        <v>17</v>
      </c>
      <c r="Q68" s="4715"/>
      <c r="R68" s="4887" t="s">
        <v>18</v>
      </c>
      <c r="S68" s="4715"/>
      <c r="T68" s="4887" t="s">
        <v>19</v>
      </c>
      <c r="U68" s="4715"/>
      <c r="V68" s="4887" t="s">
        <v>20</v>
      </c>
      <c r="W68" s="4715"/>
      <c r="X68" s="4887" t="s">
        <v>21</v>
      </c>
      <c r="Y68" s="4715"/>
      <c r="Z68" s="4887" t="s">
        <v>22</v>
      </c>
      <c r="AA68" s="4715"/>
      <c r="AB68" s="4887" t="s">
        <v>23</v>
      </c>
      <c r="AC68" s="4715"/>
      <c r="AD68" s="4887" t="s">
        <v>24</v>
      </c>
      <c r="AE68" s="4715"/>
      <c r="AF68" s="4887" t="s">
        <v>25</v>
      </c>
      <c r="AG68" s="4715"/>
      <c r="AH68" s="4887" t="s">
        <v>26</v>
      </c>
      <c r="AI68" s="4715"/>
      <c r="AJ68" s="4887" t="s">
        <v>27</v>
      </c>
      <c r="AK68" s="4715"/>
      <c r="AL68" s="4887" t="s">
        <v>28</v>
      </c>
      <c r="AM68" s="4888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3414" t="s">
        <v>90</v>
      </c>
      <c r="D69" s="3415" t="s">
        <v>29</v>
      </c>
      <c r="E69" s="3240" t="s">
        <v>30</v>
      </c>
      <c r="F69" s="3416" t="s">
        <v>29</v>
      </c>
      <c r="G69" s="3080" t="s">
        <v>30</v>
      </c>
      <c r="H69" s="3416" t="s">
        <v>29</v>
      </c>
      <c r="I69" s="3080" t="s">
        <v>30</v>
      </c>
      <c r="J69" s="3416" t="s">
        <v>29</v>
      </c>
      <c r="K69" s="3080" t="s">
        <v>30</v>
      </c>
      <c r="L69" s="3416" t="s">
        <v>29</v>
      </c>
      <c r="M69" s="3080" t="s">
        <v>30</v>
      </c>
      <c r="N69" s="3416" t="s">
        <v>29</v>
      </c>
      <c r="O69" s="3080" t="s">
        <v>30</v>
      </c>
      <c r="P69" s="3416" t="s">
        <v>29</v>
      </c>
      <c r="Q69" s="3080" t="s">
        <v>30</v>
      </c>
      <c r="R69" s="3416" t="s">
        <v>29</v>
      </c>
      <c r="S69" s="3080" t="s">
        <v>30</v>
      </c>
      <c r="T69" s="3416" t="s">
        <v>29</v>
      </c>
      <c r="U69" s="3080" t="s">
        <v>30</v>
      </c>
      <c r="V69" s="3416" t="s">
        <v>29</v>
      </c>
      <c r="W69" s="3080" t="s">
        <v>30</v>
      </c>
      <c r="X69" s="3416" t="s">
        <v>29</v>
      </c>
      <c r="Y69" s="3080" t="s">
        <v>30</v>
      </c>
      <c r="Z69" s="3416" t="s">
        <v>29</v>
      </c>
      <c r="AA69" s="3080" t="s">
        <v>30</v>
      </c>
      <c r="AB69" s="3416" t="s">
        <v>29</v>
      </c>
      <c r="AC69" s="3080" t="s">
        <v>30</v>
      </c>
      <c r="AD69" s="3416" t="s">
        <v>29</v>
      </c>
      <c r="AE69" s="3080" t="s">
        <v>30</v>
      </c>
      <c r="AF69" s="3416" t="s">
        <v>29</v>
      </c>
      <c r="AG69" s="3080" t="s">
        <v>30</v>
      </c>
      <c r="AH69" s="3416" t="s">
        <v>29</v>
      </c>
      <c r="AI69" s="3080" t="s">
        <v>30</v>
      </c>
      <c r="AJ69" s="3416" t="s">
        <v>29</v>
      </c>
      <c r="AK69" s="3080" t="s">
        <v>30</v>
      </c>
      <c r="AL69" s="3416" t="s">
        <v>29</v>
      </c>
      <c r="AM69" s="597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4627" t="s">
        <v>93</v>
      </c>
      <c r="B70" s="4628"/>
      <c r="C70" s="3417">
        <f>SUM(D70+E70)</f>
        <v>5</v>
      </c>
      <c r="D70" s="3418">
        <f>SUM(F70+H70+J70+L70+N70+P70+R70+T70+V70+X70+Z70+AB70+AD70+AF70+AH70+AJ70+AL70)</f>
        <v>3</v>
      </c>
      <c r="E70" s="600">
        <f>SUM(G70+I70+K70+M70+O70+Q70+S70+U70+W70+Y70+AA70+AC70+AE70+AG70+AI70+AK70+AM70)</f>
        <v>2</v>
      </c>
      <c r="F70" s="3419"/>
      <c r="G70" s="602"/>
      <c r="H70" s="3419"/>
      <c r="I70" s="602"/>
      <c r="J70" s="3419"/>
      <c r="K70" s="602"/>
      <c r="L70" s="3419"/>
      <c r="M70" s="602"/>
      <c r="N70" s="3419"/>
      <c r="O70" s="602"/>
      <c r="P70" s="3419"/>
      <c r="Q70" s="602"/>
      <c r="R70" s="3419"/>
      <c r="S70" s="602"/>
      <c r="T70" s="3419"/>
      <c r="U70" s="602"/>
      <c r="V70" s="3419"/>
      <c r="W70" s="602"/>
      <c r="X70" s="3419"/>
      <c r="Y70" s="602"/>
      <c r="Z70" s="3419"/>
      <c r="AA70" s="602">
        <v>1</v>
      </c>
      <c r="AB70" s="3419">
        <v>1</v>
      </c>
      <c r="AC70" s="602"/>
      <c r="AD70" s="3419"/>
      <c r="AE70" s="602"/>
      <c r="AF70" s="3419"/>
      <c r="AG70" s="602">
        <v>1</v>
      </c>
      <c r="AH70" s="3419">
        <v>1</v>
      </c>
      <c r="AI70" s="602"/>
      <c r="AJ70" s="3419"/>
      <c r="AK70" s="602"/>
      <c r="AL70" s="3419">
        <v>1</v>
      </c>
      <c r="AM70" s="603"/>
      <c r="AN70" s="3420">
        <v>5</v>
      </c>
      <c r="AO70" s="3376">
        <v>2</v>
      </c>
      <c r="AP70" s="3420">
        <v>0</v>
      </c>
      <c r="AQ70" s="3376">
        <v>0</v>
      </c>
      <c r="AR70" s="3377">
        <v>2</v>
      </c>
      <c r="AS70" s="3377">
        <v>1</v>
      </c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4880" t="s">
        <v>94</v>
      </c>
      <c r="B71" s="3421" t="s">
        <v>95</v>
      </c>
      <c r="C71" s="108">
        <f>SUM(D71:E71)</f>
        <v>0</v>
      </c>
      <c r="D71" s="3422"/>
      <c r="E71" s="600">
        <f>SUM(K71+M71+O71+Q71+S71+U71+W71+Y71+AA71+AC71+AE71+AG71+AI71+AK71+AM71)</f>
        <v>0</v>
      </c>
      <c r="F71" s="3423"/>
      <c r="G71" s="3424"/>
      <c r="H71" s="3423"/>
      <c r="I71" s="3424"/>
      <c r="J71" s="3423"/>
      <c r="K71" s="3348"/>
      <c r="L71" s="3423"/>
      <c r="M71" s="3348"/>
      <c r="N71" s="3423"/>
      <c r="O71" s="3348"/>
      <c r="P71" s="3423"/>
      <c r="Q71" s="3348"/>
      <c r="R71" s="3423"/>
      <c r="S71" s="3348"/>
      <c r="T71" s="3423"/>
      <c r="U71" s="3348"/>
      <c r="V71" s="3423"/>
      <c r="W71" s="3348"/>
      <c r="X71" s="3423"/>
      <c r="Y71" s="3348"/>
      <c r="Z71" s="3423"/>
      <c r="AA71" s="3348"/>
      <c r="AB71" s="3423"/>
      <c r="AC71" s="3347"/>
      <c r="AD71" s="3423"/>
      <c r="AE71" s="3348"/>
      <c r="AF71" s="3423"/>
      <c r="AG71" s="3348"/>
      <c r="AH71" s="3423"/>
      <c r="AI71" s="3348"/>
      <c r="AJ71" s="3423"/>
      <c r="AK71" s="3348"/>
      <c r="AL71" s="3423"/>
      <c r="AM71" s="3388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3425" t="s">
        <v>96</v>
      </c>
      <c r="C72" s="3426">
        <f>SUM(D72+E72)</f>
        <v>0</v>
      </c>
      <c r="D72" s="3427">
        <f>SUM(F72+H72+J72+L72+N72+P72+R72+T72+V72+X72+Z72+AB72+AD72+AF72+AH72+AJ72+AL72)</f>
        <v>0</v>
      </c>
      <c r="E72" s="3428">
        <f>SUM(G72+I72+K72+M72+O72+Q72+S72+U72+W72+Y72+AA72+AC72+AE72+AG72+AI72+AK72+AM72)</f>
        <v>0</v>
      </c>
      <c r="F72" s="3390"/>
      <c r="G72" s="3389"/>
      <c r="H72" s="3390"/>
      <c r="I72" s="3389"/>
      <c r="J72" s="3390"/>
      <c r="K72" s="3389"/>
      <c r="L72" s="3390"/>
      <c r="M72" s="3389"/>
      <c r="N72" s="3390"/>
      <c r="O72" s="3389"/>
      <c r="P72" s="3390"/>
      <c r="Q72" s="3392"/>
      <c r="R72" s="3390"/>
      <c r="S72" s="3392"/>
      <c r="T72" s="3390"/>
      <c r="U72" s="3392"/>
      <c r="V72" s="3390"/>
      <c r="W72" s="3392"/>
      <c r="X72" s="3390"/>
      <c r="Y72" s="3392"/>
      <c r="Z72" s="3390"/>
      <c r="AA72" s="3392"/>
      <c r="AB72" s="3390"/>
      <c r="AC72" s="3392"/>
      <c r="AD72" s="3390"/>
      <c r="AE72" s="3392"/>
      <c r="AF72" s="3390"/>
      <c r="AG72" s="3392"/>
      <c r="AH72" s="3390"/>
      <c r="AI72" s="3392"/>
      <c r="AJ72" s="3390"/>
      <c r="AK72" s="3392"/>
      <c r="AL72" s="3429"/>
      <c r="AM72" s="3393"/>
      <c r="AN72" s="3430"/>
      <c r="AO72" s="3392"/>
      <c r="AP72" s="3430"/>
      <c r="AQ72" s="3392"/>
      <c r="AR72" s="3389"/>
      <c r="AS72" s="3389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3431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3432"/>
      <c r="G73" s="3433"/>
      <c r="H73" s="3432"/>
      <c r="I73" s="3433"/>
      <c r="J73" s="3432"/>
      <c r="K73" s="3433"/>
      <c r="L73" s="3432"/>
      <c r="M73" s="3433"/>
      <c r="N73" s="3396"/>
      <c r="O73" s="3398"/>
      <c r="P73" s="3396"/>
      <c r="Q73" s="3398"/>
      <c r="R73" s="3396"/>
      <c r="S73" s="3398"/>
      <c r="T73" s="3396"/>
      <c r="U73" s="3398"/>
      <c r="V73" s="3396"/>
      <c r="W73" s="3398"/>
      <c r="X73" s="3396"/>
      <c r="Y73" s="3398"/>
      <c r="Z73" s="3396"/>
      <c r="AA73" s="3413"/>
      <c r="AB73" s="3396"/>
      <c r="AC73" s="3398"/>
      <c r="AD73" s="3432"/>
      <c r="AE73" s="3433"/>
      <c r="AF73" s="3432"/>
      <c r="AG73" s="3433"/>
      <c r="AH73" s="3432"/>
      <c r="AI73" s="3433"/>
      <c r="AJ73" s="3432"/>
      <c r="AK73" s="3433"/>
      <c r="AL73" s="3432"/>
      <c r="AM73" s="3434"/>
      <c r="AN73" s="3430"/>
      <c r="AO73" s="3392"/>
      <c r="AP73" s="3430"/>
      <c r="AQ73" s="3392"/>
      <c r="AR73" s="3389"/>
      <c r="AS73" s="3389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0</v>
      </c>
      <c r="D74" s="127">
        <f t="shared" ref="D74:E78" si="35">SUM(F74+H74+J74+L74+N74+P74+R74+T74+V74+X74+Z74+AB74+AD74+AF74+AH74+AJ74+AL74)</f>
        <v>0</v>
      </c>
      <c r="E74" s="128">
        <f t="shared" si="35"/>
        <v>0</v>
      </c>
      <c r="F74" s="129"/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3430"/>
      <c r="AO74" s="3392"/>
      <c r="AP74" s="3430"/>
      <c r="AQ74" s="3392"/>
      <c r="AR74" s="3389"/>
      <c r="AS74" s="3389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881" t="s">
        <v>99</v>
      </c>
      <c r="B75" s="4882"/>
      <c r="C75" s="3435">
        <f t="shared" si="34"/>
        <v>0</v>
      </c>
      <c r="D75" s="3427">
        <f t="shared" si="35"/>
        <v>0</v>
      </c>
      <c r="E75" s="3428">
        <f t="shared" si="35"/>
        <v>0</v>
      </c>
      <c r="F75" s="3390"/>
      <c r="G75" s="3389"/>
      <c r="H75" s="3390"/>
      <c r="I75" s="3389"/>
      <c r="J75" s="3390"/>
      <c r="K75" s="3392"/>
      <c r="L75" s="3390"/>
      <c r="M75" s="3392"/>
      <c r="N75" s="3390"/>
      <c r="O75" s="3392"/>
      <c r="P75" s="3390"/>
      <c r="Q75" s="3392"/>
      <c r="R75" s="3390"/>
      <c r="S75" s="3392"/>
      <c r="T75" s="3390"/>
      <c r="U75" s="3392"/>
      <c r="V75" s="3390"/>
      <c r="W75" s="3392"/>
      <c r="X75" s="3390"/>
      <c r="Y75" s="3392"/>
      <c r="Z75" s="3390"/>
      <c r="AA75" s="3392"/>
      <c r="AB75" s="3390"/>
      <c r="AC75" s="3389"/>
      <c r="AD75" s="3390"/>
      <c r="AE75" s="3389"/>
      <c r="AF75" s="3390"/>
      <c r="AG75" s="3389"/>
      <c r="AH75" s="3390"/>
      <c r="AI75" s="3389"/>
      <c r="AJ75" s="3390"/>
      <c r="AK75" s="3389"/>
      <c r="AL75" s="3429"/>
      <c r="AM75" s="3393"/>
      <c r="AN75" s="3430"/>
      <c r="AO75" s="3392"/>
      <c r="AP75" s="3430"/>
      <c r="AQ75" s="3392"/>
      <c r="AR75" s="3389"/>
      <c r="AS75" s="3389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883" t="s">
        <v>100</v>
      </c>
      <c r="B76" s="4884"/>
      <c r="C76" s="3436">
        <f t="shared" si="34"/>
        <v>0</v>
      </c>
      <c r="D76" s="3437">
        <f t="shared" si="35"/>
        <v>0</v>
      </c>
      <c r="E76" s="3428">
        <f t="shared" si="35"/>
        <v>0</v>
      </c>
      <c r="F76" s="3390"/>
      <c r="G76" s="3389"/>
      <c r="H76" s="3390"/>
      <c r="I76" s="3389"/>
      <c r="J76" s="3390"/>
      <c r="K76" s="3392"/>
      <c r="L76" s="3390"/>
      <c r="M76" s="3392"/>
      <c r="N76" s="3390"/>
      <c r="O76" s="3392"/>
      <c r="P76" s="3390"/>
      <c r="Q76" s="3392"/>
      <c r="R76" s="3390"/>
      <c r="S76" s="3392"/>
      <c r="T76" s="3390"/>
      <c r="U76" s="3392"/>
      <c r="V76" s="3390"/>
      <c r="W76" s="3392"/>
      <c r="X76" s="3390"/>
      <c r="Y76" s="3392"/>
      <c r="Z76" s="3390"/>
      <c r="AA76" s="3392"/>
      <c r="AB76" s="3390"/>
      <c r="AC76" s="3389"/>
      <c r="AD76" s="3390"/>
      <c r="AE76" s="3389"/>
      <c r="AF76" s="3390"/>
      <c r="AG76" s="3389"/>
      <c r="AH76" s="3390"/>
      <c r="AI76" s="3389"/>
      <c r="AJ76" s="3390"/>
      <c r="AK76" s="3389"/>
      <c r="AL76" s="3429"/>
      <c r="AM76" s="3393"/>
      <c r="AN76" s="3430"/>
      <c r="AO76" s="3392"/>
      <c r="AP76" s="3430"/>
      <c r="AQ76" s="3392"/>
      <c r="AR76" s="3389"/>
      <c r="AS76" s="3389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881" t="s">
        <v>101</v>
      </c>
      <c r="B77" s="4882"/>
      <c r="C77" s="3435">
        <f t="shared" si="34"/>
        <v>0</v>
      </c>
      <c r="D77" s="3427">
        <f t="shared" si="35"/>
        <v>0</v>
      </c>
      <c r="E77" s="3428">
        <f t="shared" si="35"/>
        <v>0</v>
      </c>
      <c r="F77" s="3390"/>
      <c r="G77" s="3389"/>
      <c r="H77" s="3390"/>
      <c r="I77" s="3389"/>
      <c r="J77" s="3390"/>
      <c r="K77" s="3392"/>
      <c r="L77" s="3390"/>
      <c r="M77" s="3392"/>
      <c r="N77" s="3390"/>
      <c r="O77" s="3392"/>
      <c r="P77" s="3390"/>
      <c r="Q77" s="3392"/>
      <c r="R77" s="3390"/>
      <c r="S77" s="3392"/>
      <c r="T77" s="3390"/>
      <c r="U77" s="3392"/>
      <c r="V77" s="3390"/>
      <c r="W77" s="3392"/>
      <c r="X77" s="3390"/>
      <c r="Y77" s="3392"/>
      <c r="Z77" s="3390"/>
      <c r="AA77" s="3392"/>
      <c r="AB77" s="3390"/>
      <c r="AC77" s="3392"/>
      <c r="AD77" s="3390"/>
      <c r="AE77" s="3392"/>
      <c r="AF77" s="3390"/>
      <c r="AG77" s="3392"/>
      <c r="AH77" s="3390"/>
      <c r="AI77" s="3389"/>
      <c r="AJ77" s="3390"/>
      <c r="AK77" s="3389"/>
      <c r="AL77" s="3429"/>
      <c r="AM77" s="3393"/>
      <c r="AN77" s="3430"/>
      <c r="AO77" s="3392"/>
      <c r="AP77" s="3430"/>
      <c r="AQ77" s="3392"/>
      <c r="AR77" s="3389"/>
      <c r="AS77" s="3389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885" t="s">
        <v>102</v>
      </c>
      <c r="B78" s="4886"/>
      <c r="C78" s="3438">
        <f t="shared" si="34"/>
        <v>0</v>
      </c>
      <c r="D78" s="3439">
        <f t="shared" si="35"/>
        <v>0</v>
      </c>
      <c r="E78" s="3440">
        <f t="shared" si="35"/>
        <v>0</v>
      </c>
      <c r="F78" s="3396"/>
      <c r="G78" s="3413"/>
      <c r="H78" s="3396"/>
      <c r="I78" s="3413"/>
      <c r="J78" s="3396"/>
      <c r="K78" s="3398"/>
      <c r="L78" s="3396"/>
      <c r="M78" s="3398"/>
      <c r="N78" s="3396"/>
      <c r="O78" s="3398"/>
      <c r="P78" s="3396"/>
      <c r="Q78" s="3398"/>
      <c r="R78" s="3396"/>
      <c r="S78" s="3398"/>
      <c r="T78" s="3396"/>
      <c r="U78" s="3398"/>
      <c r="V78" s="3396"/>
      <c r="W78" s="3398"/>
      <c r="X78" s="3396"/>
      <c r="Y78" s="3398"/>
      <c r="Z78" s="3396"/>
      <c r="AA78" s="3398"/>
      <c r="AB78" s="3396"/>
      <c r="AC78" s="3398"/>
      <c r="AD78" s="3396"/>
      <c r="AE78" s="3398"/>
      <c r="AF78" s="3396"/>
      <c r="AG78" s="3398"/>
      <c r="AH78" s="3396"/>
      <c r="AI78" s="3398"/>
      <c r="AJ78" s="3396"/>
      <c r="AK78" s="3398"/>
      <c r="AL78" s="3441"/>
      <c r="AM78" s="3399"/>
      <c r="AN78" s="3442"/>
      <c r="AO78" s="3398"/>
      <c r="AP78" s="3442"/>
      <c r="AQ78" s="3398"/>
      <c r="AR78" s="3413"/>
      <c r="AS78" s="3413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875" t="s">
        <v>6</v>
      </c>
      <c r="B79" s="4876"/>
      <c r="C79" s="138">
        <f t="shared" ref="C79:AR79" si="40">SUM(C70:C78)</f>
        <v>5</v>
      </c>
      <c r="D79" s="139">
        <f t="shared" si="40"/>
        <v>3</v>
      </c>
      <c r="E79" s="122">
        <f t="shared" si="40"/>
        <v>2</v>
      </c>
      <c r="F79" s="140">
        <f t="shared" si="40"/>
        <v>0</v>
      </c>
      <c r="G79" s="141">
        <f t="shared" si="40"/>
        <v>0</v>
      </c>
      <c r="H79" s="140">
        <f t="shared" si="40"/>
        <v>0</v>
      </c>
      <c r="I79" s="141">
        <f t="shared" si="40"/>
        <v>0</v>
      </c>
      <c r="J79" s="3443">
        <f t="shared" si="40"/>
        <v>0</v>
      </c>
      <c r="K79" s="3444">
        <f t="shared" si="40"/>
        <v>0</v>
      </c>
      <c r="L79" s="3443">
        <f t="shared" si="40"/>
        <v>0</v>
      </c>
      <c r="M79" s="3444">
        <f t="shared" si="40"/>
        <v>0</v>
      </c>
      <c r="N79" s="3443">
        <f t="shared" si="40"/>
        <v>0</v>
      </c>
      <c r="O79" s="3444">
        <f t="shared" si="40"/>
        <v>0</v>
      </c>
      <c r="P79" s="3443">
        <f t="shared" si="40"/>
        <v>0</v>
      </c>
      <c r="Q79" s="3444">
        <f t="shared" si="40"/>
        <v>0</v>
      </c>
      <c r="R79" s="3443">
        <f t="shared" si="40"/>
        <v>0</v>
      </c>
      <c r="S79" s="3444">
        <f t="shared" si="40"/>
        <v>0</v>
      </c>
      <c r="T79" s="3443">
        <f t="shared" si="40"/>
        <v>0</v>
      </c>
      <c r="U79" s="3444">
        <f t="shared" si="40"/>
        <v>0</v>
      </c>
      <c r="V79" s="3443">
        <f t="shared" si="40"/>
        <v>0</v>
      </c>
      <c r="W79" s="3444">
        <f t="shared" si="40"/>
        <v>0</v>
      </c>
      <c r="X79" s="3443">
        <f t="shared" si="40"/>
        <v>0</v>
      </c>
      <c r="Y79" s="3444">
        <f t="shared" si="40"/>
        <v>0</v>
      </c>
      <c r="Z79" s="3443">
        <f t="shared" si="40"/>
        <v>0</v>
      </c>
      <c r="AA79" s="3444">
        <f t="shared" si="40"/>
        <v>1</v>
      </c>
      <c r="AB79" s="3443">
        <f t="shared" si="40"/>
        <v>1</v>
      </c>
      <c r="AC79" s="3444">
        <f t="shared" si="40"/>
        <v>0</v>
      </c>
      <c r="AD79" s="3443">
        <f t="shared" si="40"/>
        <v>0</v>
      </c>
      <c r="AE79" s="3444">
        <f t="shared" si="40"/>
        <v>0</v>
      </c>
      <c r="AF79" s="3443">
        <f t="shared" si="40"/>
        <v>0</v>
      </c>
      <c r="AG79" s="3444">
        <f t="shared" si="40"/>
        <v>1</v>
      </c>
      <c r="AH79" s="3443">
        <f t="shared" si="40"/>
        <v>1</v>
      </c>
      <c r="AI79" s="3444">
        <f t="shared" si="40"/>
        <v>0</v>
      </c>
      <c r="AJ79" s="3443">
        <f t="shared" si="40"/>
        <v>0</v>
      </c>
      <c r="AK79" s="3444">
        <f t="shared" si="40"/>
        <v>0</v>
      </c>
      <c r="AL79" s="3445">
        <f t="shared" si="40"/>
        <v>1</v>
      </c>
      <c r="AM79" s="3446">
        <f t="shared" si="40"/>
        <v>0</v>
      </c>
      <c r="AN79" s="3447">
        <f t="shared" si="40"/>
        <v>5</v>
      </c>
      <c r="AO79" s="141">
        <f t="shared" si="40"/>
        <v>2</v>
      </c>
      <c r="AP79" s="147">
        <f t="shared" si="40"/>
        <v>0</v>
      </c>
      <c r="AQ79" s="141">
        <f t="shared" si="40"/>
        <v>0</v>
      </c>
      <c r="AR79" s="141">
        <f t="shared" si="40"/>
        <v>2</v>
      </c>
      <c r="AS79" s="148">
        <f>SUM(AS70:AS78)</f>
        <v>1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4877" t="s">
        <v>105</v>
      </c>
      <c r="B82" s="4878" t="s">
        <v>6</v>
      </c>
      <c r="C82" s="4853"/>
      <c r="D82" s="4855"/>
      <c r="E82" s="4852" t="s">
        <v>106</v>
      </c>
      <c r="F82" s="4853"/>
      <c r="G82" s="4853"/>
      <c r="H82" s="4853"/>
      <c r="I82" s="4853"/>
      <c r="J82" s="4853"/>
      <c r="K82" s="4853"/>
      <c r="L82" s="4853"/>
      <c r="M82" s="4853"/>
      <c r="N82" s="4853"/>
      <c r="O82" s="4853"/>
      <c r="P82" s="4854"/>
      <c r="Q82" s="4879" t="s">
        <v>107</v>
      </c>
      <c r="R82" s="4871" t="s">
        <v>108</v>
      </c>
      <c r="S82" s="4871" t="s">
        <v>109</v>
      </c>
      <c r="T82" s="4871" t="s">
        <v>9</v>
      </c>
      <c r="U82" s="4590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3448" t="s">
        <v>90</v>
      </c>
      <c r="C83" s="3449" t="s">
        <v>29</v>
      </c>
      <c r="D83" s="3450" t="s">
        <v>30</v>
      </c>
      <c r="E83" s="3451" t="s">
        <v>115</v>
      </c>
      <c r="F83" s="3452" t="s">
        <v>116</v>
      </c>
      <c r="G83" s="3452" t="s">
        <v>117</v>
      </c>
      <c r="H83" s="3452" t="s">
        <v>118</v>
      </c>
      <c r="I83" s="3452" t="s">
        <v>119</v>
      </c>
      <c r="J83" s="3452" t="s">
        <v>120</v>
      </c>
      <c r="K83" s="3452" t="s">
        <v>121</v>
      </c>
      <c r="L83" s="3452" t="s">
        <v>122</v>
      </c>
      <c r="M83" s="3452" t="s">
        <v>123</v>
      </c>
      <c r="N83" s="3452" t="s">
        <v>124</v>
      </c>
      <c r="O83" s="3452" t="s">
        <v>125</v>
      </c>
      <c r="P83" s="3453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3386"/>
      <c r="D84" s="3386"/>
      <c r="E84" s="3386"/>
      <c r="F84" s="3346"/>
      <c r="G84" s="3346"/>
      <c r="H84" s="3346"/>
      <c r="I84" s="3346"/>
      <c r="J84" s="3346"/>
      <c r="K84" s="3346"/>
      <c r="L84" s="3346"/>
      <c r="M84" s="3346"/>
      <c r="N84" s="3346"/>
      <c r="O84" s="3346"/>
      <c r="P84" s="3388"/>
      <c r="Q84" s="3454"/>
      <c r="R84" s="3346"/>
      <c r="S84" s="3346"/>
      <c r="T84" s="3346"/>
      <c r="U84" s="3348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3394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3394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3394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3394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3394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3455" t="s">
        <v>6</v>
      </c>
      <c r="B90" s="3456">
        <f t="shared" ref="B90:U90" si="55">SUM(B84:B89)</f>
        <v>0</v>
      </c>
      <c r="C90" s="3457">
        <f t="shared" si="55"/>
        <v>0</v>
      </c>
      <c r="D90" s="3458">
        <f t="shared" si="55"/>
        <v>0</v>
      </c>
      <c r="E90" s="3459">
        <f t="shared" si="55"/>
        <v>0</v>
      </c>
      <c r="F90" s="3460">
        <f t="shared" si="55"/>
        <v>0</v>
      </c>
      <c r="G90" s="3460">
        <f t="shared" si="55"/>
        <v>0</v>
      </c>
      <c r="H90" s="3460">
        <f t="shared" si="55"/>
        <v>0</v>
      </c>
      <c r="I90" s="3460">
        <f t="shared" si="55"/>
        <v>0</v>
      </c>
      <c r="J90" s="3460">
        <f t="shared" si="55"/>
        <v>0</v>
      </c>
      <c r="K90" s="3460">
        <f t="shared" si="55"/>
        <v>0</v>
      </c>
      <c r="L90" s="3460">
        <f t="shared" si="55"/>
        <v>0</v>
      </c>
      <c r="M90" s="3460">
        <f t="shared" si="55"/>
        <v>0</v>
      </c>
      <c r="N90" s="3460">
        <f t="shared" si="55"/>
        <v>0</v>
      </c>
      <c r="O90" s="3460">
        <f t="shared" si="55"/>
        <v>0</v>
      </c>
      <c r="P90" s="3461">
        <f t="shared" si="55"/>
        <v>0</v>
      </c>
      <c r="Q90" s="3462">
        <f t="shared" si="55"/>
        <v>0</v>
      </c>
      <c r="R90" s="3463">
        <f t="shared" si="55"/>
        <v>0</v>
      </c>
      <c r="S90" s="3463">
        <f t="shared" si="55"/>
        <v>0</v>
      </c>
      <c r="T90" s="3463">
        <f t="shared" si="55"/>
        <v>0</v>
      </c>
      <c r="U90" s="3464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4872" t="s">
        <v>105</v>
      </c>
      <c r="B92" s="4852" t="s">
        <v>6</v>
      </c>
      <c r="C92" s="4853"/>
      <c r="D92" s="4855"/>
      <c r="E92" s="4852" t="s">
        <v>106</v>
      </c>
      <c r="F92" s="4853"/>
      <c r="G92" s="4853"/>
      <c r="H92" s="4853"/>
      <c r="I92" s="4853"/>
      <c r="J92" s="4853"/>
      <c r="K92" s="4853"/>
      <c r="L92" s="4854"/>
      <c r="M92" s="4873" t="s">
        <v>343</v>
      </c>
      <c r="N92" s="4871" t="s">
        <v>134</v>
      </c>
      <c r="O92" s="4871" t="s">
        <v>85</v>
      </c>
      <c r="P92" s="4871" t="s">
        <v>344</v>
      </c>
      <c r="Q92" s="4871" t="s">
        <v>135</v>
      </c>
      <c r="R92" s="4590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4872" t="s">
        <v>90</v>
      </c>
      <c r="C93" s="4872" t="s">
        <v>29</v>
      </c>
      <c r="D93" s="3819" t="s">
        <v>30</v>
      </c>
      <c r="E93" s="4874" t="s">
        <v>136</v>
      </c>
      <c r="F93" s="4871" t="s">
        <v>121</v>
      </c>
      <c r="G93" s="4869" t="s">
        <v>339</v>
      </c>
      <c r="H93" s="4869" t="s">
        <v>340</v>
      </c>
      <c r="I93" s="4869" t="s">
        <v>124</v>
      </c>
      <c r="J93" s="4869" t="s">
        <v>341</v>
      </c>
      <c r="K93" s="4869" t="s">
        <v>342</v>
      </c>
      <c r="L93" s="487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3394" t="s">
        <v>127</v>
      </c>
      <c r="B95" s="28">
        <f t="shared" ref="B95:B99" si="56">SUM(E95:L95)</f>
        <v>0</v>
      </c>
      <c r="C95" s="3410"/>
      <c r="D95" s="3348"/>
      <c r="E95" s="3386"/>
      <c r="F95" s="3346"/>
      <c r="G95" s="3346"/>
      <c r="H95" s="3346"/>
      <c r="I95" s="3346"/>
      <c r="J95" s="3346"/>
      <c r="K95" s="3346"/>
      <c r="L95" s="3388"/>
      <c r="M95" s="3454"/>
      <c r="N95" s="3346"/>
      <c r="O95" s="3346"/>
      <c r="P95" s="3346"/>
      <c r="Q95" s="3346"/>
      <c r="R95" s="3348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3465" t="s">
        <v>335</v>
      </c>
      <c r="B96" s="28">
        <f t="shared" si="56"/>
        <v>0</v>
      </c>
      <c r="C96" s="3411"/>
      <c r="D96" s="3389"/>
      <c r="E96" s="3390"/>
      <c r="F96" s="3391"/>
      <c r="G96" s="3391"/>
      <c r="H96" s="3391"/>
      <c r="I96" s="3391"/>
      <c r="J96" s="3391"/>
      <c r="K96" s="3391"/>
      <c r="L96" s="3393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3465" t="s">
        <v>336</v>
      </c>
      <c r="B97" s="28">
        <f t="shared" si="56"/>
        <v>0</v>
      </c>
      <c r="C97" s="3411"/>
      <c r="D97" s="3389"/>
      <c r="E97" s="3390"/>
      <c r="F97" s="3391"/>
      <c r="G97" s="3391"/>
      <c r="H97" s="3391"/>
      <c r="I97" s="3391"/>
      <c r="J97" s="3391"/>
      <c r="K97" s="3391"/>
      <c r="L97" s="3393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3465" t="s">
        <v>337</v>
      </c>
      <c r="B98" s="28">
        <f t="shared" si="56"/>
        <v>0</v>
      </c>
      <c r="C98" s="3411"/>
      <c r="D98" s="3389"/>
      <c r="E98" s="3390"/>
      <c r="F98" s="3391"/>
      <c r="G98" s="3391"/>
      <c r="H98" s="3391"/>
      <c r="I98" s="3391"/>
      <c r="J98" s="3391"/>
      <c r="K98" s="3391"/>
      <c r="L98" s="3393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3079"/>
      <c r="BC98" s="3079"/>
      <c r="BD98" s="3079"/>
      <c r="BE98" s="3079"/>
      <c r="BN98" s="3079"/>
      <c r="BO98" s="3079"/>
      <c r="BP98" s="3079"/>
      <c r="BQ98" s="3079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3465" t="s">
        <v>338</v>
      </c>
      <c r="B99" s="28">
        <f t="shared" si="56"/>
        <v>0</v>
      </c>
      <c r="C99" s="3412"/>
      <c r="D99" s="3413"/>
      <c r="E99" s="3396"/>
      <c r="F99" s="3397"/>
      <c r="G99" s="3397"/>
      <c r="H99" s="3397"/>
      <c r="I99" s="3397"/>
      <c r="J99" s="3397"/>
      <c r="K99" s="3397"/>
      <c r="L99" s="3399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3455" t="s">
        <v>6</v>
      </c>
      <c r="B100" s="3456">
        <f t="shared" ref="B100:R100" si="71">SUM(B95:B99)</f>
        <v>0</v>
      </c>
      <c r="C100" s="3466">
        <f t="shared" si="71"/>
        <v>0</v>
      </c>
      <c r="D100" s="3467">
        <f t="shared" si="71"/>
        <v>0</v>
      </c>
      <c r="E100" s="3459">
        <f t="shared" si="71"/>
        <v>0</v>
      </c>
      <c r="F100" s="3460">
        <f t="shared" si="71"/>
        <v>0</v>
      </c>
      <c r="G100" s="3460">
        <f t="shared" si="71"/>
        <v>0</v>
      </c>
      <c r="H100" s="3460">
        <f t="shared" si="71"/>
        <v>0</v>
      </c>
      <c r="I100" s="3460">
        <f t="shared" si="71"/>
        <v>0</v>
      </c>
      <c r="J100" s="3460">
        <f t="shared" si="71"/>
        <v>0</v>
      </c>
      <c r="K100" s="3460">
        <f t="shared" si="71"/>
        <v>0</v>
      </c>
      <c r="L100" s="3461">
        <f t="shared" si="71"/>
        <v>0</v>
      </c>
      <c r="M100" s="3462">
        <f>SUM(M95:M97)</f>
        <v>0</v>
      </c>
      <c r="N100" s="3460">
        <f t="shared" si="71"/>
        <v>0</v>
      </c>
      <c r="O100" s="3460">
        <f t="shared" si="71"/>
        <v>0</v>
      </c>
      <c r="P100" s="3463">
        <f t="shared" si="71"/>
        <v>0</v>
      </c>
      <c r="Q100" s="3463">
        <f t="shared" si="71"/>
        <v>0</v>
      </c>
      <c r="R100" s="3464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4863" t="s">
        <v>140</v>
      </c>
      <c r="B103" s="4864" t="s">
        <v>141</v>
      </c>
      <c r="C103" s="4865" t="s">
        <v>142</v>
      </c>
      <c r="D103" s="4865"/>
      <c r="E103" s="4865"/>
      <c r="F103" s="4865"/>
      <c r="G103" s="4865"/>
      <c r="H103" s="4865"/>
      <c r="I103" s="4865"/>
      <c r="J103" s="4865"/>
      <c r="K103" s="4865"/>
      <c r="L103" s="4865"/>
      <c r="M103" s="4865"/>
      <c r="N103" s="4865"/>
      <c r="O103" s="4865"/>
      <c r="P103" s="4865"/>
      <c r="Q103" s="4865"/>
      <c r="R103" s="4865"/>
      <c r="S103" s="4865"/>
      <c r="T103" s="4866" t="s">
        <v>40</v>
      </c>
      <c r="U103" s="4867"/>
      <c r="V103" s="4868" t="s">
        <v>143</v>
      </c>
      <c r="W103" s="4860" t="s">
        <v>87</v>
      </c>
      <c r="X103" s="4860" t="s">
        <v>88</v>
      </c>
      <c r="Y103" s="4855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865"/>
      <c r="D104" s="4865"/>
      <c r="E104" s="4865"/>
      <c r="F104" s="4865"/>
      <c r="G104" s="4865"/>
      <c r="H104" s="4865"/>
      <c r="I104" s="4865"/>
      <c r="J104" s="4865"/>
      <c r="K104" s="4865"/>
      <c r="L104" s="4865"/>
      <c r="M104" s="4865"/>
      <c r="N104" s="4865"/>
      <c r="O104" s="4865"/>
      <c r="P104" s="4865"/>
      <c r="Q104" s="4865"/>
      <c r="R104" s="4865"/>
      <c r="S104" s="4865"/>
      <c r="T104" s="4861" t="s">
        <v>29</v>
      </c>
      <c r="U104" s="4602" t="s">
        <v>30</v>
      </c>
      <c r="V104" s="4868"/>
      <c r="W104" s="4860"/>
      <c r="X104" s="4860"/>
      <c r="Y104" s="4855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3468" t="s">
        <v>12</v>
      </c>
      <c r="D105" s="3260" t="s">
        <v>13</v>
      </c>
      <c r="E105" s="3260" t="s">
        <v>41</v>
      </c>
      <c r="F105" s="3260" t="s">
        <v>42</v>
      </c>
      <c r="G105" s="3260" t="s">
        <v>16</v>
      </c>
      <c r="H105" s="3260" t="s">
        <v>17</v>
      </c>
      <c r="I105" s="3260" t="s">
        <v>18</v>
      </c>
      <c r="J105" s="3260" t="s">
        <v>19</v>
      </c>
      <c r="K105" s="3260" t="s">
        <v>20</v>
      </c>
      <c r="L105" s="3260" t="s">
        <v>21</v>
      </c>
      <c r="M105" s="3260" t="s">
        <v>22</v>
      </c>
      <c r="N105" s="3260" t="s">
        <v>23</v>
      </c>
      <c r="O105" s="3260" t="s">
        <v>24</v>
      </c>
      <c r="P105" s="3260" t="s">
        <v>25</v>
      </c>
      <c r="Q105" s="3260" t="s">
        <v>26</v>
      </c>
      <c r="R105" s="3260" t="s">
        <v>27</v>
      </c>
      <c r="S105" s="3469" t="s">
        <v>28</v>
      </c>
      <c r="T105" s="3795"/>
      <c r="U105" s="3797"/>
      <c r="V105" s="4868"/>
      <c r="W105" s="4860"/>
      <c r="X105" s="4860"/>
      <c r="Y105" s="4855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3470" t="s">
        <v>145</v>
      </c>
      <c r="B106" s="3471">
        <f>SUM(C106:S106)</f>
        <v>32</v>
      </c>
      <c r="C106" s="3472">
        <v>0</v>
      </c>
      <c r="D106" s="3473">
        <v>3</v>
      </c>
      <c r="E106" s="3473">
        <v>8</v>
      </c>
      <c r="F106" s="3473">
        <v>21</v>
      </c>
      <c r="G106" s="3473">
        <v>0</v>
      </c>
      <c r="H106" s="3473">
        <v>0</v>
      </c>
      <c r="I106" s="3473">
        <v>0</v>
      </c>
      <c r="J106" s="3473">
        <v>0</v>
      </c>
      <c r="K106" s="3473">
        <v>0</v>
      </c>
      <c r="L106" s="3473">
        <v>0</v>
      </c>
      <c r="M106" s="3473">
        <v>0</v>
      </c>
      <c r="N106" s="3473">
        <v>0</v>
      </c>
      <c r="O106" s="3473">
        <v>0</v>
      </c>
      <c r="P106" s="3473">
        <v>0</v>
      </c>
      <c r="Q106" s="3473">
        <v>0</v>
      </c>
      <c r="R106" s="3473">
        <v>0</v>
      </c>
      <c r="S106" s="3474">
        <v>0</v>
      </c>
      <c r="T106" s="3472">
        <v>7</v>
      </c>
      <c r="U106" s="178">
        <v>25</v>
      </c>
      <c r="V106" s="3475">
        <v>3</v>
      </c>
      <c r="W106" s="3473">
        <v>0</v>
      </c>
      <c r="X106" s="3473">
        <v>0</v>
      </c>
      <c r="Y106" s="3474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3476" t="s">
        <v>146</v>
      </c>
      <c r="B107" s="3477">
        <f>SUM(C107:S107)</f>
        <v>0</v>
      </c>
      <c r="C107" s="3472">
        <v>0</v>
      </c>
      <c r="D107" s="3473">
        <v>0</v>
      </c>
      <c r="E107" s="3473">
        <v>0</v>
      </c>
      <c r="F107" s="3473">
        <v>0</v>
      </c>
      <c r="G107" s="3473">
        <v>0</v>
      </c>
      <c r="H107" s="3473">
        <v>0</v>
      </c>
      <c r="I107" s="3473">
        <v>0</v>
      </c>
      <c r="J107" s="3473">
        <v>0</v>
      </c>
      <c r="K107" s="3473">
        <v>0</v>
      </c>
      <c r="L107" s="3473">
        <v>0</v>
      </c>
      <c r="M107" s="3473">
        <v>0</v>
      </c>
      <c r="N107" s="3473">
        <v>0</v>
      </c>
      <c r="O107" s="3473">
        <v>0</v>
      </c>
      <c r="P107" s="3473">
        <v>0</v>
      </c>
      <c r="Q107" s="3473">
        <v>0</v>
      </c>
      <c r="R107" s="3473">
        <v>0</v>
      </c>
      <c r="S107" s="3474">
        <v>0</v>
      </c>
      <c r="T107" s="3472">
        <v>0</v>
      </c>
      <c r="U107" s="3478">
        <v>0</v>
      </c>
      <c r="V107" s="3475">
        <v>0</v>
      </c>
      <c r="W107" s="3473">
        <v>0</v>
      </c>
      <c r="X107" s="3473">
        <v>0</v>
      </c>
      <c r="Y107" s="3474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4850" t="s">
        <v>46</v>
      </c>
      <c r="B110" s="4850" t="s">
        <v>4</v>
      </c>
      <c r="C110" s="4599" t="s">
        <v>6</v>
      </c>
      <c r="D110" s="4851"/>
      <c r="E110" s="4590"/>
      <c r="F110" s="4848" t="s">
        <v>149</v>
      </c>
      <c r="G110" s="4859"/>
      <c r="H110" s="4859"/>
      <c r="I110" s="4859"/>
      <c r="J110" s="4859"/>
      <c r="K110" s="4859"/>
      <c r="L110" s="4859"/>
      <c r="M110" s="4859"/>
      <c r="N110" s="4859"/>
      <c r="O110" s="4859"/>
      <c r="P110" s="4859"/>
      <c r="Q110" s="4859"/>
      <c r="R110" s="4859"/>
      <c r="S110" s="4859"/>
      <c r="T110" s="4859"/>
      <c r="U110" s="4859"/>
      <c r="V110" s="4859"/>
      <c r="W110" s="4859"/>
      <c r="X110" s="4859"/>
      <c r="Y110" s="4859"/>
      <c r="Z110" s="4859"/>
      <c r="AA110" s="4859"/>
      <c r="AB110" s="4859"/>
      <c r="AC110" s="4859"/>
      <c r="AD110" s="4859"/>
      <c r="AE110" s="4859"/>
      <c r="AF110" s="4859"/>
      <c r="AG110" s="4859"/>
      <c r="AH110" s="4859"/>
      <c r="AI110" s="4859"/>
      <c r="AJ110" s="4859"/>
      <c r="AK110" s="4859"/>
      <c r="AL110" s="4859"/>
      <c r="AM110" s="4849"/>
      <c r="AN110" s="4177" t="s">
        <v>143</v>
      </c>
      <c r="AO110" s="4177" t="s">
        <v>87</v>
      </c>
      <c r="AP110" s="4177" t="s">
        <v>88</v>
      </c>
      <c r="AQ110" s="4177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862" t="s">
        <v>12</v>
      </c>
      <c r="G111" s="4862"/>
      <c r="H111" s="4855" t="s">
        <v>13</v>
      </c>
      <c r="I111" s="4862"/>
      <c r="J111" s="4855" t="s">
        <v>41</v>
      </c>
      <c r="K111" s="4862"/>
      <c r="L111" s="4853" t="s">
        <v>42</v>
      </c>
      <c r="M111" s="4856"/>
      <c r="N111" s="4744" t="s">
        <v>16</v>
      </c>
      <c r="O111" s="4855"/>
      <c r="P111" s="4852" t="s">
        <v>17</v>
      </c>
      <c r="Q111" s="4855"/>
      <c r="R111" s="4851" t="s">
        <v>18</v>
      </c>
      <c r="S111" s="4590"/>
      <c r="T111" s="4853" t="s">
        <v>19</v>
      </c>
      <c r="U111" s="4855"/>
      <c r="V111" s="4852" t="s">
        <v>20</v>
      </c>
      <c r="W111" s="4855"/>
      <c r="X111" s="4853" t="s">
        <v>21</v>
      </c>
      <c r="Y111" s="4855"/>
      <c r="Z111" s="4853" t="s">
        <v>22</v>
      </c>
      <c r="AA111" s="4855"/>
      <c r="AB111" s="4856" t="s">
        <v>23</v>
      </c>
      <c r="AC111" s="4857"/>
      <c r="AD111" s="4853" t="s">
        <v>24</v>
      </c>
      <c r="AE111" s="4855"/>
      <c r="AF111" s="4853" t="s">
        <v>25</v>
      </c>
      <c r="AG111" s="4855"/>
      <c r="AH111" s="4853" t="s">
        <v>26</v>
      </c>
      <c r="AI111" s="4855"/>
      <c r="AJ111" s="4853" t="s">
        <v>27</v>
      </c>
      <c r="AK111" s="4855"/>
      <c r="AL111" s="4853" t="s">
        <v>28</v>
      </c>
      <c r="AM111" s="4855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3479" t="s">
        <v>90</v>
      </c>
      <c r="D112" s="3480" t="s">
        <v>29</v>
      </c>
      <c r="E112" s="3469" t="s">
        <v>30</v>
      </c>
      <c r="F112" s="3468" t="s">
        <v>29</v>
      </c>
      <c r="G112" s="3469" t="s">
        <v>30</v>
      </c>
      <c r="H112" s="3468" t="s">
        <v>29</v>
      </c>
      <c r="I112" s="3469" t="s">
        <v>30</v>
      </c>
      <c r="J112" s="3468" t="s">
        <v>29</v>
      </c>
      <c r="K112" s="3469" t="s">
        <v>30</v>
      </c>
      <c r="L112" s="3480" t="s">
        <v>29</v>
      </c>
      <c r="M112" s="3260" t="s">
        <v>30</v>
      </c>
      <c r="N112" s="3260" t="s">
        <v>29</v>
      </c>
      <c r="O112" s="3373" t="s">
        <v>30</v>
      </c>
      <c r="P112" s="3468" t="s">
        <v>29</v>
      </c>
      <c r="Q112" s="3373" t="s">
        <v>30</v>
      </c>
      <c r="R112" s="3480" t="s">
        <v>29</v>
      </c>
      <c r="S112" s="3373" t="s">
        <v>30</v>
      </c>
      <c r="T112" s="3480" t="s">
        <v>29</v>
      </c>
      <c r="U112" s="3373" t="s">
        <v>30</v>
      </c>
      <c r="V112" s="3468" t="s">
        <v>29</v>
      </c>
      <c r="W112" s="3373" t="s">
        <v>30</v>
      </c>
      <c r="X112" s="3480" t="s">
        <v>29</v>
      </c>
      <c r="Y112" s="3373" t="s">
        <v>30</v>
      </c>
      <c r="Z112" s="3480" t="s">
        <v>29</v>
      </c>
      <c r="AA112" s="3373" t="s">
        <v>30</v>
      </c>
      <c r="AB112" s="3480" t="s">
        <v>29</v>
      </c>
      <c r="AC112" s="3373" t="s">
        <v>30</v>
      </c>
      <c r="AD112" s="3480" t="s">
        <v>29</v>
      </c>
      <c r="AE112" s="3373" t="s">
        <v>30</v>
      </c>
      <c r="AF112" s="3480" t="s">
        <v>29</v>
      </c>
      <c r="AG112" s="3373" t="s">
        <v>30</v>
      </c>
      <c r="AH112" s="3480" t="s">
        <v>29</v>
      </c>
      <c r="AI112" s="3373" t="s">
        <v>30</v>
      </c>
      <c r="AJ112" s="3480" t="s">
        <v>29</v>
      </c>
      <c r="AK112" s="3373" t="s">
        <v>30</v>
      </c>
      <c r="AL112" s="3480" t="s">
        <v>29</v>
      </c>
      <c r="AM112" s="3373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4177" t="s">
        <v>150</v>
      </c>
      <c r="B113" s="3481" t="s">
        <v>31</v>
      </c>
      <c r="C113" s="3482">
        <f>SUM(D113:E113)</f>
        <v>0</v>
      </c>
      <c r="D113" s="3483">
        <f>SUM(F113+H113+J113+L113+N113+P113+R113+T113+V113+X113+Z113+AB113+AD113+AF113+AH113+AJ113+AL113)</f>
        <v>0</v>
      </c>
      <c r="E113" s="3484">
        <f>SUM(G113+I113+K113+M113+O113+Q113+S113+U113+W113+Y113+AA113+AC113+AE113+AG113+AI113+AK113+AM113)</f>
        <v>0</v>
      </c>
      <c r="F113" s="3485">
        <v>0</v>
      </c>
      <c r="G113" s="3486">
        <v>0</v>
      </c>
      <c r="H113" s="3485">
        <v>0</v>
      </c>
      <c r="I113" s="3486">
        <v>0</v>
      </c>
      <c r="J113" s="3485">
        <v>0</v>
      </c>
      <c r="K113" s="3486">
        <v>0</v>
      </c>
      <c r="L113" s="3487">
        <v>0</v>
      </c>
      <c r="M113" s="3488">
        <v>0</v>
      </c>
      <c r="N113" s="3488">
        <v>0</v>
      </c>
      <c r="O113" s="3489">
        <v>0</v>
      </c>
      <c r="P113" s="3485">
        <v>0</v>
      </c>
      <c r="Q113" s="3489">
        <v>0</v>
      </c>
      <c r="R113" s="3487">
        <v>0</v>
      </c>
      <c r="S113" s="3489">
        <v>0</v>
      </c>
      <c r="T113" s="3487">
        <v>0</v>
      </c>
      <c r="U113" s="3489">
        <v>0</v>
      </c>
      <c r="V113" s="3485">
        <v>0</v>
      </c>
      <c r="W113" s="3486">
        <v>0</v>
      </c>
      <c r="X113" s="3487">
        <v>0</v>
      </c>
      <c r="Y113" s="3486">
        <v>0</v>
      </c>
      <c r="Z113" s="3487">
        <v>0</v>
      </c>
      <c r="AA113" s="3489">
        <v>0</v>
      </c>
      <c r="AB113" s="3487">
        <v>0</v>
      </c>
      <c r="AC113" s="3489">
        <v>0</v>
      </c>
      <c r="AD113" s="3487">
        <v>0</v>
      </c>
      <c r="AE113" s="3489">
        <v>0</v>
      </c>
      <c r="AF113" s="3487">
        <v>0</v>
      </c>
      <c r="AG113" s="3489">
        <v>0</v>
      </c>
      <c r="AH113" s="3487">
        <v>0</v>
      </c>
      <c r="AI113" s="3489">
        <v>0</v>
      </c>
      <c r="AJ113" s="3487">
        <v>0</v>
      </c>
      <c r="AK113" s="3489">
        <v>0</v>
      </c>
      <c r="AL113" s="3487">
        <v>0</v>
      </c>
      <c r="AM113" s="3489">
        <v>0</v>
      </c>
      <c r="AN113" s="3489">
        <v>0</v>
      </c>
      <c r="AO113" s="3489">
        <v>0</v>
      </c>
      <c r="AP113" s="3489">
        <v>0</v>
      </c>
      <c r="AQ113" s="3489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3490" t="s">
        <v>151</v>
      </c>
      <c r="C114" s="3491">
        <f t="shared" ref="C114:C123" si="81">SUM(D114:E114)</f>
        <v>5</v>
      </c>
      <c r="D114" s="3492">
        <f t="shared" ref="D114:D122" si="82">SUM(F114+H114+J114+L114+N114+P114+R114+T114+V114+X114+Z114+AB114+AD114+AF114+AH114+AJ114+AL114)</f>
        <v>0</v>
      </c>
      <c r="E114" s="3493">
        <f t="shared" ref="E114:E123" si="83">SUM(G114+I114+K114+M114+O114+Q114+S114+U114+W114+Y114+AA114+AC114+AE114+AG114+AI114+AK114+AM114)</f>
        <v>5</v>
      </c>
      <c r="F114" s="3472">
        <v>0</v>
      </c>
      <c r="G114" s="3474">
        <v>0</v>
      </c>
      <c r="H114" s="3472">
        <v>0</v>
      </c>
      <c r="I114" s="3474">
        <v>0</v>
      </c>
      <c r="J114" s="3472">
        <v>0</v>
      </c>
      <c r="K114" s="3474">
        <v>0</v>
      </c>
      <c r="L114" s="3494">
        <v>0</v>
      </c>
      <c r="M114" s="3473">
        <v>4</v>
      </c>
      <c r="N114" s="3473">
        <v>0</v>
      </c>
      <c r="O114" s="3495">
        <v>0</v>
      </c>
      <c r="P114" s="3472">
        <v>0</v>
      </c>
      <c r="Q114" s="3495">
        <v>0</v>
      </c>
      <c r="R114" s="3494">
        <v>0</v>
      </c>
      <c r="S114" s="3495">
        <v>0</v>
      </c>
      <c r="T114" s="3494">
        <v>0</v>
      </c>
      <c r="U114" s="3495">
        <v>0</v>
      </c>
      <c r="V114" s="3472">
        <v>0</v>
      </c>
      <c r="W114" s="3474">
        <v>0</v>
      </c>
      <c r="X114" s="3494">
        <v>0</v>
      </c>
      <c r="Y114" s="3474">
        <v>0</v>
      </c>
      <c r="Z114" s="3494">
        <v>0</v>
      </c>
      <c r="AA114" s="3495">
        <v>0</v>
      </c>
      <c r="AB114" s="3494">
        <v>0</v>
      </c>
      <c r="AC114" s="3495">
        <v>0</v>
      </c>
      <c r="AD114" s="3494">
        <v>0</v>
      </c>
      <c r="AE114" s="3495">
        <v>1</v>
      </c>
      <c r="AF114" s="3494">
        <v>0</v>
      </c>
      <c r="AG114" s="3495">
        <v>0</v>
      </c>
      <c r="AH114" s="3494">
        <v>0</v>
      </c>
      <c r="AI114" s="3495">
        <v>0</v>
      </c>
      <c r="AJ114" s="3494">
        <v>0</v>
      </c>
      <c r="AK114" s="3495">
        <v>0</v>
      </c>
      <c r="AL114" s="3494">
        <v>0</v>
      </c>
      <c r="AM114" s="3495">
        <v>0</v>
      </c>
      <c r="AN114" s="3495">
        <v>0</v>
      </c>
      <c r="AO114" s="3495">
        <v>0</v>
      </c>
      <c r="AP114" s="3495">
        <v>0</v>
      </c>
      <c r="AQ114" s="3495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3490" t="s">
        <v>152</v>
      </c>
      <c r="C115" s="3491">
        <f t="shared" si="81"/>
        <v>0</v>
      </c>
      <c r="D115" s="3492">
        <f t="shared" si="82"/>
        <v>0</v>
      </c>
      <c r="E115" s="3493">
        <f t="shared" si="83"/>
        <v>0</v>
      </c>
      <c r="F115" s="3472">
        <v>0</v>
      </c>
      <c r="G115" s="3474">
        <v>0</v>
      </c>
      <c r="H115" s="3472">
        <v>0</v>
      </c>
      <c r="I115" s="3474">
        <v>0</v>
      </c>
      <c r="J115" s="3472">
        <v>0</v>
      </c>
      <c r="K115" s="3474">
        <v>0</v>
      </c>
      <c r="L115" s="3494">
        <v>0</v>
      </c>
      <c r="M115" s="3473">
        <v>0</v>
      </c>
      <c r="N115" s="3473">
        <v>0</v>
      </c>
      <c r="O115" s="3495">
        <v>0</v>
      </c>
      <c r="P115" s="3472">
        <v>0</v>
      </c>
      <c r="Q115" s="3495">
        <v>0</v>
      </c>
      <c r="R115" s="3494">
        <v>0</v>
      </c>
      <c r="S115" s="3495">
        <v>0</v>
      </c>
      <c r="T115" s="3494">
        <v>0</v>
      </c>
      <c r="U115" s="3495">
        <v>0</v>
      </c>
      <c r="V115" s="3472">
        <v>0</v>
      </c>
      <c r="W115" s="3474">
        <v>0</v>
      </c>
      <c r="X115" s="3494">
        <v>0</v>
      </c>
      <c r="Y115" s="3474">
        <v>0</v>
      </c>
      <c r="Z115" s="3494">
        <v>0</v>
      </c>
      <c r="AA115" s="3495">
        <v>0</v>
      </c>
      <c r="AB115" s="3494">
        <v>0</v>
      </c>
      <c r="AC115" s="3495">
        <v>0</v>
      </c>
      <c r="AD115" s="3494">
        <v>0</v>
      </c>
      <c r="AE115" s="3495">
        <v>0</v>
      </c>
      <c r="AF115" s="3494">
        <v>0</v>
      </c>
      <c r="AG115" s="3495">
        <v>0</v>
      </c>
      <c r="AH115" s="3494">
        <v>0</v>
      </c>
      <c r="AI115" s="3495">
        <v>0</v>
      </c>
      <c r="AJ115" s="3494">
        <v>0</v>
      </c>
      <c r="AK115" s="3495">
        <v>0</v>
      </c>
      <c r="AL115" s="3494">
        <v>0</v>
      </c>
      <c r="AM115" s="3495">
        <v>0</v>
      </c>
      <c r="AN115" s="3495">
        <v>0</v>
      </c>
      <c r="AO115" s="3495">
        <v>0</v>
      </c>
      <c r="AP115" s="3495">
        <v>0</v>
      </c>
      <c r="AQ115" s="3495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3490" t="s">
        <v>153</v>
      </c>
      <c r="C116" s="3491">
        <f t="shared" si="81"/>
        <v>0</v>
      </c>
      <c r="D116" s="3492">
        <f t="shared" si="82"/>
        <v>0</v>
      </c>
      <c r="E116" s="3493">
        <f t="shared" si="83"/>
        <v>0</v>
      </c>
      <c r="F116" s="3472">
        <v>0</v>
      </c>
      <c r="G116" s="3474">
        <v>0</v>
      </c>
      <c r="H116" s="3472">
        <v>0</v>
      </c>
      <c r="I116" s="3474">
        <v>0</v>
      </c>
      <c r="J116" s="3472">
        <v>0</v>
      </c>
      <c r="K116" s="3474">
        <v>0</v>
      </c>
      <c r="L116" s="3494">
        <v>0</v>
      </c>
      <c r="M116" s="3473">
        <v>0</v>
      </c>
      <c r="N116" s="3473">
        <v>0</v>
      </c>
      <c r="O116" s="3495">
        <v>0</v>
      </c>
      <c r="P116" s="3472">
        <v>0</v>
      </c>
      <c r="Q116" s="3495">
        <v>0</v>
      </c>
      <c r="R116" s="3494">
        <v>0</v>
      </c>
      <c r="S116" s="3495">
        <v>0</v>
      </c>
      <c r="T116" s="3494">
        <v>0</v>
      </c>
      <c r="U116" s="3495">
        <v>0</v>
      </c>
      <c r="V116" s="3472">
        <v>0</v>
      </c>
      <c r="W116" s="3474">
        <v>0</v>
      </c>
      <c r="X116" s="3494">
        <v>0</v>
      </c>
      <c r="Y116" s="3474">
        <v>0</v>
      </c>
      <c r="Z116" s="3494">
        <v>0</v>
      </c>
      <c r="AA116" s="3495">
        <v>0</v>
      </c>
      <c r="AB116" s="3494">
        <v>0</v>
      </c>
      <c r="AC116" s="3495">
        <v>0</v>
      </c>
      <c r="AD116" s="3494">
        <v>0</v>
      </c>
      <c r="AE116" s="3495">
        <v>0</v>
      </c>
      <c r="AF116" s="3494">
        <v>0</v>
      </c>
      <c r="AG116" s="3495">
        <v>0</v>
      </c>
      <c r="AH116" s="3494">
        <v>0</v>
      </c>
      <c r="AI116" s="3495">
        <v>0</v>
      </c>
      <c r="AJ116" s="3494">
        <v>0</v>
      </c>
      <c r="AK116" s="3495">
        <v>0</v>
      </c>
      <c r="AL116" s="3494">
        <v>0</v>
      </c>
      <c r="AM116" s="3495">
        <v>0</v>
      </c>
      <c r="AN116" s="3495">
        <v>0</v>
      </c>
      <c r="AO116" s="3495">
        <v>0</v>
      </c>
      <c r="AP116" s="3495">
        <v>0</v>
      </c>
      <c r="AQ116" s="3495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3490" t="s">
        <v>154</v>
      </c>
      <c r="C117" s="3491">
        <f t="shared" si="81"/>
        <v>8</v>
      </c>
      <c r="D117" s="3492">
        <f t="shared" si="82"/>
        <v>1</v>
      </c>
      <c r="E117" s="3493">
        <f t="shared" si="83"/>
        <v>7</v>
      </c>
      <c r="F117" s="3472">
        <v>0</v>
      </c>
      <c r="G117" s="3474">
        <v>0</v>
      </c>
      <c r="H117" s="3472">
        <v>0</v>
      </c>
      <c r="I117" s="3474">
        <v>2</v>
      </c>
      <c r="J117" s="3472">
        <v>1</v>
      </c>
      <c r="K117" s="3474">
        <v>3</v>
      </c>
      <c r="L117" s="3494">
        <v>0</v>
      </c>
      <c r="M117" s="3473">
        <v>2</v>
      </c>
      <c r="N117" s="3473">
        <v>0</v>
      </c>
      <c r="O117" s="3495">
        <v>0</v>
      </c>
      <c r="P117" s="3472">
        <v>0</v>
      </c>
      <c r="Q117" s="3495">
        <v>0</v>
      </c>
      <c r="R117" s="3494">
        <v>0</v>
      </c>
      <c r="S117" s="3495">
        <v>0</v>
      </c>
      <c r="T117" s="3494">
        <v>0</v>
      </c>
      <c r="U117" s="3495">
        <v>0</v>
      </c>
      <c r="V117" s="3472">
        <v>0</v>
      </c>
      <c r="W117" s="3474">
        <v>0</v>
      </c>
      <c r="X117" s="3494">
        <v>0</v>
      </c>
      <c r="Y117" s="3474">
        <v>0</v>
      </c>
      <c r="Z117" s="3494">
        <v>0</v>
      </c>
      <c r="AA117" s="3495">
        <v>0</v>
      </c>
      <c r="AB117" s="3494">
        <v>0</v>
      </c>
      <c r="AC117" s="3495">
        <v>0</v>
      </c>
      <c r="AD117" s="3494">
        <v>0</v>
      </c>
      <c r="AE117" s="3495">
        <v>0</v>
      </c>
      <c r="AF117" s="3494">
        <v>0</v>
      </c>
      <c r="AG117" s="3495">
        <v>0</v>
      </c>
      <c r="AH117" s="3494">
        <v>0</v>
      </c>
      <c r="AI117" s="3495">
        <v>0</v>
      </c>
      <c r="AJ117" s="3494">
        <v>0</v>
      </c>
      <c r="AK117" s="3495">
        <v>0</v>
      </c>
      <c r="AL117" s="3494">
        <v>0</v>
      </c>
      <c r="AM117" s="3495">
        <v>0</v>
      </c>
      <c r="AN117" s="3495">
        <v>3</v>
      </c>
      <c r="AO117" s="3495">
        <v>0</v>
      </c>
      <c r="AP117" s="3495">
        <v>0</v>
      </c>
      <c r="AQ117" s="3495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3490" t="s">
        <v>37</v>
      </c>
      <c r="C118" s="3491">
        <f t="shared" si="81"/>
        <v>0</v>
      </c>
      <c r="D118" s="3492">
        <f t="shared" si="82"/>
        <v>0</v>
      </c>
      <c r="E118" s="3493">
        <f t="shared" si="83"/>
        <v>0</v>
      </c>
      <c r="F118" s="3472">
        <v>0</v>
      </c>
      <c r="G118" s="3474">
        <v>0</v>
      </c>
      <c r="H118" s="3472">
        <v>0</v>
      </c>
      <c r="I118" s="3474">
        <v>0</v>
      </c>
      <c r="J118" s="3472">
        <v>0</v>
      </c>
      <c r="K118" s="3474">
        <v>0</v>
      </c>
      <c r="L118" s="3494">
        <v>0</v>
      </c>
      <c r="M118" s="3473">
        <v>0</v>
      </c>
      <c r="N118" s="3473">
        <v>0</v>
      </c>
      <c r="O118" s="3495">
        <v>0</v>
      </c>
      <c r="P118" s="3472">
        <v>0</v>
      </c>
      <c r="Q118" s="3495">
        <v>0</v>
      </c>
      <c r="R118" s="3494">
        <v>0</v>
      </c>
      <c r="S118" s="3495">
        <v>0</v>
      </c>
      <c r="T118" s="3494">
        <v>0</v>
      </c>
      <c r="U118" s="3495">
        <v>0</v>
      </c>
      <c r="V118" s="3472">
        <v>0</v>
      </c>
      <c r="W118" s="3474">
        <v>0</v>
      </c>
      <c r="X118" s="3494">
        <v>0</v>
      </c>
      <c r="Y118" s="3474">
        <v>0</v>
      </c>
      <c r="Z118" s="3494">
        <v>0</v>
      </c>
      <c r="AA118" s="3495">
        <v>0</v>
      </c>
      <c r="AB118" s="3494">
        <v>0</v>
      </c>
      <c r="AC118" s="3495">
        <v>0</v>
      </c>
      <c r="AD118" s="3494">
        <v>0</v>
      </c>
      <c r="AE118" s="3495">
        <v>0</v>
      </c>
      <c r="AF118" s="3494">
        <v>0</v>
      </c>
      <c r="AG118" s="3495">
        <v>0</v>
      </c>
      <c r="AH118" s="3494">
        <v>0</v>
      </c>
      <c r="AI118" s="3495">
        <v>0</v>
      </c>
      <c r="AJ118" s="3494">
        <v>0</v>
      </c>
      <c r="AK118" s="3495">
        <v>0</v>
      </c>
      <c r="AL118" s="3494">
        <v>0</v>
      </c>
      <c r="AM118" s="3495">
        <v>0</v>
      </c>
      <c r="AN118" s="3495">
        <v>0</v>
      </c>
      <c r="AO118" s="3495">
        <v>0</v>
      </c>
      <c r="AP118" s="3495">
        <v>0</v>
      </c>
      <c r="AQ118" s="3495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3490" t="s">
        <v>155</v>
      </c>
      <c r="C119" s="3491">
        <f t="shared" si="81"/>
        <v>12</v>
      </c>
      <c r="D119" s="3492">
        <f t="shared" si="82"/>
        <v>9</v>
      </c>
      <c r="E119" s="3493">
        <f t="shared" si="83"/>
        <v>3</v>
      </c>
      <c r="F119" s="3472">
        <v>3</v>
      </c>
      <c r="G119" s="3474">
        <v>0</v>
      </c>
      <c r="H119" s="3472">
        <v>4</v>
      </c>
      <c r="I119" s="3474">
        <v>0</v>
      </c>
      <c r="J119" s="3472">
        <v>2</v>
      </c>
      <c r="K119" s="3474">
        <v>3</v>
      </c>
      <c r="L119" s="3494">
        <v>0</v>
      </c>
      <c r="M119" s="3473">
        <v>0</v>
      </c>
      <c r="N119" s="3473">
        <v>0</v>
      </c>
      <c r="O119" s="3495">
        <v>0</v>
      </c>
      <c r="P119" s="3472">
        <v>0</v>
      </c>
      <c r="Q119" s="3495">
        <v>0</v>
      </c>
      <c r="R119" s="3494">
        <v>0</v>
      </c>
      <c r="S119" s="3495">
        <v>0</v>
      </c>
      <c r="T119" s="3494">
        <v>0</v>
      </c>
      <c r="U119" s="3495">
        <v>0</v>
      </c>
      <c r="V119" s="3472">
        <v>0</v>
      </c>
      <c r="W119" s="3474">
        <v>0</v>
      </c>
      <c r="X119" s="3494">
        <v>0</v>
      </c>
      <c r="Y119" s="3474">
        <v>0</v>
      </c>
      <c r="Z119" s="3494">
        <v>0</v>
      </c>
      <c r="AA119" s="3495">
        <v>0</v>
      </c>
      <c r="AB119" s="3494">
        <v>0</v>
      </c>
      <c r="AC119" s="3495">
        <v>0</v>
      </c>
      <c r="AD119" s="3494">
        <v>0</v>
      </c>
      <c r="AE119" s="3495">
        <v>0</v>
      </c>
      <c r="AF119" s="3494">
        <v>0</v>
      </c>
      <c r="AG119" s="3495">
        <v>0</v>
      </c>
      <c r="AH119" s="3494">
        <v>0</v>
      </c>
      <c r="AI119" s="3495">
        <v>0</v>
      </c>
      <c r="AJ119" s="3494">
        <v>0</v>
      </c>
      <c r="AK119" s="3495">
        <v>0</v>
      </c>
      <c r="AL119" s="3494">
        <v>0</v>
      </c>
      <c r="AM119" s="3495">
        <v>0</v>
      </c>
      <c r="AN119" s="3495">
        <v>0</v>
      </c>
      <c r="AO119" s="3495">
        <v>0</v>
      </c>
      <c r="AP119" s="3495">
        <v>0</v>
      </c>
      <c r="AQ119" s="3495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3490" t="s">
        <v>156</v>
      </c>
      <c r="C120" s="3491">
        <f t="shared" si="81"/>
        <v>0</v>
      </c>
      <c r="D120" s="3492">
        <f t="shared" si="82"/>
        <v>0</v>
      </c>
      <c r="E120" s="3493">
        <f t="shared" si="83"/>
        <v>0</v>
      </c>
      <c r="F120" s="3472">
        <v>0</v>
      </c>
      <c r="G120" s="3474">
        <v>0</v>
      </c>
      <c r="H120" s="3472">
        <v>0</v>
      </c>
      <c r="I120" s="3474">
        <v>0</v>
      </c>
      <c r="J120" s="3472">
        <v>0</v>
      </c>
      <c r="K120" s="3474">
        <v>0</v>
      </c>
      <c r="L120" s="3494">
        <v>0</v>
      </c>
      <c r="M120" s="3473">
        <v>0</v>
      </c>
      <c r="N120" s="3473">
        <v>0</v>
      </c>
      <c r="O120" s="3495">
        <v>0</v>
      </c>
      <c r="P120" s="3472">
        <v>0</v>
      </c>
      <c r="Q120" s="3495">
        <v>0</v>
      </c>
      <c r="R120" s="3494">
        <v>0</v>
      </c>
      <c r="S120" s="3495">
        <v>0</v>
      </c>
      <c r="T120" s="3494">
        <v>0</v>
      </c>
      <c r="U120" s="3495">
        <v>0</v>
      </c>
      <c r="V120" s="3472">
        <v>0</v>
      </c>
      <c r="W120" s="3474">
        <v>0</v>
      </c>
      <c r="X120" s="3494">
        <v>0</v>
      </c>
      <c r="Y120" s="3474">
        <v>0</v>
      </c>
      <c r="Z120" s="3494">
        <v>0</v>
      </c>
      <c r="AA120" s="3495">
        <v>0</v>
      </c>
      <c r="AB120" s="3494">
        <v>0</v>
      </c>
      <c r="AC120" s="3495">
        <v>0</v>
      </c>
      <c r="AD120" s="3494">
        <v>0</v>
      </c>
      <c r="AE120" s="3495">
        <v>0</v>
      </c>
      <c r="AF120" s="3494">
        <v>0</v>
      </c>
      <c r="AG120" s="3495">
        <v>0</v>
      </c>
      <c r="AH120" s="3494">
        <v>0</v>
      </c>
      <c r="AI120" s="3495">
        <v>0</v>
      </c>
      <c r="AJ120" s="3494">
        <v>0</v>
      </c>
      <c r="AK120" s="3495">
        <v>0</v>
      </c>
      <c r="AL120" s="3494">
        <v>0</v>
      </c>
      <c r="AM120" s="3495">
        <v>0</v>
      </c>
      <c r="AN120" s="3495">
        <v>0</v>
      </c>
      <c r="AO120" s="3495">
        <v>0</v>
      </c>
      <c r="AP120" s="3495">
        <v>0</v>
      </c>
      <c r="AQ120" s="3495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3490" t="s">
        <v>157</v>
      </c>
      <c r="C121" s="3491">
        <f t="shared" si="81"/>
        <v>0</v>
      </c>
      <c r="D121" s="3492">
        <f t="shared" si="82"/>
        <v>0</v>
      </c>
      <c r="E121" s="3493">
        <f t="shared" si="83"/>
        <v>0</v>
      </c>
      <c r="F121" s="3472">
        <v>0</v>
      </c>
      <c r="G121" s="3474">
        <v>0</v>
      </c>
      <c r="H121" s="3472">
        <v>0</v>
      </c>
      <c r="I121" s="3474">
        <v>0</v>
      </c>
      <c r="J121" s="3472">
        <v>0</v>
      </c>
      <c r="K121" s="3474">
        <v>0</v>
      </c>
      <c r="L121" s="3494">
        <v>0</v>
      </c>
      <c r="M121" s="3473">
        <v>0</v>
      </c>
      <c r="N121" s="3473">
        <v>0</v>
      </c>
      <c r="O121" s="3495">
        <v>0</v>
      </c>
      <c r="P121" s="3472">
        <v>0</v>
      </c>
      <c r="Q121" s="3495">
        <v>0</v>
      </c>
      <c r="R121" s="3494">
        <v>0</v>
      </c>
      <c r="S121" s="3495">
        <v>0</v>
      </c>
      <c r="T121" s="3494">
        <v>0</v>
      </c>
      <c r="U121" s="3495">
        <v>0</v>
      </c>
      <c r="V121" s="3472">
        <v>0</v>
      </c>
      <c r="W121" s="3474">
        <v>0</v>
      </c>
      <c r="X121" s="3494">
        <v>0</v>
      </c>
      <c r="Y121" s="3474">
        <v>0</v>
      </c>
      <c r="Z121" s="3494">
        <v>0</v>
      </c>
      <c r="AA121" s="3495">
        <v>0</v>
      </c>
      <c r="AB121" s="3494">
        <v>0</v>
      </c>
      <c r="AC121" s="3495">
        <v>0</v>
      </c>
      <c r="AD121" s="3494">
        <v>0</v>
      </c>
      <c r="AE121" s="3495">
        <v>0</v>
      </c>
      <c r="AF121" s="3494">
        <v>0</v>
      </c>
      <c r="AG121" s="3495">
        <v>0</v>
      </c>
      <c r="AH121" s="3494">
        <v>0</v>
      </c>
      <c r="AI121" s="3495">
        <v>0</v>
      </c>
      <c r="AJ121" s="3494">
        <v>0</v>
      </c>
      <c r="AK121" s="3495">
        <v>0</v>
      </c>
      <c r="AL121" s="3494">
        <v>0</v>
      </c>
      <c r="AM121" s="3495">
        <v>0</v>
      </c>
      <c r="AN121" s="3495">
        <v>0</v>
      </c>
      <c r="AO121" s="3495">
        <v>0</v>
      </c>
      <c r="AP121" s="3495">
        <v>0</v>
      </c>
      <c r="AQ121" s="3495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3496" t="s">
        <v>158</v>
      </c>
      <c r="C122" s="3497">
        <f t="shared" si="81"/>
        <v>0</v>
      </c>
      <c r="D122" s="3498">
        <f t="shared" si="82"/>
        <v>0</v>
      </c>
      <c r="E122" s="3499">
        <f t="shared" si="83"/>
        <v>0</v>
      </c>
      <c r="F122" s="3500">
        <v>0</v>
      </c>
      <c r="G122" s="3501">
        <v>0</v>
      </c>
      <c r="H122" s="3500">
        <v>0</v>
      </c>
      <c r="I122" s="3501">
        <v>0</v>
      </c>
      <c r="J122" s="3500">
        <v>0</v>
      </c>
      <c r="K122" s="3501">
        <v>0</v>
      </c>
      <c r="L122" s="3502">
        <v>0</v>
      </c>
      <c r="M122" s="3503">
        <v>0</v>
      </c>
      <c r="N122" s="3503">
        <v>0</v>
      </c>
      <c r="O122" s="3504">
        <v>0</v>
      </c>
      <c r="P122" s="3500">
        <v>0</v>
      </c>
      <c r="Q122" s="3504">
        <v>0</v>
      </c>
      <c r="R122" s="3502">
        <v>0</v>
      </c>
      <c r="S122" s="3504">
        <v>0</v>
      </c>
      <c r="T122" s="3502">
        <v>0</v>
      </c>
      <c r="U122" s="3504">
        <v>0</v>
      </c>
      <c r="V122" s="3500">
        <v>0</v>
      </c>
      <c r="W122" s="3501">
        <v>0</v>
      </c>
      <c r="X122" s="3502">
        <v>0</v>
      </c>
      <c r="Y122" s="3501">
        <v>0</v>
      </c>
      <c r="Z122" s="3502">
        <v>0</v>
      </c>
      <c r="AA122" s="3504">
        <v>0</v>
      </c>
      <c r="AB122" s="3502">
        <v>0</v>
      </c>
      <c r="AC122" s="3504">
        <v>0</v>
      </c>
      <c r="AD122" s="3502">
        <v>0</v>
      </c>
      <c r="AE122" s="3504">
        <v>0</v>
      </c>
      <c r="AF122" s="3502">
        <v>0</v>
      </c>
      <c r="AG122" s="3504">
        <v>0</v>
      </c>
      <c r="AH122" s="3502">
        <v>0</v>
      </c>
      <c r="AI122" s="3504">
        <v>0</v>
      </c>
      <c r="AJ122" s="3502">
        <v>0</v>
      </c>
      <c r="AK122" s="3504">
        <v>0</v>
      </c>
      <c r="AL122" s="3502">
        <v>0</v>
      </c>
      <c r="AM122" s="3504">
        <v>0</v>
      </c>
      <c r="AN122" s="3504">
        <v>0</v>
      </c>
      <c r="AO122" s="3504">
        <v>0</v>
      </c>
      <c r="AP122" s="3504">
        <v>0</v>
      </c>
      <c r="AQ122" s="3504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3505" t="s">
        <v>159</v>
      </c>
      <c r="C123" s="3506">
        <f t="shared" si="81"/>
        <v>0</v>
      </c>
      <c r="D123" s="3507">
        <f>SUM(F123+H123+J123+L123+N123+P123+R123+T123+V123+X123+Z123+AB123+AD123+AF123+AH123+AJ123+AL123)</f>
        <v>0</v>
      </c>
      <c r="E123" s="3508">
        <f t="shared" si="83"/>
        <v>0</v>
      </c>
      <c r="F123" s="3509">
        <v>0</v>
      </c>
      <c r="G123" s="3510">
        <v>0</v>
      </c>
      <c r="H123" s="3509">
        <v>0</v>
      </c>
      <c r="I123" s="3510">
        <v>0</v>
      </c>
      <c r="J123" s="3509">
        <v>0</v>
      </c>
      <c r="K123" s="3510">
        <v>0</v>
      </c>
      <c r="L123" s="3511">
        <v>0</v>
      </c>
      <c r="M123" s="3512">
        <v>0</v>
      </c>
      <c r="N123" s="3512">
        <v>0</v>
      </c>
      <c r="O123" s="3513">
        <v>0</v>
      </c>
      <c r="P123" s="3509">
        <v>0</v>
      </c>
      <c r="Q123" s="3513">
        <v>0</v>
      </c>
      <c r="R123" s="3511">
        <v>0</v>
      </c>
      <c r="S123" s="3513">
        <v>0</v>
      </c>
      <c r="T123" s="3511">
        <v>0</v>
      </c>
      <c r="U123" s="3513">
        <v>0</v>
      </c>
      <c r="V123" s="3509">
        <v>0</v>
      </c>
      <c r="W123" s="3510">
        <v>0</v>
      </c>
      <c r="X123" s="3511">
        <v>0</v>
      </c>
      <c r="Y123" s="3510">
        <v>0</v>
      </c>
      <c r="Z123" s="3511">
        <v>0</v>
      </c>
      <c r="AA123" s="3513">
        <v>0</v>
      </c>
      <c r="AB123" s="3511">
        <v>0</v>
      </c>
      <c r="AC123" s="3513">
        <v>0</v>
      </c>
      <c r="AD123" s="3511">
        <v>0</v>
      </c>
      <c r="AE123" s="3513">
        <v>0</v>
      </c>
      <c r="AF123" s="3511">
        <v>0</v>
      </c>
      <c r="AG123" s="3513">
        <v>0</v>
      </c>
      <c r="AH123" s="3511">
        <v>0</v>
      </c>
      <c r="AI123" s="3513">
        <v>0</v>
      </c>
      <c r="AJ123" s="3511">
        <v>0</v>
      </c>
      <c r="AK123" s="3513">
        <v>0</v>
      </c>
      <c r="AL123" s="3511">
        <v>0</v>
      </c>
      <c r="AM123" s="3513">
        <v>0</v>
      </c>
      <c r="AN123" s="3513">
        <v>0</v>
      </c>
      <c r="AO123" s="3513">
        <v>0</v>
      </c>
      <c r="AP123" s="3513">
        <v>0</v>
      </c>
      <c r="AQ123" s="3513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25</v>
      </c>
      <c r="D124" s="207">
        <f>SUM(D113:D123)</f>
        <v>10</v>
      </c>
      <c r="E124" s="208">
        <f>SUM(E113:E123)</f>
        <v>15</v>
      </c>
      <c r="F124" s="209">
        <f>SUM(F113:F123)</f>
        <v>3</v>
      </c>
      <c r="G124" s="210">
        <f>SUM(G113:G123)</f>
        <v>0</v>
      </c>
      <c r="H124" s="209">
        <f>SUM(H113:H123)</f>
        <v>4</v>
      </c>
      <c r="I124" s="210">
        <f t="shared" ref="I124:AO124" si="84">SUM(I113:I123)</f>
        <v>2</v>
      </c>
      <c r="J124" s="209">
        <f t="shared" si="84"/>
        <v>3</v>
      </c>
      <c r="K124" s="210">
        <f t="shared" si="84"/>
        <v>6</v>
      </c>
      <c r="L124" s="211">
        <f t="shared" si="84"/>
        <v>0</v>
      </c>
      <c r="M124" s="212">
        <f t="shared" si="84"/>
        <v>6</v>
      </c>
      <c r="N124" s="212">
        <f t="shared" si="84"/>
        <v>0</v>
      </c>
      <c r="O124" s="213">
        <f t="shared" si="84"/>
        <v>0</v>
      </c>
      <c r="P124" s="209">
        <f t="shared" si="84"/>
        <v>0</v>
      </c>
      <c r="Q124" s="213">
        <f t="shared" si="84"/>
        <v>0</v>
      </c>
      <c r="R124" s="214">
        <f t="shared" si="84"/>
        <v>0</v>
      </c>
      <c r="S124" s="3514">
        <f t="shared" si="84"/>
        <v>0</v>
      </c>
      <c r="T124" s="3515">
        <f>SUM(T113:T123)</f>
        <v>0</v>
      </c>
      <c r="U124" s="3516">
        <f t="shared" si="84"/>
        <v>0</v>
      </c>
      <c r="V124" s="212">
        <f t="shared" si="84"/>
        <v>0</v>
      </c>
      <c r="W124" s="3514">
        <f t="shared" si="84"/>
        <v>0</v>
      </c>
      <c r="X124" s="3517">
        <f t="shared" si="84"/>
        <v>0</v>
      </c>
      <c r="Y124" s="210">
        <f t="shared" si="84"/>
        <v>0</v>
      </c>
      <c r="Z124" s="3518">
        <f t="shared" si="84"/>
        <v>0</v>
      </c>
      <c r="AA124" s="210">
        <f t="shared" si="84"/>
        <v>0</v>
      </c>
      <c r="AB124" s="3518">
        <f t="shared" si="84"/>
        <v>0</v>
      </c>
      <c r="AC124" s="210">
        <f t="shared" si="84"/>
        <v>0</v>
      </c>
      <c r="AD124" s="3518">
        <f t="shared" si="84"/>
        <v>0</v>
      </c>
      <c r="AE124" s="210">
        <f t="shared" si="84"/>
        <v>1</v>
      </c>
      <c r="AF124" s="3518">
        <f t="shared" si="84"/>
        <v>0</v>
      </c>
      <c r="AG124" s="210">
        <f t="shared" si="84"/>
        <v>0</v>
      </c>
      <c r="AH124" s="3518">
        <f t="shared" si="84"/>
        <v>0</v>
      </c>
      <c r="AI124" s="210">
        <f t="shared" si="84"/>
        <v>0</v>
      </c>
      <c r="AJ124" s="3518">
        <f t="shared" si="84"/>
        <v>0</v>
      </c>
      <c r="AK124" s="210">
        <f t="shared" si="84"/>
        <v>0</v>
      </c>
      <c r="AL124" s="3518">
        <f t="shared" si="84"/>
        <v>0</v>
      </c>
      <c r="AM124" s="210">
        <f t="shared" si="84"/>
        <v>0</v>
      </c>
      <c r="AN124" s="210">
        <f t="shared" si="84"/>
        <v>3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3481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3490" t="s">
        <v>151</v>
      </c>
      <c r="C126" s="3491">
        <f t="shared" ref="C126:C134" si="86">SUM(D126:E126)</f>
        <v>28</v>
      </c>
      <c r="D126" s="3492">
        <f t="shared" ref="D126:E135" si="87">SUM(F126+H126+J126+L126+N126+P126+R126+T126+V126+X126+Z126+AB126+AD126+AF126+AH126+AJ126+AL126)</f>
        <v>7</v>
      </c>
      <c r="E126" s="3493">
        <f>SUM(G126+I126+K126+M126+O126+Q126+S126+U126+W126+Y126+AA126+AC126+AE126+AG126+AI126+AK126+AM126)</f>
        <v>21</v>
      </c>
      <c r="F126" s="3472">
        <v>0</v>
      </c>
      <c r="G126" s="3474">
        <v>1</v>
      </c>
      <c r="H126" s="3472">
        <v>1</v>
      </c>
      <c r="I126" s="3474">
        <v>0</v>
      </c>
      <c r="J126" s="3472">
        <v>3</v>
      </c>
      <c r="K126" s="3474">
        <v>8</v>
      </c>
      <c r="L126" s="3494">
        <v>3</v>
      </c>
      <c r="M126" s="3473">
        <v>12</v>
      </c>
      <c r="N126" s="3473">
        <v>0</v>
      </c>
      <c r="O126" s="3495">
        <v>0</v>
      </c>
      <c r="P126" s="3472">
        <v>0</v>
      </c>
      <c r="Q126" s="3495">
        <v>0</v>
      </c>
      <c r="R126" s="3494">
        <v>0</v>
      </c>
      <c r="S126" s="3495">
        <v>0</v>
      </c>
      <c r="T126" s="3494">
        <v>0</v>
      </c>
      <c r="U126" s="3495">
        <v>0</v>
      </c>
      <c r="V126" s="3472">
        <v>0</v>
      </c>
      <c r="W126" s="3474">
        <v>0</v>
      </c>
      <c r="X126" s="3494">
        <v>0</v>
      </c>
      <c r="Y126" s="3474">
        <v>0</v>
      </c>
      <c r="Z126" s="3494">
        <v>0</v>
      </c>
      <c r="AA126" s="3495">
        <v>0</v>
      </c>
      <c r="AB126" s="3494">
        <v>0</v>
      </c>
      <c r="AC126" s="3495">
        <v>0</v>
      </c>
      <c r="AD126" s="3494">
        <v>0</v>
      </c>
      <c r="AE126" s="3495">
        <v>0</v>
      </c>
      <c r="AF126" s="3494">
        <v>0</v>
      </c>
      <c r="AG126" s="3495">
        <v>0</v>
      </c>
      <c r="AH126" s="3494">
        <v>0</v>
      </c>
      <c r="AI126" s="3495">
        <v>0</v>
      </c>
      <c r="AJ126" s="3494">
        <v>0</v>
      </c>
      <c r="AK126" s="3495">
        <v>0</v>
      </c>
      <c r="AL126" s="3494">
        <v>0</v>
      </c>
      <c r="AM126" s="3495">
        <v>0</v>
      </c>
      <c r="AN126" s="3495">
        <v>0</v>
      </c>
      <c r="AO126" s="3495">
        <v>0</v>
      </c>
      <c r="AP126" s="3495">
        <v>0</v>
      </c>
      <c r="AQ126" s="3495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3490" t="s">
        <v>152</v>
      </c>
      <c r="C127" s="3491">
        <f t="shared" si="86"/>
        <v>0</v>
      </c>
      <c r="D127" s="3492">
        <f t="shared" si="87"/>
        <v>0</v>
      </c>
      <c r="E127" s="3493">
        <f t="shared" si="87"/>
        <v>0</v>
      </c>
      <c r="F127" s="3472">
        <v>0</v>
      </c>
      <c r="G127" s="3474">
        <v>0</v>
      </c>
      <c r="H127" s="3472">
        <v>0</v>
      </c>
      <c r="I127" s="3474">
        <v>0</v>
      </c>
      <c r="J127" s="3472">
        <v>0</v>
      </c>
      <c r="K127" s="3474">
        <v>0</v>
      </c>
      <c r="L127" s="3494">
        <v>0</v>
      </c>
      <c r="M127" s="3473">
        <v>0</v>
      </c>
      <c r="N127" s="3473">
        <v>0</v>
      </c>
      <c r="O127" s="3495">
        <v>0</v>
      </c>
      <c r="P127" s="3472">
        <v>0</v>
      </c>
      <c r="Q127" s="3495">
        <v>0</v>
      </c>
      <c r="R127" s="3494">
        <v>0</v>
      </c>
      <c r="S127" s="3495">
        <v>0</v>
      </c>
      <c r="T127" s="3494">
        <v>0</v>
      </c>
      <c r="U127" s="3495">
        <v>0</v>
      </c>
      <c r="V127" s="3472">
        <v>0</v>
      </c>
      <c r="W127" s="3474">
        <v>0</v>
      </c>
      <c r="X127" s="3494">
        <v>0</v>
      </c>
      <c r="Y127" s="3474">
        <v>0</v>
      </c>
      <c r="Z127" s="3494">
        <v>0</v>
      </c>
      <c r="AA127" s="3495">
        <v>0</v>
      </c>
      <c r="AB127" s="3494">
        <v>0</v>
      </c>
      <c r="AC127" s="3495">
        <v>0</v>
      </c>
      <c r="AD127" s="3494">
        <v>0</v>
      </c>
      <c r="AE127" s="3495">
        <v>0</v>
      </c>
      <c r="AF127" s="3494">
        <v>0</v>
      </c>
      <c r="AG127" s="3495">
        <v>0</v>
      </c>
      <c r="AH127" s="3494">
        <v>0</v>
      </c>
      <c r="AI127" s="3495">
        <v>0</v>
      </c>
      <c r="AJ127" s="3494">
        <v>0</v>
      </c>
      <c r="AK127" s="3495">
        <v>0</v>
      </c>
      <c r="AL127" s="3494">
        <v>0</v>
      </c>
      <c r="AM127" s="3495">
        <v>0</v>
      </c>
      <c r="AN127" s="3495">
        <v>0</v>
      </c>
      <c r="AO127" s="3495">
        <v>0</v>
      </c>
      <c r="AP127" s="3495">
        <v>0</v>
      </c>
      <c r="AQ127" s="3495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3490" t="s">
        <v>153</v>
      </c>
      <c r="C128" s="3491">
        <f t="shared" si="86"/>
        <v>0</v>
      </c>
      <c r="D128" s="3492">
        <f t="shared" si="87"/>
        <v>0</v>
      </c>
      <c r="E128" s="3493">
        <f t="shared" si="87"/>
        <v>0</v>
      </c>
      <c r="F128" s="3472">
        <v>0</v>
      </c>
      <c r="G128" s="3474">
        <v>0</v>
      </c>
      <c r="H128" s="3472">
        <v>0</v>
      </c>
      <c r="I128" s="3474">
        <v>0</v>
      </c>
      <c r="J128" s="3472">
        <v>0</v>
      </c>
      <c r="K128" s="3474">
        <v>0</v>
      </c>
      <c r="L128" s="3494">
        <v>0</v>
      </c>
      <c r="M128" s="3473">
        <v>0</v>
      </c>
      <c r="N128" s="3473">
        <v>0</v>
      </c>
      <c r="O128" s="3495">
        <v>0</v>
      </c>
      <c r="P128" s="3472">
        <v>0</v>
      </c>
      <c r="Q128" s="3495">
        <v>0</v>
      </c>
      <c r="R128" s="3494">
        <v>0</v>
      </c>
      <c r="S128" s="3495">
        <v>0</v>
      </c>
      <c r="T128" s="3494">
        <v>0</v>
      </c>
      <c r="U128" s="3495">
        <v>0</v>
      </c>
      <c r="V128" s="3472">
        <v>0</v>
      </c>
      <c r="W128" s="3474">
        <v>0</v>
      </c>
      <c r="X128" s="3494">
        <v>0</v>
      </c>
      <c r="Y128" s="3474">
        <v>0</v>
      </c>
      <c r="Z128" s="3494">
        <v>0</v>
      </c>
      <c r="AA128" s="3495">
        <v>0</v>
      </c>
      <c r="AB128" s="3494">
        <v>0</v>
      </c>
      <c r="AC128" s="3495">
        <v>0</v>
      </c>
      <c r="AD128" s="3494">
        <v>0</v>
      </c>
      <c r="AE128" s="3495">
        <v>0</v>
      </c>
      <c r="AF128" s="3494">
        <v>0</v>
      </c>
      <c r="AG128" s="3495">
        <v>0</v>
      </c>
      <c r="AH128" s="3494">
        <v>0</v>
      </c>
      <c r="AI128" s="3495">
        <v>0</v>
      </c>
      <c r="AJ128" s="3494">
        <v>0</v>
      </c>
      <c r="AK128" s="3495">
        <v>0</v>
      </c>
      <c r="AL128" s="3494">
        <v>0</v>
      </c>
      <c r="AM128" s="3495">
        <v>0</v>
      </c>
      <c r="AN128" s="3495">
        <v>0</v>
      </c>
      <c r="AO128" s="3495">
        <v>0</v>
      </c>
      <c r="AP128" s="3495">
        <v>0</v>
      </c>
      <c r="AQ128" s="3495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3490" t="s">
        <v>154</v>
      </c>
      <c r="C129" s="3491">
        <f t="shared" si="86"/>
        <v>0</v>
      </c>
      <c r="D129" s="3492">
        <f t="shared" si="87"/>
        <v>0</v>
      </c>
      <c r="E129" s="3493">
        <f t="shared" si="87"/>
        <v>0</v>
      </c>
      <c r="F129" s="3472">
        <v>0</v>
      </c>
      <c r="G129" s="3474">
        <v>0</v>
      </c>
      <c r="H129" s="3472">
        <v>0</v>
      </c>
      <c r="I129" s="3474">
        <v>0</v>
      </c>
      <c r="J129" s="3472">
        <v>0</v>
      </c>
      <c r="K129" s="3474">
        <v>0</v>
      </c>
      <c r="L129" s="3494">
        <v>0</v>
      </c>
      <c r="M129" s="3473">
        <v>0</v>
      </c>
      <c r="N129" s="3473">
        <v>0</v>
      </c>
      <c r="O129" s="3495">
        <v>0</v>
      </c>
      <c r="P129" s="3472">
        <v>0</v>
      </c>
      <c r="Q129" s="3495">
        <v>0</v>
      </c>
      <c r="R129" s="3494">
        <v>0</v>
      </c>
      <c r="S129" s="3495">
        <v>0</v>
      </c>
      <c r="T129" s="3494">
        <v>0</v>
      </c>
      <c r="U129" s="3495">
        <v>0</v>
      </c>
      <c r="V129" s="3472">
        <v>0</v>
      </c>
      <c r="W129" s="3474">
        <v>0</v>
      </c>
      <c r="X129" s="3494">
        <v>0</v>
      </c>
      <c r="Y129" s="3474">
        <v>0</v>
      </c>
      <c r="Z129" s="3494">
        <v>0</v>
      </c>
      <c r="AA129" s="3495">
        <v>0</v>
      </c>
      <c r="AB129" s="3494">
        <v>0</v>
      </c>
      <c r="AC129" s="3495">
        <v>0</v>
      </c>
      <c r="AD129" s="3494">
        <v>0</v>
      </c>
      <c r="AE129" s="3495">
        <v>0</v>
      </c>
      <c r="AF129" s="3494">
        <v>0</v>
      </c>
      <c r="AG129" s="3495">
        <v>0</v>
      </c>
      <c r="AH129" s="3494">
        <v>0</v>
      </c>
      <c r="AI129" s="3495">
        <v>0</v>
      </c>
      <c r="AJ129" s="3494">
        <v>0</v>
      </c>
      <c r="AK129" s="3495">
        <v>0</v>
      </c>
      <c r="AL129" s="3494">
        <v>0</v>
      </c>
      <c r="AM129" s="3495">
        <v>0</v>
      </c>
      <c r="AN129" s="3495">
        <v>0</v>
      </c>
      <c r="AO129" s="3495">
        <v>0</v>
      </c>
      <c r="AP129" s="3495">
        <v>0</v>
      </c>
      <c r="AQ129" s="3495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3490" t="s">
        <v>37</v>
      </c>
      <c r="C130" s="3491">
        <f t="shared" si="86"/>
        <v>0</v>
      </c>
      <c r="D130" s="3492">
        <f t="shared" si="87"/>
        <v>0</v>
      </c>
      <c r="E130" s="3493">
        <f t="shared" si="87"/>
        <v>0</v>
      </c>
      <c r="F130" s="3472">
        <v>0</v>
      </c>
      <c r="G130" s="3474">
        <v>0</v>
      </c>
      <c r="H130" s="3472">
        <v>0</v>
      </c>
      <c r="I130" s="3474">
        <v>0</v>
      </c>
      <c r="J130" s="3472">
        <v>0</v>
      </c>
      <c r="K130" s="3474">
        <v>0</v>
      </c>
      <c r="L130" s="3494">
        <v>0</v>
      </c>
      <c r="M130" s="3473">
        <v>0</v>
      </c>
      <c r="N130" s="3473">
        <v>0</v>
      </c>
      <c r="O130" s="3495">
        <v>0</v>
      </c>
      <c r="P130" s="3472">
        <v>0</v>
      </c>
      <c r="Q130" s="3495">
        <v>0</v>
      </c>
      <c r="R130" s="3494">
        <v>0</v>
      </c>
      <c r="S130" s="3495">
        <v>0</v>
      </c>
      <c r="T130" s="3494">
        <v>0</v>
      </c>
      <c r="U130" s="3495">
        <v>0</v>
      </c>
      <c r="V130" s="3472">
        <v>0</v>
      </c>
      <c r="W130" s="3474">
        <v>0</v>
      </c>
      <c r="X130" s="3494">
        <v>0</v>
      </c>
      <c r="Y130" s="3474">
        <v>0</v>
      </c>
      <c r="Z130" s="3494">
        <v>0</v>
      </c>
      <c r="AA130" s="3495">
        <v>0</v>
      </c>
      <c r="AB130" s="3494">
        <v>0</v>
      </c>
      <c r="AC130" s="3495">
        <v>0</v>
      </c>
      <c r="AD130" s="3494">
        <v>0</v>
      </c>
      <c r="AE130" s="3495">
        <v>0</v>
      </c>
      <c r="AF130" s="3494">
        <v>0</v>
      </c>
      <c r="AG130" s="3495">
        <v>0</v>
      </c>
      <c r="AH130" s="3494">
        <v>0</v>
      </c>
      <c r="AI130" s="3495">
        <v>0</v>
      </c>
      <c r="AJ130" s="3494">
        <v>0</v>
      </c>
      <c r="AK130" s="3495">
        <v>0</v>
      </c>
      <c r="AL130" s="3494">
        <v>0</v>
      </c>
      <c r="AM130" s="3495">
        <v>0</v>
      </c>
      <c r="AN130" s="3495">
        <v>0</v>
      </c>
      <c r="AO130" s="3495">
        <v>0</v>
      </c>
      <c r="AP130" s="3495">
        <v>0</v>
      </c>
      <c r="AQ130" s="3495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3490" t="s">
        <v>155</v>
      </c>
      <c r="C131" s="3491">
        <f t="shared" si="86"/>
        <v>14</v>
      </c>
      <c r="D131" s="3492">
        <f t="shared" si="87"/>
        <v>10</v>
      </c>
      <c r="E131" s="3493">
        <f t="shared" si="87"/>
        <v>4</v>
      </c>
      <c r="F131" s="3472">
        <v>1</v>
      </c>
      <c r="G131" s="3474">
        <v>1</v>
      </c>
      <c r="H131" s="3472">
        <v>5</v>
      </c>
      <c r="I131" s="3474">
        <v>0</v>
      </c>
      <c r="J131" s="3472">
        <v>2</v>
      </c>
      <c r="K131" s="3474">
        <v>2</v>
      </c>
      <c r="L131" s="3494">
        <v>2</v>
      </c>
      <c r="M131" s="3473">
        <v>1</v>
      </c>
      <c r="N131" s="3473">
        <v>0</v>
      </c>
      <c r="O131" s="3495">
        <v>0</v>
      </c>
      <c r="P131" s="3472">
        <v>0</v>
      </c>
      <c r="Q131" s="3495">
        <v>0</v>
      </c>
      <c r="R131" s="3494">
        <v>0</v>
      </c>
      <c r="S131" s="3495">
        <v>0</v>
      </c>
      <c r="T131" s="3494">
        <v>0</v>
      </c>
      <c r="U131" s="3495">
        <v>0</v>
      </c>
      <c r="V131" s="3472">
        <v>0</v>
      </c>
      <c r="W131" s="3474">
        <v>0</v>
      </c>
      <c r="X131" s="3494">
        <v>0</v>
      </c>
      <c r="Y131" s="3474">
        <v>0</v>
      </c>
      <c r="Z131" s="3494">
        <v>0</v>
      </c>
      <c r="AA131" s="3495">
        <v>0</v>
      </c>
      <c r="AB131" s="3494">
        <v>0</v>
      </c>
      <c r="AC131" s="3495">
        <v>0</v>
      </c>
      <c r="AD131" s="3494">
        <v>0</v>
      </c>
      <c r="AE131" s="3495">
        <v>0</v>
      </c>
      <c r="AF131" s="3494">
        <v>0</v>
      </c>
      <c r="AG131" s="3495">
        <v>0</v>
      </c>
      <c r="AH131" s="3494">
        <v>0</v>
      </c>
      <c r="AI131" s="3495">
        <v>0</v>
      </c>
      <c r="AJ131" s="3494">
        <v>0</v>
      </c>
      <c r="AK131" s="3495">
        <v>0</v>
      </c>
      <c r="AL131" s="3494">
        <v>0</v>
      </c>
      <c r="AM131" s="3495">
        <v>0</v>
      </c>
      <c r="AN131" s="3495">
        <v>0</v>
      </c>
      <c r="AO131" s="3495">
        <v>0</v>
      </c>
      <c r="AP131" s="3495">
        <v>0</v>
      </c>
      <c r="AQ131" s="3495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3490" t="s">
        <v>156</v>
      </c>
      <c r="C132" s="3491">
        <f t="shared" si="86"/>
        <v>0</v>
      </c>
      <c r="D132" s="3492">
        <f t="shared" si="87"/>
        <v>0</v>
      </c>
      <c r="E132" s="3493">
        <f t="shared" si="87"/>
        <v>0</v>
      </c>
      <c r="F132" s="3472">
        <v>0</v>
      </c>
      <c r="G132" s="3474">
        <v>0</v>
      </c>
      <c r="H132" s="3472">
        <v>0</v>
      </c>
      <c r="I132" s="3474">
        <v>0</v>
      </c>
      <c r="J132" s="3472">
        <v>0</v>
      </c>
      <c r="K132" s="3474">
        <v>0</v>
      </c>
      <c r="L132" s="3494">
        <v>0</v>
      </c>
      <c r="M132" s="3473">
        <v>0</v>
      </c>
      <c r="N132" s="3473">
        <v>0</v>
      </c>
      <c r="O132" s="3495">
        <v>0</v>
      </c>
      <c r="P132" s="3472">
        <v>0</v>
      </c>
      <c r="Q132" s="3495">
        <v>0</v>
      </c>
      <c r="R132" s="3494">
        <v>0</v>
      </c>
      <c r="S132" s="3495">
        <v>0</v>
      </c>
      <c r="T132" s="3494">
        <v>0</v>
      </c>
      <c r="U132" s="3495">
        <v>0</v>
      </c>
      <c r="V132" s="3472">
        <v>0</v>
      </c>
      <c r="W132" s="3474">
        <v>0</v>
      </c>
      <c r="X132" s="3494">
        <v>0</v>
      </c>
      <c r="Y132" s="3474">
        <v>0</v>
      </c>
      <c r="Z132" s="3494">
        <v>0</v>
      </c>
      <c r="AA132" s="3495">
        <v>0</v>
      </c>
      <c r="AB132" s="3494">
        <v>0</v>
      </c>
      <c r="AC132" s="3495">
        <v>0</v>
      </c>
      <c r="AD132" s="3494">
        <v>0</v>
      </c>
      <c r="AE132" s="3495">
        <v>0</v>
      </c>
      <c r="AF132" s="3494">
        <v>0</v>
      </c>
      <c r="AG132" s="3495">
        <v>0</v>
      </c>
      <c r="AH132" s="3494">
        <v>0</v>
      </c>
      <c r="AI132" s="3495">
        <v>0</v>
      </c>
      <c r="AJ132" s="3494">
        <v>0</v>
      </c>
      <c r="AK132" s="3495">
        <v>0</v>
      </c>
      <c r="AL132" s="3494">
        <v>0</v>
      </c>
      <c r="AM132" s="3495">
        <v>0</v>
      </c>
      <c r="AN132" s="3495">
        <v>0</v>
      </c>
      <c r="AO132" s="3495">
        <v>0</v>
      </c>
      <c r="AP132" s="3495">
        <v>0</v>
      </c>
      <c r="AQ132" s="3495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3490" t="s">
        <v>157</v>
      </c>
      <c r="C133" s="3491">
        <f t="shared" si="86"/>
        <v>0</v>
      </c>
      <c r="D133" s="3492">
        <f t="shared" si="87"/>
        <v>0</v>
      </c>
      <c r="E133" s="3493">
        <f t="shared" si="87"/>
        <v>0</v>
      </c>
      <c r="F133" s="3472">
        <v>0</v>
      </c>
      <c r="G133" s="3474">
        <v>0</v>
      </c>
      <c r="H133" s="3472">
        <v>0</v>
      </c>
      <c r="I133" s="3474">
        <v>0</v>
      </c>
      <c r="J133" s="3472">
        <v>0</v>
      </c>
      <c r="K133" s="3474">
        <v>0</v>
      </c>
      <c r="L133" s="3494">
        <v>0</v>
      </c>
      <c r="M133" s="3473">
        <v>0</v>
      </c>
      <c r="N133" s="3473">
        <v>0</v>
      </c>
      <c r="O133" s="3495">
        <v>0</v>
      </c>
      <c r="P133" s="3472">
        <v>0</v>
      </c>
      <c r="Q133" s="3495">
        <v>0</v>
      </c>
      <c r="R133" s="3494">
        <v>0</v>
      </c>
      <c r="S133" s="3495">
        <v>0</v>
      </c>
      <c r="T133" s="3494">
        <v>0</v>
      </c>
      <c r="U133" s="3495">
        <v>0</v>
      </c>
      <c r="V133" s="3472">
        <v>0</v>
      </c>
      <c r="W133" s="3474">
        <v>0</v>
      </c>
      <c r="X133" s="3494">
        <v>0</v>
      </c>
      <c r="Y133" s="3474">
        <v>0</v>
      </c>
      <c r="Z133" s="3494">
        <v>0</v>
      </c>
      <c r="AA133" s="3495">
        <v>0</v>
      </c>
      <c r="AB133" s="3494">
        <v>0</v>
      </c>
      <c r="AC133" s="3495">
        <v>0</v>
      </c>
      <c r="AD133" s="3494">
        <v>0</v>
      </c>
      <c r="AE133" s="3495">
        <v>0</v>
      </c>
      <c r="AF133" s="3494">
        <v>0</v>
      </c>
      <c r="AG133" s="3495">
        <v>0</v>
      </c>
      <c r="AH133" s="3494">
        <v>0</v>
      </c>
      <c r="AI133" s="3495">
        <v>0</v>
      </c>
      <c r="AJ133" s="3494">
        <v>0</v>
      </c>
      <c r="AK133" s="3495">
        <v>0</v>
      </c>
      <c r="AL133" s="3494">
        <v>0</v>
      </c>
      <c r="AM133" s="3495">
        <v>0</v>
      </c>
      <c r="AN133" s="3495">
        <v>0</v>
      </c>
      <c r="AO133" s="3495">
        <v>0</v>
      </c>
      <c r="AP133" s="3495">
        <v>0</v>
      </c>
      <c r="AQ133" s="3495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3490" t="s">
        <v>158</v>
      </c>
      <c r="C134" s="3491">
        <f t="shared" si="86"/>
        <v>0</v>
      </c>
      <c r="D134" s="3492">
        <f t="shared" si="87"/>
        <v>0</v>
      </c>
      <c r="E134" s="3493">
        <f t="shared" si="87"/>
        <v>0</v>
      </c>
      <c r="F134" s="3472">
        <v>0</v>
      </c>
      <c r="G134" s="3474">
        <v>0</v>
      </c>
      <c r="H134" s="3472">
        <v>0</v>
      </c>
      <c r="I134" s="3474">
        <v>0</v>
      </c>
      <c r="J134" s="3472">
        <v>0</v>
      </c>
      <c r="K134" s="3474">
        <v>0</v>
      </c>
      <c r="L134" s="3494">
        <v>0</v>
      </c>
      <c r="M134" s="3473">
        <v>0</v>
      </c>
      <c r="N134" s="3473">
        <v>0</v>
      </c>
      <c r="O134" s="3495">
        <v>0</v>
      </c>
      <c r="P134" s="3472">
        <v>0</v>
      </c>
      <c r="Q134" s="3495">
        <v>0</v>
      </c>
      <c r="R134" s="3494">
        <v>0</v>
      </c>
      <c r="S134" s="3495">
        <v>0</v>
      </c>
      <c r="T134" s="3494">
        <v>0</v>
      </c>
      <c r="U134" s="3495">
        <v>0</v>
      </c>
      <c r="V134" s="3472">
        <v>0</v>
      </c>
      <c r="W134" s="3474">
        <v>0</v>
      </c>
      <c r="X134" s="3494">
        <v>0</v>
      </c>
      <c r="Y134" s="3474">
        <v>0</v>
      </c>
      <c r="Z134" s="3494">
        <v>0</v>
      </c>
      <c r="AA134" s="3495">
        <v>0</v>
      </c>
      <c r="AB134" s="3494">
        <v>0</v>
      </c>
      <c r="AC134" s="3495">
        <v>0</v>
      </c>
      <c r="AD134" s="3494">
        <v>0</v>
      </c>
      <c r="AE134" s="3495">
        <v>0</v>
      </c>
      <c r="AF134" s="3494">
        <v>0</v>
      </c>
      <c r="AG134" s="3495">
        <v>0</v>
      </c>
      <c r="AH134" s="3494">
        <v>0</v>
      </c>
      <c r="AI134" s="3495">
        <v>0</v>
      </c>
      <c r="AJ134" s="3494">
        <v>0</v>
      </c>
      <c r="AK134" s="3495">
        <v>0</v>
      </c>
      <c r="AL134" s="3494">
        <v>0</v>
      </c>
      <c r="AM134" s="3495">
        <v>0</v>
      </c>
      <c r="AN134" s="3495">
        <v>0</v>
      </c>
      <c r="AO134" s="3495">
        <v>0</v>
      </c>
      <c r="AP134" s="3495">
        <v>0</v>
      </c>
      <c r="AQ134" s="3495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42</v>
      </c>
      <c r="D136" s="230">
        <f>SUM(D125:D135)</f>
        <v>17</v>
      </c>
      <c r="E136" s="231">
        <f>SUM(E125:E135)</f>
        <v>25</v>
      </c>
      <c r="F136" s="236">
        <f>SUM(F125:F135)</f>
        <v>1</v>
      </c>
      <c r="G136" s="3076">
        <f t="shared" ref="G136:AQ136" si="88">SUM(G125:G135)</f>
        <v>2</v>
      </c>
      <c r="H136" s="236">
        <f t="shared" si="88"/>
        <v>6</v>
      </c>
      <c r="I136" s="3076">
        <f t="shared" si="88"/>
        <v>0</v>
      </c>
      <c r="J136" s="236">
        <f t="shared" si="88"/>
        <v>5</v>
      </c>
      <c r="K136" s="3076">
        <f t="shared" si="88"/>
        <v>10</v>
      </c>
      <c r="L136" s="3077">
        <f t="shared" si="88"/>
        <v>5</v>
      </c>
      <c r="M136" s="239">
        <f t="shared" si="88"/>
        <v>13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3075">
        <f t="shared" si="88"/>
        <v>0</v>
      </c>
      <c r="S136" s="3382">
        <f t="shared" si="88"/>
        <v>0</v>
      </c>
      <c r="T136" s="3519">
        <f t="shared" si="88"/>
        <v>0</v>
      </c>
      <c r="U136" s="3520">
        <f t="shared" si="88"/>
        <v>0</v>
      </c>
      <c r="V136" s="239">
        <f t="shared" si="88"/>
        <v>0</v>
      </c>
      <c r="W136" s="3382">
        <f t="shared" si="88"/>
        <v>0</v>
      </c>
      <c r="X136" s="3521">
        <f t="shared" si="88"/>
        <v>0</v>
      </c>
      <c r="Y136" s="3076">
        <f t="shared" si="88"/>
        <v>0</v>
      </c>
      <c r="Z136" s="3522">
        <f t="shared" si="88"/>
        <v>0</v>
      </c>
      <c r="AA136" s="3076">
        <f t="shared" si="88"/>
        <v>0</v>
      </c>
      <c r="AB136" s="3522">
        <f t="shared" si="88"/>
        <v>0</v>
      </c>
      <c r="AC136" s="3076">
        <f t="shared" si="88"/>
        <v>0</v>
      </c>
      <c r="AD136" s="3522">
        <f t="shared" si="88"/>
        <v>0</v>
      </c>
      <c r="AE136" s="3076">
        <f t="shared" si="88"/>
        <v>0</v>
      </c>
      <c r="AF136" s="3522">
        <f t="shared" si="88"/>
        <v>0</v>
      </c>
      <c r="AG136" s="3076">
        <f t="shared" si="88"/>
        <v>0</v>
      </c>
      <c r="AH136" s="3522">
        <f t="shared" si="88"/>
        <v>0</v>
      </c>
      <c r="AI136" s="3076">
        <f t="shared" si="88"/>
        <v>0</v>
      </c>
      <c r="AJ136" s="3522">
        <f t="shared" si="88"/>
        <v>0</v>
      </c>
      <c r="AK136" s="3076">
        <f t="shared" si="88"/>
        <v>0</v>
      </c>
      <c r="AL136" s="3522">
        <f t="shared" si="88"/>
        <v>0</v>
      </c>
      <c r="AM136" s="3076">
        <f t="shared" si="88"/>
        <v>0</v>
      </c>
      <c r="AN136" s="3076">
        <f t="shared" si="88"/>
        <v>0</v>
      </c>
      <c r="AO136" s="3076">
        <f t="shared" si="88"/>
        <v>0</v>
      </c>
      <c r="AP136" s="3076">
        <f t="shared" si="88"/>
        <v>0</v>
      </c>
      <c r="AQ136" s="3076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4850" t="s">
        <v>162</v>
      </c>
      <c r="B138" s="4850" t="s">
        <v>4</v>
      </c>
      <c r="C138" s="4599" t="s">
        <v>6</v>
      </c>
      <c r="D138" s="4851"/>
      <c r="E138" s="4590"/>
      <c r="F138" s="4852" t="s">
        <v>163</v>
      </c>
      <c r="G138" s="4853"/>
      <c r="H138" s="4853"/>
      <c r="I138" s="4853"/>
      <c r="J138" s="4853"/>
      <c r="K138" s="4853"/>
      <c r="L138" s="4853"/>
      <c r="M138" s="4853"/>
      <c r="N138" s="4853"/>
      <c r="O138" s="4853"/>
      <c r="P138" s="4853"/>
      <c r="Q138" s="4853"/>
      <c r="R138" s="4853"/>
      <c r="S138" s="4853"/>
      <c r="T138" s="4853"/>
      <c r="U138" s="4853"/>
      <c r="V138" s="4853"/>
      <c r="W138" s="4853"/>
      <c r="X138" s="4853"/>
      <c r="Y138" s="4853"/>
      <c r="Z138" s="4853"/>
      <c r="AA138" s="4853"/>
      <c r="AB138" s="4853"/>
      <c r="AC138" s="4853"/>
      <c r="AD138" s="4853"/>
      <c r="AE138" s="4853"/>
      <c r="AF138" s="4853"/>
      <c r="AG138" s="4854"/>
      <c r="AH138" s="4590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852" t="s">
        <v>15</v>
      </c>
      <c r="G139" s="4855"/>
      <c r="H139" s="4848" t="s">
        <v>16</v>
      </c>
      <c r="I139" s="4849"/>
      <c r="J139" s="4848" t="s">
        <v>17</v>
      </c>
      <c r="K139" s="4849"/>
      <c r="L139" s="4848" t="s">
        <v>18</v>
      </c>
      <c r="M139" s="4849"/>
      <c r="N139" s="4848" t="s">
        <v>19</v>
      </c>
      <c r="O139" s="4849"/>
      <c r="P139" s="4848" t="s">
        <v>20</v>
      </c>
      <c r="Q139" s="4849"/>
      <c r="R139" s="4848" t="s">
        <v>21</v>
      </c>
      <c r="S139" s="4849"/>
      <c r="T139" s="4848" t="s">
        <v>22</v>
      </c>
      <c r="U139" s="4849"/>
      <c r="V139" s="4848" t="s">
        <v>23</v>
      </c>
      <c r="W139" s="4849"/>
      <c r="X139" s="4848" t="s">
        <v>24</v>
      </c>
      <c r="Y139" s="4849"/>
      <c r="Z139" s="4848" t="s">
        <v>25</v>
      </c>
      <c r="AA139" s="4849"/>
      <c r="AB139" s="4848" t="s">
        <v>26</v>
      </c>
      <c r="AC139" s="4849"/>
      <c r="AD139" s="4848" t="s">
        <v>27</v>
      </c>
      <c r="AE139" s="4849"/>
      <c r="AF139" s="4848" t="s">
        <v>28</v>
      </c>
      <c r="AG139" s="4858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3479" t="s">
        <v>90</v>
      </c>
      <c r="D140" s="3480" t="s">
        <v>29</v>
      </c>
      <c r="E140" s="3469" t="s">
        <v>30</v>
      </c>
      <c r="F140" s="3468" t="s">
        <v>29</v>
      </c>
      <c r="G140" s="3469" t="s">
        <v>30</v>
      </c>
      <c r="H140" s="3468" t="s">
        <v>29</v>
      </c>
      <c r="I140" s="3469" t="s">
        <v>30</v>
      </c>
      <c r="J140" s="3468" t="s">
        <v>29</v>
      </c>
      <c r="K140" s="3469" t="s">
        <v>30</v>
      </c>
      <c r="L140" s="3468" t="s">
        <v>29</v>
      </c>
      <c r="M140" s="3469" t="s">
        <v>30</v>
      </c>
      <c r="N140" s="3468" t="s">
        <v>29</v>
      </c>
      <c r="O140" s="3469" t="s">
        <v>30</v>
      </c>
      <c r="P140" s="3468" t="s">
        <v>29</v>
      </c>
      <c r="Q140" s="3469" t="s">
        <v>30</v>
      </c>
      <c r="R140" s="3468" t="s">
        <v>29</v>
      </c>
      <c r="S140" s="3469" t="s">
        <v>30</v>
      </c>
      <c r="T140" s="3468" t="s">
        <v>29</v>
      </c>
      <c r="U140" s="3469" t="s">
        <v>30</v>
      </c>
      <c r="V140" s="3468" t="s">
        <v>29</v>
      </c>
      <c r="W140" s="3469" t="s">
        <v>30</v>
      </c>
      <c r="X140" s="3468" t="s">
        <v>29</v>
      </c>
      <c r="Y140" s="3469" t="s">
        <v>30</v>
      </c>
      <c r="Z140" s="3468" t="s">
        <v>29</v>
      </c>
      <c r="AA140" s="3469" t="s">
        <v>30</v>
      </c>
      <c r="AB140" s="3468" t="s">
        <v>29</v>
      </c>
      <c r="AC140" s="3469" t="s">
        <v>30</v>
      </c>
      <c r="AD140" s="3468" t="s">
        <v>29</v>
      </c>
      <c r="AE140" s="3469" t="s">
        <v>30</v>
      </c>
      <c r="AF140" s="3468" t="s">
        <v>29</v>
      </c>
      <c r="AG140" s="3523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4177" t="s">
        <v>164</v>
      </c>
      <c r="B141" s="3524" t="s">
        <v>31</v>
      </c>
      <c r="C141" s="1640">
        <f t="shared" ref="C141:C148" si="90">SUM(D141:E141)</f>
        <v>0</v>
      </c>
      <c r="D141" s="3483">
        <f>SUM(F141+H141+J141+L141+N141+P141+R141+T141+V141+X141+Z141+AB141+AD141+AF141)</f>
        <v>0</v>
      </c>
      <c r="E141" s="3484">
        <f t="shared" ref="D141:E148" si="91">SUM(G141+I141+K141+M141+O141+Q141+S141+U141+W141+Y141+AA141+AC141+AE141+AG141)</f>
        <v>0</v>
      </c>
      <c r="F141" s="3386"/>
      <c r="G141" s="3347"/>
      <c r="H141" s="3386"/>
      <c r="I141" s="3347"/>
      <c r="J141" s="3386"/>
      <c r="K141" s="3347"/>
      <c r="L141" s="3386"/>
      <c r="M141" s="3347"/>
      <c r="N141" s="3386"/>
      <c r="O141" s="3347"/>
      <c r="P141" s="3386"/>
      <c r="Q141" s="3347"/>
      <c r="R141" s="3386"/>
      <c r="S141" s="3347"/>
      <c r="T141" s="3386"/>
      <c r="U141" s="3347"/>
      <c r="V141" s="3386"/>
      <c r="W141" s="3347"/>
      <c r="X141" s="3386"/>
      <c r="Y141" s="3347"/>
      <c r="Z141" s="3386"/>
      <c r="AA141" s="3347"/>
      <c r="AB141" s="3386"/>
      <c r="AC141" s="3347"/>
      <c r="AD141" s="3386"/>
      <c r="AE141" s="3347"/>
      <c r="AF141" s="3386"/>
      <c r="AG141" s="3388"/>
      <c r="AH141" s="3348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3525" t="s">
        <v>152</v>
      </c>
      <c r="C142" s="411">
        <f t="shared" si="90"/>
        <v>0</v>
      </c>
      <c r="D142" s="3492">
        <f t="shared" si="91"/>
        <v>0</v>
      </c>
      <c r="E142" s="3493">
        <f>SUM(G142+I142+K142+M142+O142+Q142+S142+U142+W142+Y142+AA142+AC142+AE142+AG142)</f>
        <v>0</v>
      </c>
      <c r="F142" s="3390"/>
      <c r="G142" s="3392"/>
      <c r="H142" s="3390"/>
      <c r="I142" s="3392"/>
      <c r="J142" s="3390"/>
      <c r="K142" s="3392"/>
      <c r="L142" s="3390"/>
      <c r="M142" s="3392"/>
      <c r="N142" s="3390"/>
      <c r="O142" s="3392"/>
      <c r="P142" s="3390"/>
      <c r="Q142" s="3392"/>
      <c r="R142" s="3390"/>
      <c r="S142" s="3392"/>
      <c r="T142" s="3390"/>
      <c r="U142" s="3392"/>
      <c r="V142" s="3390"/>
      <c r="W142" s="3392"/>
      <c r="X142" s="3390"/>
      <c r="Y142" s="3392"/>
      <c r="Z142" s="3390"/>
      <c r="AA142" s="3392"/>
      <c r="AB142" s="3390"/>
      <c r="AC142" s="3392"/>
      <c r="AD142" s="3390"/>
      <c r="AE142" s="3392"/>
      <c r="AF142" s="3390"/>
      <c r="AG142" s="3393"/>
      <c r="AH142" s="3389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3526" t="s">
        <v>165</v>
      </c>
      <c r="C143" s="411">
        <f t="shared" si="90"/>
        <v>0</v>
      </c>
      <c r="D143" s="3492">
        <f>SUM(F143+H143+J143+L143+N143+P143+R143+T143+V143+X143+Z143+AB143+AD143+AF143)</f>
        <v>0</v>
      </c>
      <c r="E143" s="3493">
        <f t="shared" si="91"/>
        <v>0</v>
      </c>
      <c r="F143" s="3390"/>
      <c r="G143" s="3392"/>
      <c r="H143" s="3390"/>
      <c r="I143" s="3392"/>
      <c r="J143" s="3390"/>
      <c r="K143" s="3392"/>
      <c r="L143" s="3390"/>
      <c r="M143" s="3392"/>
      <c r="N143" s="3390"/>
      <c r="O143" s="3392"/>
      <c r="P143" s="3390"/>
      <c r="Q143" s="3392"/>
      <c r="R143" s="3390"/>
      <c r="S143" s="3392"/>
      <c r="T143" s="3390"/>
      <c r="U143" s="3392"/>
      <c r="V143" s="3390"/>
      <c r="W143" s="3392"/>
      <c r="X143" s="3390"/>
      <c r="Y143" s="3392"/>
      <c r="Z143" s="3390"/>
      <c r="AA143" s="3392"/>
      <c r="AB143" s="3390"/>
      <c r="AC143" s="3392"/>
      <c r="AD143" s="3390"/>
      <c r="AE143" s="3392"/>
      <c r="AF143" s="3390"/>
      <c r="AG143" s="3393"/>
      <c r="AH143" s="3389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3527" t="s">
        <v>166</v>
      </c>
      <c r="C144" s="412">
        <f t="shared" si="90"/>
        <v>0</v>
      </c>
      <c r="D144" s="3507">
        <f t="shared" si="91"/>
        <v>0</v>
      </c>
      <c r="E144" s="3508">
        <f t="shared" si="91"/>
        <v>0</v>
      </c>
      <c r="F144" s="3396"/>
      <c r="G144" s="3398"/>
      <c r="H144" s="3396"/>
      <c r="I144" s="3398"/>
      <c r="J144" s="3396"/>
      <c r="K144" s="3398"/>
      <c r="L144" s="3396"/>
      <c r="M144" s="3398"/>
      <c r="N144" s="3396"/>
      <c r="O144" s="3398"/>
      <c r="P144" s="3396"/>
      <c r="Q144" s="3398"/>
      <c r="R144" s="3396"/>
      <c r="S144" s="3398"/>
      <c r="T144" s="3396"/>
      <c r="U144" s="3398"/>
      <c r="V144" s="3396"/>
      <c r="W144" s="3398"/>
      <c r="X144" s="3396"/>
      <c r="Y144" s="3398"/>
      <c r="Z144" s="3396"/>
      <c r="AA144" s="3398"/>
      <c r="AB144" s="3396"/>
      <c r="AC144" s="3398"/>
      <c r="AD144" s="3396"/>
      <c r="AE144" s="3398"/>
      <c r="AF144" s="3396"/>
      <c r="AG144" s="3399"/>
      <c r="AH144" s="3413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177" t="s">
        <v>167</v>
      </c>
      <c r="B145" s="3524" t="s">
        <v>31</v>
      </c>
      <c r="C145" s="1640">
        <f t="shared" si="90"/>
        <v>0</v>
      </c>
      <c r="D145" s="3483">
        <f t="shared" si="91"/>
        <v>0</v>
      </c>
      <c r="E145" s="3484">
        <f t="shared" si="91"/>
        <v>0</v>
      </c>
      <c r="F145" s="3386"/>
      <c r="G145" s="3347"/>
      <c r="H145" s="3386"/>
      <c r="I145" s="3347"/>
      <c r="J145" s="3386"/>
      <c r="K145" s="3347"/>
      <c r="L145" s="3386"/>
      <c r="M145" s="3347"/>
      <c r="N145" s="3386"/>
      <c r="O145" s="3347"/>
      <c r="P145" s="3386"/>
      <c r="Q145" s="3347"/>
      <c r="R145" s="3386"/>
      <c r="S145" s="3347"/>
      <c r="T145" s="3386"/>
      <c r="U145" s="3347"/>
      <c r="V145" s="3386"/>
      <c r="W145" s="3347"/>
      <c r="X145" s="3386"/>
      <c r="Y145" s="3347"/>
      <c r="Z145" s="3386"/>
      <c r="AA145" s="3347"/>
      <c r="AB145" s="3386"/>
      <c r="AC145" s="3347"/>
      <c r="AD145" s="3386"/>
      <c r="AE145" s="3347"/>
      <c r="AF145" s="3386"/>
      <c r="AG145" s="3388"/>
      <c r="AH145" s="3348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3525" t="s">
        <v>152</v>
      </c>
      <c r="C146" s="411">
        <f t="shared" si="90"/>
        <v>0</v>
      </c>
      <c r="D146" s="3492">
        <f t="shared" si="91"/>
        <v>0</v>
      </c>
      <c r="E146" s="3493">
        <f t="shared" si="91"/>
        <v>0</v>
      </c>
      <c r="F146" s="3390"/>
      <c r="G146" s="3392"/>
      <c r="H146" s="3390"/>
      <c r="I146" s="3392"/>
      <c r="J146" s="3390"/>
      <c r="K146" s="3392"/>
      <c r="L146" s="3390"/>
      <c r="M146" s="3392"/>
      <c r="N146" s="3390"/>
      <c r="O146" s="3392"/>
      <c r="P146" s="3390"/>
      <c r="Q146" s="3392"/>
      <c r="R146" s="3390"/>
      <c r="S146" s="3392"/>
      <c r="T146" s="3390"/>
      <c r="U146" s="3392"/>
      <c r="V146" s="3390"/>
      <c r="W146" s="3392"/>
      <c r="X146" s="3390"/>
      <c r="Y146" s="3392"/>
      <c r="Z146" s="3390"/>
      <c r="AA146" s="3392"/>
      <c r="AB146" s="3390"/>
      <c r="AC146" s="3392"/>
      <c r="AD146" s="3390"/>
      <c r="AE146" s="3392"/>
      <c r="AF146" s="3390"/>
      <c r="AG146" s="3393"/>
      <c r="AH146" s="3389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3526" t="s">
        <v>165</v>
      </c>
      <c r="C147" s="411">
        <f t="shared" si="90"/>
        <v>0</v>
      </c>
      <c r="D147" s="3492">
        <f t="shared" si="91"/>
        <v>0</v>
      </c>
      <c r="E147" s="3493">
        <f t="shared" si="91"/>
        <v>0</v>
      </c>
      <c r="F147" s="3390"/>
      <c r="G147" s="3392"/>
      <c r="H147" s="3390"/>
      <c r="I147" s="3392"/>
      <c r="J147" s="3390"/>
      <c r="K147" s="3392"/>
      <c r="L147" s="3390"/>
      <c r="M147" s="3392"/>
      <c r="N147" s="3390"/>
      <c r="O147" s="3392"/>
      <c r="P147" s="3390"/>
      <c r="Q147" s="3392"/>
      <c r="R147" s="3390"/>
      <c r="S147" s="3392"/>
      <c r="T147" s="3390"/>
      <c r="U147" s="3392"/>
      <c r="V147" s="3390"/>
      <c r="W147" s="3392"/>
      <c r="X147" s="3390"/>
      <c r="Y147" s="3392"/>
      <c r="Z147" s="3390"/>
      <c r="AA147" s="3392"/>
      <c r="AB147" s="3390"/>
      <c r="AC147" s="3392"/>
      <c r="AD147" s="3390"/>
      <c r="AE147" s="3392"/>
      <c r="AF147" s="3390"/>
      <c r="AG147" s="3393"/>
      <c r="AH147" s="3389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3527" t="s">
        <v>166</v>
      </c>
      <c r="C148" s="3528">
        <f t="shared" si="90"/>
        <v>0</v>
      </c>
      <c r="D148" s="3507">
        <f t="shared" si="91"/>
        <v>0</v>
      </c>
      <c r="E148" s="3508">
        <f t="shared" si="91"/>
        <v>0</v>
      </c>
      <c r="F148" s="3396"/>
      <c r="G148" s="3398"/>
      <c r="H148" s="3396"/>
      <c r="I148" s="3398"/>
      <c r="J148" s="3396"/>
      <c r="K148" s="3398"/>
      <c r="L148" s="3396"/>
      <c r="M148" s="3398"/>
      <c r="N148" s="3396"/>
      <c r="O148" s="3398"/>
      <c r="P148" s="3396"/>
      <c r="Q148" s="3398"/>
      <c r="R148" s="3396"/>
      <c r="S148" s="3398"/>
      <c r="T148" s="3396"/>
      <c r="U148" s="3398"/>
      <c r="V148" s="3396"/>
      <c r="W148" s="3398"/>
      <c r="X148" s="3396"/>
      <c r="Y148" s="3398"/>
      <c r="Z148" s="3396"/>
      <c r="AA148" s="3398"/>
      <c r="AB148" s="3396"/>
      <c r="AC148" s="3398"/>
      <c r="AD148" s="3396"/>
      <c r="AE148" s="3398"/>
      <c r="AF148" s="3396"/>
      <c r="AG148" s="3399"/>
      <c r="AH148" s="3413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847" t="s">
        <v>169</v>
      </c>
      <c r="B150" s="4847" t="s">
        <v>6</v>
      </c>
      <c r="C150" s="4847" t="s">
        <v>170</v>
      </c>
      <c r="D150" s="4847"/>
      <c r="E150" s="4847"/>
      <c r="F150" s="3695" t="s">
        <v>40</v>
      </c>
      <c r="G150" s="4815"/>
      <c r="CA150" s="3972" t="s">
        <v>10</v>
      </c>
      <c r="CI150" s="3972" t="s">
        <v>10</v>
      </c>
    </row>
    <row r="151" spans="1:91" ht="17.25" customHeight="1" x14ac:dyDescent="0.2">
      <c r="A151" s="4847"/>
      <c r="B151" s="4847"/>
      <c r="C151" s="3529" t="s">
        <v>171</v>
      </c>
      <c r="D151" s="3530" t="s">
        <v>172</v>
      </c>
      <c r="E151" s="3531" t="s">
        <v>173</v>
      </c>
      <c r="F151" s="3529" t="s">
        <v>174</v>
      </c>
      <c r="G151" s="3531" t="s">
        <v>175</v>
      </c>
      <c r="CA151" s="3972"/>
      <c r="CI151" s="3972"/>
    </row>
    <row r="152" spans="1:91" ht="21" customHeight="1" x14ac:dyDescent="0.25">
      <c r="A152" s="3525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3525" t="s">
        <v>177</v>
      </c>
      <c r="B153" s="431">
        <f t="shared" si="95"/>
        <v>0</v>
      </c>
      <c r="C153" s="3532"/>
      <c r="D153" s="3533"/>
      <c r="E153" s="3534"/>
      <c r="F153" s="3535"/>
      <c r="G153" s="3534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3525" t="s">
        <v>178</v>
      </c>
      <c r="B154" s="431">
        <f t="shared" si="95"/>
        <v>0</v>
      </c>
      <c r="C154" s="3532"/>
      <c r="D154" s="3533"/>
      <c r="E154" s="3534"/>
      <c r="F154" s="3535"/>
      <c r="G154" s="3534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3525" t="s">
        <v>179</v>
      </c>
      <c r="B155" s="431">
        <f t="shared" si="95"/>
        <v>0</v>
      </c>
      <c r="C155" s="3532"/>
      <c r="D155" s="3533"/>
      <c r="E155" s="3534"/>
      <c r="F155" s="3535"/>
      <c r="G155" s="3534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3525" t="s">
        <v>180</v>
      </c>
      <c r="B156" s="431">
        <f t="shared" si="95"/>
        <v>0</v>
      </c>
      <c r="C156" s="3532"/>
      <c r="D156" s="3533"/>
      <c r="E156" s="3534"/>
      <c r="F156" s="3535"/>
      <c r="G156" s="3534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3525" t="s">
        <v>181</v>
      </c>
      <c r="B157" s="431">
        <f t="shared" si="95"/>
        <v>0</v>
      </c>
      <c r="C157" s="3532"/>
      <c r="D157" s="3533"/>
      <c r="E157" s="3534"/>
      <c r="F157" s="3535"/>
      <c r="G157" s="3534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3536" t="s">
        <v>182</v>
      </c>
      <c r="B158" s="432">
        <f t="shared" si="95"/>
        <v>0</v>
      </c>
      <c r="C158" s="3537"/>
      <c r="D158" s="3538"/>
      <c r="E158" s="3539"/>
      <c r="F158" s="3540"/>
      <c r="G158" s="3539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3541" t="s">
        <v>5</v>
      </c>
      <c r="B160" s="3542" t="s">
        <v>6</v>
      </c>
    </row>
    <row r="161" spans="1:91" ht="17.25" customHeight="1" x14ac:dyDescent="0.2">
      <c r="A161" s="3525" t="s">
        <v>184</v>
      </c>
      <c r="B161" s="284"/>
    </row>
    <row r="162" spans="1:91" ht="16.5" customHeight="1" x14ac:dyDescent="0.2">
      <c r="A162" s="3525" t="s">
        <v>185</v>
      </c>
      <c r="B162" s="284"/>
    </row>
    <row r="163" spans="1:91" ht="23.25" customHeight="1" x14ac:dyDescent="0.2">
      <c r="A163" s="3536" t="s">
        <v>186</v>
      </c>
      <c r="B163" s="3543"/>
      <c r="C163" s="285"/>
    </row>
    <row r="164" spans="1:91" ht="21.75" customHeight="1" x14ac:dyDescent="0.2">
      <c r="A164" s="281" t="s">
        <v>187</v>
      </c>
      <c r="B164" s="3544"/>
      <c r="C164" s="433"/>
      <c r="D164" s="3078"/>
    </row>
    <row r="165" spans="1:91" x14ac:dyDescent="0.2">
      <c r="A165" s="4844" t="s">
        <v>188</v>
      </c>
      <c r="B165" s="4643" t="s">
        <v>6</v>
      </c>
      <c r="C165" s="4835"/>
      <c r="D165" s="4565"/>
      <c r="E165" s="4839" t="s">
        <v>163</v>
      </c>
      <c r="F165" s="4845"/>
      <c r="G165" s="4845"/>
      <c r="H165" s="4845"/>
      <c r="I165" s="4845"/>
      <c r="J165" s="4845"/>
      <c r="K165" s="4845"/>
      <c r="L165" s="4845"/>
      <c r="M165" s="4845"/>
      <c r="N165" s="4845"/>
      <c r="O165" s="4845"/>
      <c r="P165" s="4845"/>
      <c r="Q165" s="4845"/>
      <c r="R165" s="4845"/>
      <c r="S165" s="4845"/>
      <c r="T165" s="4845"/>
      <c r="U165" s="4845"/>
      <c r="V165" s="4845"/>
      <c r="W165" s="4845"/>
      <c r="X165" s="4845"/>
      <c r="Y165" s="4845"/>
      <c r="Z165" s="4845"/>
      <c r="AA165" s="4845"/>
      <c r="AB165" s="4845"/>
      <c r="AC165" s="4845"/>
      <c r="AD165" s="4845"/>
      <c r="AE165" s="4845"/>
      <c r="AF165" s="4845"/>
      <c r="AG165" s="4846" t="s">
        <v>189</v>
      </c>
      <c r="AH165" s="4846" t="s">
        <v>190</v>
      </c>
    </row>
    <row r="166" spans="1:91" x14ac:dyDescent="0.2">
      <c r="A166" s="3760"/>
      <c r="B166" s="3747"/>
      <c r="C166" s="3748"/>
      <c r="D166" s="3749"/>
      <c r="E166" s="4827" t="s">
        <v>42</v>
      </c>
      <c r="F166" s="3734"/>
      <c r="G166" s="4827" t="s">
        <v>16</v>
      </c>
      <c r="H166" s="3734"/>
      <c r="I166" s="4827" t="s">
        <v>17</v>
      </c>
      <c r="J166" s="3734"/>
      <c r="K166" s="4827" t="s">
        <v>18</v>
      </c>
      <c r="L166" s="3734"/>
      <c r="M166" s="4827" t="s">
        <v>19</v>
      </c>
      <c r="N166" s="3734"/>
      <c r="O166" s="4827" t="s">
        <v>20</v>
      </c>
      <c r="P166" s="3734"/>
      <c r="Q166" s="4827" t="s">
        <v>21</v>
      </c>
      <c r="R166" s="3734"/>
      <c r="S166" s="4827" t="s">
        <v>22</v>
      </c>
      <c r="T166" s="3734"/>
      <c r="U166" s="4827" t="s">
        <v>23</v>
      </c>
      <c r="V166" s="3734"/>
      <c r="W166" s="4827" t="s">
        <v>24</v>
      </c>
      <c r="X166" s="3734"/>
      <c r="Y166" s="4827" t="s">
        <v>25</v>
      </c>
      <c r="Z166" s="3734"/>
      <c r="AA166" s="4827" t="s">
        <v>26</v>
      </c>
      <c r="AB166" s="3734"/>
      <c r="AC166" s="4827" t="s">
        <v>27</v>
      </c>
      <c r="AD166" s="3734"/>
      <c r="AE166" s="4827" t="s">
        <v>28</v>
      </c>
      <c r="AF166" s="3735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3545" t="s">
        <v>90</v>
      </c>
      <c r="C167" s="3546" t="s">
        <v>29</v>
      </c>
      <c r="D167" s="3081" t="s">
        <v>30</v>
      </c>
      <c r="E167" s="3547" t="s">
        <v>29</v>
      </c>
      <c r="F167" s="3081" t="s">
        <v>30</v>
      </c>
      <c r="G167" s="3547" t="s">
        <v>29</v>
      </c>
      <c r="H167" s="3081" t="s">
        <v>30</v>
      </c>
      <c r="I167" s="3547" t="s">
        <v>29</v>
      </c>
      <c r="J167" s="3081" t="s">
        <v>30</v>
      </c>
      <c r="K167" s="3547" t="s">
        <v>29</v>
      </c>
      <c r="L167" s="3081" t="s">
        <v>30</v>
      </c>
      <c r="M167" s="3547" t="s">
        <v>29</v>
      </c>
      <c r="N167" s="3081" t="s">
        <v>30</v>
      </c>
      <c r="O167" s="3547" t="s">
        <v>29</v>
      </c>
      <c r="P167" s="3081" t="s">
        <v>30</v>
      </c>
      <c r="Q167" s="3547" t="s">
        <v>29</v>
      </c>
      <c r="R167" s="3081" t="s">
        <v>30</v>
      </c>
      <c r="S167" s="3547" t="s">
        <v>29</v>
      </c>
      <c r="T167" s="3081" t="s">
        <v>30</v>
      </c>
      <c r="U167" s="3547" t="s">
        <v>29</v>
      </c>
      <c r="V167" s="3081" t="s">
        <v>30</v>
      </c>
      <c r="W167" s="3547" t="s">
        <v>29</v>
      </c>
      <c r="X167" s="3081" t="s">
        <v>30</v>
      </c>
      <c r="Y167" s="3547" t="s">
        <v>29</v>
      </c>
      <c r="Z167" s="3081" t="s">
        <v>30</v>
      </c>
      <c r="AA167" s="3547" t="s">
        <v>29</v>
      </c>
      <c r="AB167" s="3081" t="s">
        <v>30</v>
      </c>
      <c r="AC167" s="3547" t="s">
        <v>29</v>
      </c>
      <c r="AD167" s="3081" t="s">
        <v>30</v>
      </c>
      <c r="AE167" s="3547" t="s">
        <v>29</v>
      </c>
      <c r="AF167" s="3548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3525" t="s">
        <v>191</v>
      </c>
      <c r="B168" s="3549">
        <f>SUM(C168:D168)</f>
        <v>0</v>
      </c>
      <c r="C168" s="3549">
        <f t="shared" ref="C168:D170" si="99">+E168+G168+I168+K168+M168+O168+Q168+S168+U168+W168+Y168+AA168+AC168+AE168</f>
        <v>0</v>
      </c>
      <c r="D168" s="3549">
        <f t="shared" si="99"/>
        <v>0</v>
      </c>
      <c r="E168" s="3550"/>
      <c r="F168" s="3551"/>
      <c r="G168" s="3550"/>
      <c r="H168" s="3551"/>
      <c r="I168" s="3550"/>
      <c r="J168" s="3551"/>
      <c r="K168" s="3550"/>
      <c r="L168" s="3551"/>
      <c r="M168" s="3550"/>
      <c r="N168" s="3551"/>
      <c r="O168" s="3550"/>
      <c r="P168" s="3551"/>
      <c r="Q168" s="3550"/>
      <c r="R168" s="3551"/>
      <c r="S168" s="3550"/>
      <c r="T168" s="3551"/>
      <c r="U168" s="3550"/>
      <c r="V168" s="3551"/>
      <c r="W168" s="3550"/>
      <c r="X168" s="3551"/>
      <c r="Y168" s="3550"/>
      <c r="Z168" s="3551"/>
      <c r="AA168" s="3550"/>
      <c r="AB168" s="3551"/>
      <c r="AC168" s="3550"/>
      <c r="AD168" s="3551"/>
      <c r="AE168" s="3550"/>
      <c r="AF168" s="3552"/>
      <c r="AG168" s="3553"/>
      <c r="AH168" s="3553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3525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3390"/>
      <c r="F169" s="3392"/>
      <c r="G169" s="3390"/>
      <c r="H169" s="3392"/>
      <c r="I169" s="3390"/>
      <c r="J169" s="3392"/>
      <c r="K169" s="3390"/>
      <c r="L169" s="3392"/>
      <c r="M169" s="3390"/>
      <c r="N169" s="3392"/>
      <c r="O169" s="3390"/>
      <c r="P169" s="3392"/>
      <c r="Q169" s="3390"/>
      <c r="R169" s="3392"/>
      <c r="S169" s="3390"/>
      <c r="T169" s="3392"/>
      <c r="U169" s="3390"/>
      <c r="V169" s="3392"/>
      <c r="W169" s="3390"/>
      <c r="X169" s="3392"/>
      <c r="Y169" s="3390"/>
      <c r="Z169" s="3392"/>
      <c r="AA169" s="3390"/>
      <c r="AB169" s="3392"/>
      <c r="AC169" s="3390"/>
      <c r="AD169" s="3392"/>
      <c r="AE169" s="3390"/>
      <c r="AF169" s="3554"/>
      <c r="AG169" s="3411"/>
      <c r="AH169" s="3411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3525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3536" t="s">
        <v>194</v>
      </c>
      <c r="B171" s="3555"/>
      <c r="C171" s="3555"/>
      <c r="D171" s="3555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3556"/>
    </row>
    <row r="173" spans="1:91" x14ac:dyDescent="0.2">
      <c r="A173" s="4840" t="s">
        <v>196</v>
      </c>
      <c r="B173" s="4841" t="s">
        <v>197</v>
      </c>
      <c r="C173" s="4842"/>
      <c r="D173" s="4843"/>
      <c r="E173" s="4841" t="s">
        <v>198</v>
      </c>
      <c r="F173" s="4842"/>
      <c r="G173" s="4843"/>
    </row>
    <row r="174" spans="1:91" x14ac:dyDescent="0.2">
      <c r="A174" s="3755"/>
      <c r="B174" s="3557" t="s">
        <v>90</v>
      </c>
      <c r="C174" s="3558" t="s">
        <v>29</v>
      </c>
      <c r="D174" s="3559" t="s">
        <v>30</v>
      </c>
      <c r="E174" s="3557" t="s">
        <v>90</v>
      </c>
      <c r="F174" s="3558" t="s">
        <v>29</v>
      </c>
      <c r="G174" s="3559" t="s">
        <v>30</v>
      </c>
    </row>
    <row r="175" spans="1:91" x14ac:dyDescent="0.2">
      <c r="A175" s="308" t="s">
        <v>199</v>
      </c>
      <c r="B175" s="3560">
        <f>SUM(C175:D175)</f>
        <v>0</v>
      </c>
      <c r="C175" s="3561"/>
      <c r="D175" s="3562"/>
      <c r="E175" s="3560">
        <f>SUM(F175:G175)</f>
        <v>0</v>
      </c>
      <c r="F175" s="3561"/>
      <c r="G175" s="3562"/>
    </row>
    <row r="176" spans="1:91" ht="23.25" customHeight="1" x14ac:dyDescent="0.25">
      <c r="A176" s="3563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4557" t="s">
        <v>202</v>
      </c>
      <c r="B178" s="4831" t="s">
        <v>38</v>
      </c>
      <c r="C178" s="4832" t="s">
        <v>142</v>
      </c>
      <c r="D178" s="4833"/>
      <c r="E178" s="4833"/>
      <c r="F178" s="4833"/>
      <c r="G178" s="4833"/>
      <c r="H178" s="4833"/>
      <c r="I178" s="4833"/>
      <c r="J178" s="4833"/>
      <c r="K178" s="4833"/>
      <c r="L178" s="4833"/>
      <c r="M178" s="4833"/>
      <c r="N178" s="4833"/>
      <c r="O178" s="4833"/>
      <c r="P178" s="4833"/>
      <c r="Q178" s="4833"/>
      <c r="R178" s="4833"/>
      <c r="S178" s="4834"/>
    </row>
    <row r="179" spans="1:94" x14ac:dyDescent="0.2">
      <c r="A179" s="3712"/>
      <c r="B179" s="3738"/>
      <c r="C179" s="3564" t="s">
        <v>12</v>
      </c>
      <c r="D179" s="3565" t="s">
        <v>13</v>
      </c>
      <c r="E179" s="3565" t="s">
        <v>41</v>
      </c>
      <c r="F179" s="3565" t="s">
        <v>42</v>
      </c>
      <c r="G179" s="3565" t="s">
        <v>16</v>
      </c>
      <c r="H179" s="3565" t="s">
        <v>17</v>
      </c>
      <c r="I179" s="3565" t="s">
        <v>18</v>
      </c>
      <c r="J179" s="3565" t="s">
        <v>19</v>
      </c>
      <c r="K179" s="3565" t="s">
        <v>20</v>
      </c>
      <c r="L179" s="3565" t="s">
        <v>21</v>
      </c>
      <c r="M179" s="3565" t="s">
        <v>22</v>
      </c>
      <c r="N179" s="3565" t="s">
        <v>23</v>
      </c>
      <c r="O179" s="3565" t="s">
        <v>24</v>
      </c>
      <c r="P179" s="3565" t="s">
        <v>25</v>
      </c>
      <c r="Q179" s="3565" t="s">
        <v>26</v>
      </c>
      <c r="R179" s="3565" t="s">
        <v>27</v>
      </c>
      <c r="S179" s="3074" t="s">
        <v>28</v>
      </c>
    </row>
    <row r="180" spans="1:94" x14ac:dyDescent="0.2">
      <c r="A180" s="308" t="s">
        <v>203</v>
      </c>
      <c r="B180" s="3566">
        <f>SUM(C180:S180)</f>
        <v>0</v>
      </c>
      <c r="C180" s="3472"/>
      <c r="D180" s="3473"/>
      <c r="E180" s="3473"/>
      <c r="F180" s="3473"/>
      <c r="G180" s="3473"/>
      <c r="H180" s="3473"/>
      <c r="I180" s="3473"/>
      <c r="J180" s="3473"/>
      <c r="K180" s="3473"/>
      <c r="L180" s="3473"/>
      <c r="M180" s="3473"/>
      <c r="N180" s="3473"/>
      <c r="O180" s="3473"/>
      <c r="P180" s="3473"/>
      <c r="Q180" s="3473"/>
      <c r="R180" s="3473"/>
      <c r="S180" s="3474"/>
    </row>
    <row r="181" spans="1:94" x14ac:dyDescent="0.2">
      <c r="A181" s="308" t="s">
        <v>204</v>
      </c>
      <c r="B181" s="3566">
        <f>SUM(C181:S181)</f>
        <v>0</v>
      </c>
      <c r="C181" s="3472"/>
      <c r="D181" s="3473"/>
      <c r="E181" s="3473"/>
      <c r="F181" s="3473"/>
      <c r="G181" s="3473"/>
      <c r="H181" s="3473"/>
      <c r="I181" s="3473"/>
      <c r="J181" s="3473"/>
      <c r="K181" s="3473"/>
      <c r="L181" s="3473"/>
      <c r="M181" s="3473"/>
      <c r="N181" s="3473"/>
      <c r="O181" s="3473"/>
      <c r="P181" s="3473"/>
      <c r="Q181" s="3473"/>
      <c r="R181" s="3473"/>
      <c r="S181" s="3474"/>
      <c r="T181" s="285"/>
    </row>
    <row r="182" spans="1:94" x14ac:dyDescent="0.2">
      <c r="A182" s="3563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3567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824" t="s">
        <v>207</v>
      </c>
      <c r="B184" s="4643" t="s">
        <v>208</v>
      </c>
      <c r="C184" s="4835"/>
      <c r="D184" s="4565"/>
      <c r="E184" s="4836" t="s">
        <v>209</v>
      </c>
      <c r="F184" s="4837"/>
      <c r="G184" s="4837"/>
      <c r="H184" s="4837"/>
      <c r="I184" s="4837"/>
      <c r="J184" s="4837"/>
      <c r="K184" s="4837"/>
      <c r="L184" s="4837"/>
      <c r="M184" s="4837"/>
      <c r="N184" s="4837"/>
      <c r="O184" s="4837"/>
      <c r="P184" s="4837"/>
      <c r="Q184" s="4837"/>
      <c r="R184" s="4837"/>
      <c r="S184" s="4837"/>
      <c r="T184" s="4837"/>
      <c r="U184" s="4837"/>
      <c r="V184" s="4837"/>
      <c r="W184" s="4837"/>
      <c r="X184" s="4837"/>
      <c r="Y184" s="4837"/>
      <c r="Z184" s="4837"/>
      <c r="AA184" s="4837"/>
      <c r="AB184" s="4837"/>
      <c r="AC184" s="4837"/>
      <c r="AD184" s="4837"/>
      <c r="AE184" s="4837"/>
      <c r="AF184" s="4837"/>
      <c r="AG184" s="4837"/>
      <c r="AH184" s="4837"/>
      <c r="AI184" s="4837"/>
      <c r="AJ184" s="4837"/>
      <c r="AK184" s="4837"/>
      <c r="AL184" s="4837"/>
      <c r="AM184" s="4837"/>
      <c r="AN184" s="4838"/>
      <c r="AO184" s="4825" t="s">
        <v>85</v>
      </c>
      <c r="AP184" s="4826" t="s">
        <v>87</v>
      </c>
      <c r="AQ184" s="4826" t="s">
        <v>88</v>
      </c>
      <c r="AR184" s="4826" t="s">
        <v>143</v>
      </c>
    </row>
    <row r="185" spans="1:94" ht="24.75" customHeight="1" x14ac:dyDescent="0.2">
      <c r="A185" s="4824"/>
      <c r="B185" s="3747"/>
      <c r="C185" s="3748"/>
      <c r="D185" s="3749"/>
      <c r="E185" s="4839" t="s">
        <v>210</v>
      </c>
      <c r="F185" s="4828" t="s">
        <v>211</v>
      </c>
      <c r="G185" s="4827" t="s">
        <v>212</v>
      </c>
      <c r="H185" s="4828"/>
      <c r="I185" s="4827" t="s">
        <v>213</v>
      </c>
      <c r="J185" s="4828"/>
      <c r="K185" s="4827" t="s">
        <v>214</v>
      </c>
      <c r="L185" s="4828"/>
      <c r="M185" s="4827" t="s">
        <v>215</v>
      </c>
      <c r="N185" s="4828"/>
      <c r="O185" s="4827" t="s">
        <v>216</v>
      </c>
      <c r="P185" s="4828"/>
      <c r="Q185" s="4829" t="s">
        <v>217</v>
      </c>
      <c r="R185" s="4828"/>
      <c r="S185" s="4827" t="s">
        <v>218</v>
      </c>
      <c r="T185" s="4828"/>
      <c r="U185" s="4827" t="s">
        <v>219</v>
      </c>
      <c r="V185" s="4828"/>
      <c r="W185" s="4829" t="s">
        <v>220</v>
      </c>
      <c r="X185" s="4828"/>
      <c r="Y185" s="4824" t="s">
        <v>221</v>
      </c>
      <c r="Z185" s="4824"/>
      <c r="AA185" s="4824" t="s">
        <v>222</v>
      </c>
      <c r="AB185" s="4824"/>
      <c r="AC185" s="4824" t="s">
        <v>223</v>
      </c>
      <c r="AD185" s="4824"/>
      <c r="AE185" s="4824" t="s">
        <v>224</v>
      </c>
      <c r="AF185" s="4824"/>
      <c r="AG185" s="4824" t="s">
        <v>225</v>
      </c>
      <c r="AH185" s="4824"/>
      <c r="AI185" s="4824" t="s">
        <v>226</v>
      </c>
      <c r="AJ185" s="4824"/>
      <c r="AK185" s="4824" t="s">
        <v>227</v>
      </c>
      <c r="AL185" s="4824"/>
      <c r="AM185" s="4824" t="s">
        <v>28</v>
      </c>
      <c r="AN185" s="4830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824"/>
      <c r="B186" s="3546" t="s">
        <v>90</v>
      </c>
      <c r="C186" s="3546" t="s">
        <v>29</v>
      </c>
      <c r="D186" s="3546" t="s">
        <v>30</v>
      </c>
      <c r="E186" s="3547" t="s">
        <v>29</v>
      </c>
      <c r="F186" s="3568" t="s">
        <v>30</v>
      </c>
      <c r="G186" s="3547" t="s">
        <v>29</v>
      </c>
      <c r="H186" s="3568" t="s">
        <v>30</v>
      </c>
      <c r="I186" s="3547" t="s">
        <v>29</v>
      </c>
      <c r="J186" s="3568" t="s">
        <v>30</v>
      </c>
      <c r="K186" s="3547" t="s">
        <v>29</v>
      </c>
      <c r="L186" s="3568" t="s">
        <v>30</v>
      </c>
      <c r="M186" s="3547" t="s">
        <v>29</v>
      </c>
      <c r="N186" s="3568" t="s">
        <v>30</v>
      </c>
      <c r="O186" s="3547" t="s">
        <v>29</v>
      </c>
      <c r="P186" s="3568" t="s">
        <v>30</v>
      </c>
      <c r="Q186" s="3547" t="s">
        <v>29</v>
      </c>
      <c r="R186" s="3568" t="s">
        <v>30</v>
      </c>
      <c r="S186" s="3547" t="s">
        <v>29</v>
      </c>
      <c r="T186" s="3568" t="s">
        <v>30</v>
      </c>
      <c r="U186" s="3547" t="s">
        <v>29</v>
      </c>
      <c r="V186" s="3568" t="s">
        <v>30</v>
      </c>
      <c r="W186" s="3547" t="s">
        <v>29</v>
      </c>
      <c r="X186" s="3568" t="s">
        <v>30</v>
      </c>
      <c r="Y186" s="3547" t="s">
        <v>29</v>
      </c>
      <c r="Z186" s="3568" t="s">
        <v>30</v>
      </c>
      <c r="AA186" s="3547" t="s">
        <v>29</v>
      </c>
      <c r="AB186" s="3568" t="s">
        <v>30</v>
      </c>
      <c r="AC186" s="3547" t="s">
        <v>29</v>
      </c>
      <c r="AD186" s="3568" t="s">
        <v>30</v>
      </c>
      <c r="AE186" s="3547" t="s">
        <v>29</v>
      </c>
      <c r="AF186" s="3568" t="s">
        <v>30</v>
      </c>
      <c r="AG186" s="3547" t="s">
        <v>29</v>
      </c>
      <c r="AH186" s="3568" t="s">
        <v>30</v>
      </c>
      <c r="AI186" s="3547" t="s">
        <v>29</v>
      </c>
      <c r="AJ186" s="3568" t="s">
        <v>30</v>
      </c>
      <c r="AK186" s="3547" t="s">
        <v>29</v>
      </c>
      <c r="AL186" s="3568" t="s">
        <v>30</v>
      </c>
      <c r="AM186" s="3547" t="s">
        <v>29</v>
      </c>
      <c r="AN186" s="3569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3570">
        <f>SUM(C187:D187)</f>
        <v>0</v>
      </c>
      <c r="C187" s="3570">
        <f t="shared" ref="C187:D189" si="101">+E187+G187+I187+K187+M187+O187+Q187+S187+U187+W187+Y187+AA187+AC187+AE187+AG187+AI187+AK187+AM187</f>
        <v>0</v>
      </c>
      <c r="D187" s="3571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3572">
        <f>SUM(C188:D188)</f>
        <v>0</v>
      </c>
      <c r="C188" s="3572">
        <f t="shared" si="101"/>
        <v>0</v>
      </c>
      <c r="D188" s="3573">
        <f t="shared" si="101"/>
        <v>0</v>
      </c>
      <c r="E188" s="3390"/>
      <c r="F188" s="3389"/>
      <c r="G188" s="3390"/>
      <c r="H188" s="3392"/>
      <c r="I188" s="3390"/>
      <c r="J188" s="3392"/>
      <c r="K188" s="3390"/>
      <c r="L188" s="3392"/>
      <c r="M188" s="3390"/>
      <c r="N188" s="3389"/>
      <c r="O188" s="3390"/>
      <c r="P188" s="3389"/>
      <c r="Q188" s="3390"/>
      <c r="R188" s="3389"/>
      <c r="S188" s="3390"/>
      <c r="T188" s="3389"/>
      <c r="U188" s="3390"/>
      <c r="V188" s="3389"/>
      <c r="W188" s="3390"/>
      <c r="X188" s="3389"/>
      <c r="Y188" s="3390"/>
      <c r="Z188" s="3389"/>
      <c r="AA188" s="3390"/>
      <c r="AB188" s="3389"/>
      <c r="AC188" s="3390"/>
      <c r="AD188" s="3389"/>
      <c r="AE188" s="3390"/>
      <c r="AF188" s="3389"/>
      <c r="AG188" s="3390"/>
      <c r="AH188" s="3389"/>
      <c r="AI188" s="3390"/>
      <c r="AJ188" s="3389"/>
      <c r="AK188" s="3390"/>
      <c r="AL188" s="3389"/>
      <c r="AM188" s="3390"/>
      <c r="AN188" s="3574"/>
      <c r="AO188" s="3430"/>
      <c r="AP188" s="3390"/>
      <c r="AQ188" s="3390"/>
      <c r="AR188" s="3411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3396"/>
      <c r="F189" s="3413"/>
      <c r="G189" s="3396"/>
      <c r="H189" s="3398"/>
      <c r="I189" s="3396"/>
      <c r="J189" s="3398"/>
      <c r="K189" s="3396"/>
      <c r="L189" s="3398"/>
      <c r="M189" s="3396"/>
      <c r="N189" s="3413"/>
      <c r="O189" s="3396"/>
      <c r="P189" s="3413"/>
      <c r="Q189" s="3396"/>
      <c r="R189" s="3413"/>
      <c r="S189" s="3396"/>
      <c r="T189" s="3413"/>
      <c r="U189" s="3396"/>
      <c r="V189" s="3413"/>
      <c r="W189" s="3396"/>
      <c r="X189" s="3413"/>
      <c r="Y189" s="3396"/>
      <c r="Z189" s="3413"/>
      <c r="AA189" s="3396"/>
      <c r="AB189" s="3413"/>
      <c r="AC189" s="3396"/>
      <c r="AD189" s="3413"/>
      <c r="AE189" s="3396"/>
      <c r="AF189" s="3413"/>
      <c r="AG189" s="3396"/>
      <c r="AH189" s="3413"/>
      <c r="AI189" s="3396"/>
      <c r="AJ189" s="3413"/>
      <c r="AK189" s="3396"/>
      <c r="AL189" s="3413"/>
      <c r="AM189" s="3396"/>
      <c r="AN189" s="3575"/>
      <c r="AO189" s="3442"/>
      <c r="AP189" s="3396"/>
      <c r="AQ189" s="3396"/>
      <c r="AR189" s="3412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3576" t="s">
        <v>231</v>
      </c>
      <c r="B190" s="3577"/>
    </row>
    <row r="191" spans="1:94" x14ac:dyDescent="0.2">
      <c r="A191" s="3716" t="s">
        <v>232</v>
      </c>
      <c r="B191" s="4818" t="s">
        <v>141</v>
      </c>
      <c r="C191" s="4819" t="s">
        <v>233</v>
      </c>
      <c r="D191" s="4820"/>
      <c r="E191" s="4818" t="s">
        <v>234</v>
      </c>
      <c r="F191" s="4821" t="s">
        <v>235</v>
      </c>
      <c r="G191" s="4822"/>
      <c r="H191" s="4822"/>
      <c r="I191" s="4822"/>
      <c r="J191" s="4822"/>
      <c r="K191" s="4822"/>
      <c r="L191" s="4822"/>
      <c r="M191" s="4822"/>
      <c r="N191" s="4822"/>
      <c r="O191" s="4822"/>
      <c r="P191" s="4822"/>
      <c r="Q191" s="4822"/>
      <c r="R191" s="4822"/>
      <c r="S191" s="4822"/>
      <c r="T191" s="4823"/>
      <c r="U191" s="4563" t="s">
        <v>345</v>
      </c>
    </row>
    <row r="192" spans="1:94" ht="25.5" x14ac:dyDescent="0.2">
      <c r="A192" s="3717"/>
      <c r="B192" s="3717"/>
      <c r="C192" s="3578" t="s">
        <v>237</v>
      </c>
      <c r="D192" s="3578" t="s">
        <v>238</v>
      </c>
      <c r="E192" s="3717"/>
      <c r="F192" s="3578" t="s">
        <v>239</v>
      </c>
      <c r="G192" s="3578" t="s">
        <v>240</v>
      </c>
      <c r="H192" s="3578" t="s">
        <v>241</v>
      </c>
      <c r="I192" s="3578" t="s">
        <v>242</v>
      </c>
      <c r="J192" s="3578" t="s">
        <v>243</v>
      </c>
      <c r="K192" s="3578" t="s">
        <v>244</v>
      </c>
      <c r="L192" s="3578" t="s">
        <v>245</v>
      </c>
      <c r="M192" s="3578" t="s">
        <v>246</v>
      </c>
      <c r="N192" s="3578" t="s">
        <v>247</v>
      </c>
      <c r="O192" s="3578" t="s">
        <v>248</v>
      </c>
      <c r="P192" s="3578" t="s">
        <v>249</v>
      </c>
      <c r="Q192" s="3578" t="s">
        <v>250</v>
      </c>
      <c r="R192" s="3578" t="s">
        <v>251</v>
      </c>
      <c r="S192" s="3578" t="s">
        <v>252</v>
      </c>
      <c r="T192" s="3579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3580">
        <f>SUM(C193:D193)</f>
        <v>0</v>
      </c>
      <c r="C193" s="129"/>
      <c r="D193" s="129"/>
      <c r="E193" s="3581">
        <f>+F193+G193+H193+I193+K193+L193+M193+N193+O193+P193+Q193+R193+S193+T193</f>
        <v>0</v>
      </c>
      <c r="F193" s="3390"/>
      <c r="G193" s="3390"/>
      <c r="H193" s="3390"/>
      <c r="I193" s="3390"/>
      <c r="J193" s="3582"/>
      <c r="K193" s="3390"/>
      <c r="L193" s="3390"/>
      <c r="M193" s="3390"/>
      <c r="N193" s="3390"/>
      <c r="O193" s="3390"/>
      <c r="P193" s="3390"/>
      <c r="Q193" s="3390"/>
      <c r="R193" s="3390"/>
      <c r="S193" s="3390"/>
      <c r="T193" s="3583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3584">
        <f>SUM(C194:D194)</f>
        <v>0</v>
      </c>
      <c r="C194" s="3390"/>
      <c r="D194" s="3390"/>
      <c r="E194" s="3585">
        <f>+F194+G194+H194+I194+K194+L194+M194+N194+O194+P194+Q194+R194+S194+T194</f>
        <v>0</v>
      </c>
      <c r="F194" s="3390"/>
      <c r="G194" s="3390"/>
      <c r="H194" s="3390"/>
      <c r="I194" s="3390"/>
      <c r="J194" s="3586"/>
      <c r="K194" s="3390"/>
      <c r="L194" s="3390"/>
      <c r="M194" s="3390"/>
      <c r="N194" s="3390"/>
      <c r="O194" s="3390"/>
      <c r="P194" s="3390"/>
      <c r="Q194" s="3390"/>
      <c r="R194" s="3390"/>
      <c r="S194" s="3390"/>
      <c r="T194" s="3583"/>
      <c r="U194" s="3389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3584">
        <f>SUM(C195:D195)</f>
        <v>0</v>
      </c>
      <c r="C195" s="3390"/>
      <c r="D195" s="3390"/>
      <c r="E195" s="3585">
        <f>SUM(F195:T195)</f>
        <v>0</v>
      </c>
      <c r="F195" s="3390"/>
      <c r="G195" s="3390"/>
      <c r="H195" s="3390"/>
      <c r="I195" s="3390"/>
      <c r="J195" s="3411"/>
      <c r="K195" s="3390"/>
      <c r="L195" s="3390"/>
      <c r="M195" s="3390"/>
      <c r="N195" s="3390"/>
      <c r="O195" s="3390"/>
      <c r="P195" s="3390"/>
      <c r="Q195" s="3390"/>
      <c r="R195" s="3390"/>
      <c r="S195" s="3390"/>
      <c r="T195" s="3583"/>
      <c r="U195" s="3389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3563" t="s">
        <v>255</v>
      </c>
      <c r="B196" s="343">
        <f>SUM(C196:D196)</f>
        <v>0</v>
      </c>
      <c r="C196" s="3396"/>
      <c r="D196" s="3396"/>
      <c r="E196" s="344">
        <f>+F196+G196+H196+I196+K196+L196+M196+N196+O196+P196+Q196+R196+S196+T196</f>
        <v>0</v>
      </c>
      <c r="F196" s="3396"/>
      <c r="G196" s="3396"/>
      <c r="H196" s="3396"/>
      <c r="I196" s="3396"/>
      <c r="J196" s="345"/>
      <c r="K196" s="3396"/>
      <c r="L196" s="3396"/>
      <c r="M196" s="3396"/>
      <c r="N196" s="3396"/>
      <c r="O196" s="3396"/>
      <c r="P196" s="3396"/>
      <c r="Q196" s="3396"/>
      <c r="R196" s="3396"/>
      <c r="S196" s="3396"/>
      <c r="T196" s="3587"/>
      <c r="U196" s="3413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4804" t="s">
        <v>232</v>
      </c>
      <c r="B198" s="4812" t="s">
        <v>141</v>
      </c>
      <c r="C198" s="4813" t="s">
        <v>233</v>
      </c>
      <c r="D198" s="4814"/>
      <c r="E198" s="4554"/>
      <c r="F198" s="4804" t="s">
        <v>234</v>
      </c>
      <c r="G198" s="4815" t="s">
        <v>257</v>
      </c>
      <c r="H198" s="4815"/>
      <c r="I198" s="4815"/>
      <c r="J198" s="4815"/>
      <c r="K198" s="4815"/>
      <c r="L198" s="4815"/>
      <c r="M198" s="4815"/>
      <c r="N198" s="4815"/>
      <c r="O198" s="4815"/>
      <c r="P198" s="4815"/>
      <c r="Q198" s="4816"/>
      <c r="R198" s="4557" t="s">
        <v>236</v>
      </c>
    </row>
    <row r="199" spans="1:87" x14ac:dyDescent="0.2">
      <c r="A199" s="3691"/>
      <c r="B199" s="4812"/>
      <c r="C199" s="3705"/>
      <c r="D199" s="3706"/>
      <c r="E199" s="3707"/>
      <c r="F199" s="3691"/>
      <c r="G199" s="4817" t="s">
        <v>34</v>
      </c>
      <c r="H199" s="4811" t="s">
        <v>258</v>
      </c>
      <c r="I199" s="4811" t="s">
        <v>245</v>
      </c>
      <c r="J199" s="4811" t="s">
        <v>246</v>
      </c>
      <c r="K199" s="4811" t="s">
        <v>247</v>
      </c>
      <c r="L199" s="4811" t="s">
        <v>248</v>
      </c>
      <c r="M199" s="4811" t="s">
        <v>249</v>
      </c>
      <c r="N199" s="4811" t="s">
        <v>250</v>
      </c>
      <c r="O199" s="4811" t="s">
        <v>251</v>
      </c>
      <c r="P199" s="4811" t="s">
        <v>252</v>
      </c>
      <c r="Q199" s="4541" t="s">
        <v>253</v>
      </c>
      <c r="R199" s="3711"/>
    </row>
    <row r="200" spans="1:87" ht="24" x14ac:dyDescent="0.2">
      <c r="A200" s="3692"/>
      <c r="B200" s="4812"/>
      <c r="C200" s="3588" t="s">
        <v>145</v>
      </c>
      <c r="D200" s="3588" t="s">
        <v>259</v>
      </c>
      <c r="E200" s="3588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3580">
        <f t="shared" ref="B201:B207" si="110">SUM(C201:E201)</f>
        <v>0</v>
      </c>
      <c r="C201" s="3390"/>
      <c r="D201" s="3390"/>
      <c r="E201" s="3390"/>
      <c r="F201" s="3581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3589">
        <f t="shared" si="110"/>
        <v>0</v>
      </c>
      <c r="C202" s="3390"/>
      <c r="D202" s="3390"/>
      <c r="E202" s="3390"/>
      <c r="F202" s="3590">
        <f t="shared" ref="F202:F207" si="112">SUM(G202:Q202)</f>
        <v>0</v>
      </c>
      <c r="G202" s="3390"/>
      <c r="H202" s="3391"/>
      <c r="I202" s="3391"/>
      <c r="J202" s="3391"/>
      <c r="K202" s="3391"/>
      <c r="L202" s="3391"/>
      <c r="M202" s="3391"/>
      <c r="N202" s="3391"/>
      <c r="O202" s="3391"/>
      <c r="P202" s="3391"/>
      <c r="Q202" s="3574"/>
      <c r="R202" s="3389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3591">
        <f t="shared" si="110"/>
        <v>0</v>
      </c>
      <c r="C203" s="3390"/>
      <c r="D203" s="3390"/>
      <c r="E203" s="3390"/>
      <c r="F203" s="3590">
        <f t="shared" si="112"/>
        <v>0</v>
      </c>
      <c r="G203" s="3390"/>
      <c r="H203" s="3391"/>
      <c r="I203" s="3391"/>
      <c r="J203" s="3391"/>
      <c r="K203" s="3391"/>
      <c r="L203" s="3391"/>
      <c r="M203" s="3391"/>
      <c r="N203" s="3391"/>
      <c r="O203" s="3391"/>
      <c r="P203" s="3391"/>
      <c r="Q203" s="3574"/>
      <c r="R203" s="3389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3591">
        <f t="shared" si="110"/>
        <v>0</v>
      </c>
      <c r="C204" s="3390"/>
      <c r="D204" s="3390"/>
      <c r="E204" s="3390"/>
      <c r="F204" s="3590">
        <f t="shared" si="112"/>
        <v>0</v>
      </c>
      <c r="G204" s="3390"/>
      <c r="H204" s="3391"/>
      <c r="I204" s="3391"/>
      <c r="J204" s="3391"/>
      <c r="K204" s="3391"/>
      <c r="L204" s="3391"/>
      <c r="M204" s="3391"/>
      <c r="N204" s="3391"/>
      <c r="O204" s="3391"/>
      <c r="P204" s="3391"/>
      <c r="Q204" s="3574"/>
      <c r="R204" s="3389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3584">
        <f t="shared" si="110"/>
        <v>0</v>
      </c>
      <c r="C205" s="3390"/>
      <c r="D205" s="3390"/>
      <c r="E205" s="3390"/>
      <c r="F205" s="3590">
        <f t="shared" si="112"/>
        <v>0</v>
      </c>
      <c r="G205" s="3390"/>
      <c r="H205" s="3391"/>
      <c r="I205" s="3391"/>
      <c r="J205" s="3391"/>
      <c r="K205" s="3391"/>
      <c r="L205" s="3391"/>
      <c r="M205" s="3391"/>
      <c r="N205" s="3391"/>
      <c r="O205" s="3391"/>
      <c r="P205" s="3391"/>
      <c r="Q205" s="3574"/>
      <c r="R205" s="3389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3584">
        <f t="shared" si="110"/>
        <v>0</v>
      </c>
      <c r="C206" s="3390"/>
      <c r="D206" s="3390"/>
      <c r="E206" s="3390"/>
      <c r="F206" s="3590">
        <f t="shared" si="112"/>
        <v>0</v>
      </c>
      <c r="G206" s="3390"/>
      <c r="H206" s="3391"/>
      <c r="I206" s="3391"/>
      <c r="J206" s="3391"/>
      <c r="K206" s="3391"/>
      <c r="L206" s="3391"/>
      <c r="M206" s="3391"/>
      <c r="N206" s="3391"/>
      <c r="O206" s="3391"/>
      <c r="P206" s="3391"/>
      <c r="Q206" s="3574"/>
      <c r="R206" s="3389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3563" t="s">
        <v>263</v>
      </c>
      <c r="B207" s="3592">
        <f t="shared" si="110"/>
        <v>0</v>
      </c>
      <c r="C207" s="3396"/>
      <c r="D207" s="3396"/>
      <c r="E207" s="3396"/>
      <c r="F207" s="3593">
        <f t="shared" si="112"/>
        <v>0</v>
      </c>
      <c r="G207" s="3396"/>
      <c r="H207" s="3397"/>
      <c r="I207" s="3397"/>
      <c r="J207" s="3397"/>
      <c r="K207" s="3397"/>
      <c r="L207" s="3397"/>
      <c r="M207" s="3397"/>
      <c r="N207" s="3397"/>
      <c r="O207" s="3397"/>
      <c r="P207" s="3397"/>
      <c r="Q207" s="3575"/>
      <c r="R207" s="3413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4542" t="s">
        <v>5</v>
      </c>
      <c r="B209" s="4801" t="s">
        <v>265</v>
      </c>
      <c r="C209" s="4802" t="s">
        <v>266</v>
      </c>
      <c r="D209" s="4803"/>
      <c r="E209" s="4545"/>
      <c r="F209" s="4804" t="s">
        <v>234</v>
      </c>
      <c r="G209" s="4805" t="s">
        <v>257</v>
      </c>
      <c r="H209" s="4806"/>
      <c r="I209" s="4806"/>
      <c r="J209" s="4806"/>
      <c r="K209" s="4806"/>
      <c r="L209" s="4807"/>
    </row>
    <row r="210" spans="1:21" x14ac:dyDescent="0.2">
      <c r="A210" s="3679"/>
      <c r="B210" s="3682"/>
      <c r="C210" s="3687"/>
      <c r="D210" s="3688"/>
      <c r="E210" s="3689"/>
      <c r="F210" s="3691"/>
      <c r="G210" s="4808" t="s">
        <v>267</v>
      </c>
      <c r="H210" s="4809"/>
      <c r="I210" s="4809"/>
      <c r="J210" s="4809"/>
      <c r="K210" s="4809"/>
      <c r="L210" s="4810"/>
    </row>
    <row r="211" spans="1:21" ht="24" x14ac:dyDescent="0.2">
      <c r="A211" s="3680"/>
      <c r="B211" s="3683"/>
      <c r="C211" s="3594" t="s">
        <v>268</v>
      </c>
      <c r="D211" s="3594" t="s">
        <v>259</v>
      </c>
      <c r="E211" s="3594" t="s">
        <v>269</v>
      </c>
      <c r="F211" s="3692"/>
      <c r="G211" s="3595" t="s">
        <v>258</v>
      </c>
      <c r="H211" s="3596" t="s">
        <v>270</v>
      </c>
      <c r="I211" s="3596" t="s">
        <v>271</v>
      </c>
      <c r="J211" s="3596" t="s">
        <v>272</v>
      </c>
      <c r="K211" s="3596" t="s">
        <v>273</v>
      </c>
      <c r="L211" s="3597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3581">
        <f>SUM(G212:L212)</f>
        <v>0</v>
      </c>
      <c r="G212" s="3550"/>
      <c r="H212" s="3598"/>
      <c r="I212" s="3598"/>
      <c r="J212" s="3598"/>
      <c r="K212" s="3598"/>
      <c r="L212" s="114"/>
    </row>
    <row r="213" spans="1:21" ht="24" customHeight="1" x14ac:dyDescent="0.25">
      <c r="A213" s="308" t="s">
        <v>276</v>
      </c>
      <c r="B213" s="3599">
        <f>SUM(C213:E213)</f>
        <v>0</v>
      </c>
      <c r="C213" s="3390"/>
      <c r="D213" s="3390"/>
      <c r="E213" s="129"/>
      <c r="F213" s="3590">
        <f>SUM(G213:L213)</f>
        <v>0</v>
      </c>
      <c r="G213" s="3390"/>
      <c r="H213" s="3391"/>
      <c r="I213" s="3391"/>
      <c r="J213" s="3391"/>
      <c r="K213" s="3391"/>
      <c r="L213" s="3389"/>
    </row>
    <row r="214" spans="1:21" ht="15" x14ac:dyDescent="0.25">
      <c r="A214" s="308" t="s">
        <v>277</v>
      </c>
      <c r="B214" s="3599">
        <f>SUM(C214:E214)</f>
        <v>0</v>
      </c>
      <c r="C214" s="3390"/>
      <c r="D214" s="3390"/>
      <c r="E214" s="3411"/>
      <c r="F214" s="3590">
        <f>SUM(G214:L214)</f>
        <v>0</v>
      </c>
      <c r="G214" s="3390"/>
      <c r="H214" s="3391"/>
      <c r="I214" s="3391"/>
      <c r="J214" s="3391"/>
      <c r="K214" s="3391"/>
      <c r="L214" s="3389"/>
    </row>
    <row r="215" spans="1:21" ht="15" x14ac:dyDescent="0.25">
      <c r="A215" s="3563" t="s">
        <v>278</v>
      </c>
      <c r="B215" s="363">
        <f>SUM(C215:D215)</f>
        <v>0</v>
      </c>
      <c r="C215" s="3396"/>
      <c r="D215" s="3396"/>
      <c r="E215" s="3600"/>
      <c r="F215" s="365">
        <f>SUM(G215:L215)</f>
        <v>0</v>
      </c>
      <c r="G215" s="3396"/>
      <c r="H215" s="3397"/>
      <c r="I215" s="3397"/>
      <c r="J215" s="3397"/>
      <c r="K215" s="3397"/>
      <c r="L215" s="3413"/>
    </row>
    <row r="216" spans="1:21" ht="19.5" customHeight="1" x14ac:dyDescent="0.2">
      <c r="A216" s="281" t="s">
        <v>279</v>
      </c>
      <c r="B216" s="366"/>
    </row>
    <row r="217" spans="1:21" x14ac:dyDescent="0.2">
      <c r="A217" s="4784" t="s">
        <v>280</v>
      </c>
      <c r="B217" s="4524"/>
      <c r="C217" s="4785" t="s">
        <v>265</v>
      </c>
      <c r="D217" s="4786" t="s">
        <v>266</v>
      </c>
      <c r="E217" s="4787"/>
      <c r="F217" s="4787"/>
      <c r="G217" s="4787"/>
      <c r="H217" s="4787"/>
      <c r="I217" s="4787"/>
      <c r="J217" s="4788"/>
      <c r="K217" s="4789" t="s">
        <v>281</v>
      </c>
      <c r="L217" s="4789"/>
      <c r="M217" s="4789"/>
      <c r="N217" s="4790"/>
    </row>
    <row r="218" spans="1:21" ht="24.75" customHeight="1" x14ac:dyDescent="0.2">
      <c r="A218" s="3654"/>
      <c r="B218" s="3655"/>
      <c r="C218" s="3657"/>
      <c r="D218" s="3594" t="s">
        <v>268</v>
      </c>
      <c r="E218" s="3594" t="s">
        <v>282</v>
      </c>
      <c r="F218" s="3594" t="s">
        <v>283</v>
      </c>
      <c r="G218" s="3594" t="s">
        <v>284</v>
      </c>
      <c r="H218" s="3594" t="s">
        <v>285</v>
      </c>
      <c r="I218" s="3594" t="s">
        <v>34</v>
      </c>
      <c r="J218" s="3594" t="s">
        <v>286</v>
      </c>
      <c r="K218" s="3601" t="s">
        <v>287</v>
      </c>
      <c r="L218" s="3602" t="s">
        <v>288</v>
      </c>
      <c r="M218" s="3602" t="s">
        <v>289</v>
      </c>
      <c r="N218" s="3603" t="s">
        <v>290</v>
      </c>
    </row>
    <row r="219" spans="1:21" ht="18" customHeight="1" x14ac:dyDescent="0.2">
      <c r="A219" s="4785" t="s">
        <v>291</v>
      </c>
      <c r="B219" s="3604" t="s">
        <v>292</v>
      </c>
      <c r="C219" s="3580">
        <f>SUM(E219+G219)</f>
        <v>0</v>
      </c>
      <c r="D219" s="3582"/>
      <c r="E219" s="3390"/>
      <c r="F219" s="3582"/>
      <c r="G219" s="3390"/>
      <c r="H219" s="3580">
        <f>+K219+L219+M219</f>
        <v>0</v>
      </c>
      <c r="I219" s="3582"/>
      <c r="J219" s="3582"/>
      <c r="K219" s="3430"/>
      <c r="L219" s="3391"/>
      <c r="M219" s="3391"/>
      <c r="N219" s="3605"/>
    </row>
    <row r="220" spans="1:21" x14ac:dyDescent="0.2">
      <c r="A220" s="3663"/>
      <c r="B220" s="3606" t="s">
        <v>293</v>
      </c>
      <c r="C220" s="3591">
        <f>SUM(D220+E220+G220)</f>
        <v>0</v>
      </c>
      <c r="D220" s="3390"/>
      <c r="E220" s="3411"/>
      <c r="F220" s="361"/>
      <c r="G220" s="3390"/>
      <c r="H220" s="3591">
        <f>SUM(I220:M220)</f>
        <v>0</v>
      </c>
      <c r="I220" s="129"/>
      <c r="J220" s="297"/>
      <c r="K220" s="3430"/>
      <c r="L220" s="3391"/>
      <c r="M220" s="3391"/>
      <c r="N220" s="3605"/>
    </row>
    <row r="221" spans="1:21" ht="16.5" customHeight="1" x14ac:dyDescent="0.25">
      <c r="A221" s="3663"/>
      <c r="B221" s="3606" t="s">
        <v>294</v>
      </c>
      <c r="C221" s="3585">
        <f>+F221+G221</f>
        <v>0</v>
      </c>
      <c r="D221" s="361"/>
      <c r="E221" s="361"/>
      <c r="F221" s="3390"/>
      <c r="G221" s="3390"/>
      <c r="H221" s="3585">
        <f>SUM(I221:M221)</f>
        <v>0</v>
      </c>
      <c r="I221" s="3390"/>
      <c r="J221" s="3411"/>
      <c r="K221" s="3430"/>
      <c r="L221" s="3391"/>
      <c r="M221" s="3391"/>
      <c r="N221" s="373"/>
    </row>
    <row r="222" spans="1:21" ht="17.25" customHeight="1" x14ac:dyDescent="0.25">
      <c r="A222" s="3657"/>
      <c r="B222" s="3607" t="s">
        <v>295</v>
      </c>
      <c r="C222" s="375">
        <f>SUM(D222:G222)</f>
        <v>0</v>
      </c>
      <c r="D222" s="3396"/>
      <c r="E222" s="3396"/>
      <c r="F222" s="3396"/>
      <c r="G222" s="3412"/>
      <c r="H222" s="344">
        <f>+N222</f>
        <v>0</v>
      </c>
      <c r="I222" s="3600"/>
      <c r="J222" s="3600"/>
      <c r="K222" s="3608"/>
      <c r="L222" s="3609"/>
      <c r="M222" s="3609"/>
      <c r="N222" s="3413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791" t="s">
        <v>297</v>
      </c>
      <c r="B224" s="4792" t="s">
        <v>298</v>
      </c>
      <c r="C224" s="4792"/>
      <c r="D224" s="4792"/>
      <c r="E224" s="4792"/>
      <c r="F224" s="4793" t="s">
        <v>299</v>
      </c>
      <c r="G224" s="4794"/>
      <c r="H224" s="4794"/>
      <c r="I224" s="4794"/>
      <c r="J224" s="4794"/>
      <c r="K224" s="4795"/>
      <c r="U224" s="281"/>
    </row>
    <row r="225" spans="1:102" ht="15" customHeight="1" x14ac:dyDescent="0.2">
      <c r="A225" s="4791"/>
      <c r="B225" s="4792"/>
      <c r="C225" s="4792"/>
      <c r="D225" s="4792"/>
      <c r="E225" s="4792"/>
      <c r="F225" s="4796" t="s">
        <v>300</v>
      </c>
      <c r="G225" s="4796"/>
      <c r="H225" s="4796" t="s">
        <v>301</v>
      </c>
      <c r="I225" s="4796"/>
      <c r="J225" s="4796" t="s">
        <v>302</v>
      </c>
      <c r="K225" s="4796"/>
      <c r="U225" s="281"/>
    </row>
    <row r="226" spans="1:102" x14ac:dyDescent="0.2">
      <c r="A226" s="4791"/>
      <c r="B226" s="4797" t="s">
        <v>303</v>
      </c>
      <c r="C226" s="4537" t="s">
        <v>304</v>
      </c>
      <c r="D226" s="4798" t="s">
        <v>305</v>
      </c>
      <c r="E226" s="4799" t="s">
        <v>306</v>
      </c>
      <c r="F226" s="4800" t="s">
        <v>307</v>
      </c>
      <c r="G226" s="4783" t="s">
        <v>308</v>
      </c>
      <c r="H226" s="4800" t="s">
        <v>307</v>
      </c>
      <c r="I226" s="4783" t="s">
        <v>308</v>
      </c>
      <c r="J226" s="4800" t="s">
        <v>307</v>
      </c>
      <c r="K226" s="4783" t="s">
        <v>308</v>
      </c>
      <c r="U226" s="281"/>
    </row>
    <row r="227" spans="1:102" ht="25.5" customHeight="1" x14ac:dyDescent="0.2">
      <c r="A227" s="4791"/>
      <c r="B227" s="4797"/>
      <c r="C227" s="3672"/>
      <c r="D227" s="4798"/>
      <c r="E227" s="4799"/>
      <c r="F227" s="4800"/>
      <c r="G227" s="4783"/>
      <c r="H227" s="4800"/>
      <c r="I227" s="4783"/>
      <c r="J227" s="4800"/>
      <c r="K227" s="4783"/>
      <c r="U227" s="281"/>
    </row>
    <row r="228" spans="1:102" ht="15.75" customHeight="1" x14ac:dyDescent="0.2">
      <c r="A228" s="3610" t="s">
        <v>309</v>
      </c>
      <c r="B228" s="3390"/>
      <c r="C228" s="3430"/>
      <c r="D228" s="3391"/>
      <c r="E228" s="3430"/>
      <c r="F228" s="3390"/>
      <c r="G228" s="3430"/>
      <c r="H228" s="3390"/>
      <c r="I228" s="3430"/>
      <c r="J228" s="3390"/>
      <c r="K228" s="3389"/>
      <c r="U228" s="281"/>
    </row>
    <row r="229" spans="1:102" s="416" customFormat="1" x14ac:dyDescent="0.2">
      <c r="A229" s="3611" t="s">
        <v>310</v>
      </c>
      <c r="B229" s="3390"/>
      <c r="C229" s="3430"/>
      <c r="D229" s="3391"/>
      <c r="E229" s="3430"/>
      <c r="F229" s="3390"/>
      <c r="G229" s="3430"/>
      <c r="H229" s="3390"/>
      <c r="I229" s="3430"/>
      <c r="J229" s="3390"/>
      <c r="K229" s="3389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3390"/>
      <c r="C230" s="3430"/>
      <c r="D230" s="3391"/>
      <c r="E230" s="3430"/>
      <c r="F230" s="3390"/>
      <c r="G230" s="3430"/>
      <c r="H230" s="3390"/>
      <c r="I230" s="3430"/>
      <c r="J230" s="3390"/>
      <c r="K230" s="3389"/>
      <c r="U230" s="281"/>
    </row>
    <row r="231" spans="1:102" ht="15" x14ac:dyDescent="0.25">
      <c r="A231" s="3612" t="s">
        <v>6</v>
      </c>
      <c r="B231" s="3613">
        <f>SUM(B228:B230)</f>
        <v>0</v>
      </c>
      <c r="C231" s="3614">
        <f t="shared" ref="C231:K231" si="115">SUM(C228:C230)</f>
        <v>0</v>
      </c>
      <c r="D231" s="3615">
        <f t="shared" si="115"/>
        <v>0</v>
      </c>
      <c r="E231" s="3616">
        <f t="shared" si="115"/>
        <v>0</v>
      </c>
      <c r="F231" s="3617">
        <f t="shared" si="115"/>
        <v>0</v>
      </c>
      <c r="G231" s="3618">
        <f t="shared" si="115"/>
        <v>0</v>
      </c>
      <c r="H231" s="3617">
        <f t="shared" si="115"/>
        <v>0</v>
      </c>
      <c r="I231" s="3618">
        <f t="shared" si="115"/>
        <v>0</v>
      </c>
      <c r="J231" s="3617">
        <f t="shared" si="115"/>
        <v>0</v>
      </c>
      <c r="K231" s="3618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777" t="s">
        <v>5</v>
      </c>
      <c r="B233" s="4777" t="s">
        <v>312</v>
      </c>
      <c r="C233" s="4776" t="s">
        <v>313</v>
      </c>
      <c r="D233" s="4778" t="s">
        <v>314</v>
      </c>
      <c r="E233" s="4779"/>
      <c r="F233" s="4780" t="s">
        <v>315</v>
      </c>
      <c r="G233" s="4781"/>
      <c r="H233" s="4781"/>
      <c r="I233" s="4781"/>
      <c r="J233" s="4781"/>
      <c r="K233" s="4781"/>
      <c r="L233" s="4781"/>
      <c r="M233" s="4781"/>
      <c r="N233" s="4781"/>
      <c r="O233" s="4781"/>
      <c r="P233" s="4781"/>
      <c r="Q233" s="4781"/>
      <c r="R233" s="4781"/>
      <c r="S233" s="4782"/>
      <c r="T233" s="4515" t="s">
        <v>34</v>
      </c>
      <c r="U233" s="4776" t="s">
        <v>316</v>
      </c>
      <c r="V233" s="391"/>
    </row>
    <row r="234" spans="1:102" ht="24.75" x14ac:dyDescent="0.25">
      <c r="A234" s="4777"/>
      <c r="B234" s="4777"/>
      <c r="C234" s="3644"/>
      <c r="D234" s="3619" t="s">
        <v>317</v>
      </c>
      <c r="E234" s="3620" t="s">
        <v>318</v>
      </c>
      <c r="F234" s="3619" t="s">
        <v>319</v>
      </c>
      <c r="G234" s="3621" t="s">
        <v>320</v>
      </c>
      <c r="H234" s="3621" t="s">
        <v>213</v>
      </c>
      <c r="I234" s="3621" t="s">
        <v>214</v>
      </c>
      <c r="J234" s="3621" t="s">
        <v>215</v>
      </c>
      <c r="K234" s="3621" t="s">
        <v>321</v>
      </c>
      <c r="L234" s="3621" t="s">
        <v>217</v>
      </c>
      <c r="M234" s="3621" t="s">
        <v>218</v>
      </c>
      <c r="N234" s="3621" t="s">
        <v>219</v>
      </c>
      <c r="O234" s="3621" t="s">
        <v>220</v>
      </c>
      <c r="P234" s="3621" t="s">
        <v>221</v>
      </c>
      <c r="Q234" s="3621" t="s">
        <v>222</v>
      </c>
      <c r="R234" s="3621" t="s">
        <v>223</v>
      </c>
      <c r="S234" s="3622" t="s">
        <v>224</v>
      </c>
      <c r="T234" s="3642"/>
      <c r="U234" s="3644"/>
      <c r="V234" s="391"/>
    </row>
    <row r="235" spans="1:102" ht="24.75" x14ac:dyDescent="0.25">
      <c r="A235" s="3623" t="s">
        <v>322</v>
      </c>
      <c r="B235" s="3624"/>
      <c r="C235" s="3625">
        <f>SUM(D235:S235)</f>
        <v>0</v>
      </c>
      <c r="D235" s="3624"/>
      <c r="E235" s="3626"/>
      <c r="F235" s="3624"/>
      <c r="G235" s="3627"/>
      <c r="H235" s="3627"/>
      <c r="I235" s="3627"/>
      <c r="J235" s="3627"/>
      <c r="K235" s="3627"/>
      <c r="L235" s="3627"/>
      <c r="M235" s="3627"/>
      <c r="N235" s="3627"/>
      <c r="O235" s="3627"/>
      <c r="P235" s="3627"/>
      <c r="Q235" s="3627"/>
      <c r="R235" s="3627"/>
      <c r="S235" s="3628"/>
      <c r="T235" s="398"/>
      <c r="U235" s="399"/>
      <c r="V235" s="391"/>
    </row>
    <row r="236" spans="1:102" ht="15" x14ac:dyDescent="0.25">
      <c r="A236" s="3629" t="s">
        <v>323</v>
      </c>
      <c r="B236" s="3624"/>
      <c r="C236" s="3630">
        <f>SUM(D236:S236)</f>
        <v>0</v>
      </c>
      <c r="D236" s="3624"/>
      <c r="E236" s="3626"/>
      <c r="F236" s="3624"/>
      <c r="G236" s="3627"/>
      <c r="H236" s="3627"/>
      <c r="I236" s="3627"/>
      <c r="J236" s="3627"/>
      <c r="K236" s="3627"/>
      <c r="L236" s="3627"/>
      <c r="M236" s="3627"/>
      <c r="N236" s="3627"/>
      <c r="O236" s="3627"/>
      <c r="P236" s="3627"/>
      <c r="Q236" s="3627"/>
      <c r="R236" s="3627"/>
      <c r="S236" s="3628"/>
      <c r="T236" s="3626"/>
      <c r="U236" s="3631"/>
      <c r="V236" s="391"/>
    </row>
    <row r="237" spans="1:102" x14ac:dyDescent="0.2">
      <c r="A237" s="402" t="s">
        <v>324</v>
      </c>
      <c r="B237" s="3632"/>
      <c r="C237" s="440">
        <f>SUM(D237:S237)</f>
        <v>0</v>
      </c>
      <c r="D237" s="3633"/>
      <c r="E237" s="3634"/>
      <c r="F237" s="3633"/>
      <c r="G237" s="3635"/>
      <c r="H237" s="3635"/>
      <c r="I237" s="3635"/>
      <c r="J237" s="3635"/>
      <c r="K237" s="3635"/>
      <c r="L237" s="3635"/>
      <c r="M237" s="3635"/>
      <c r="N237" s="3635"/>
      <c r="O237" s="3635"/>
      <c r="P237" s="3635"/>
      <c r="Q237" s="3635"/>
      <c r="R237" s="3635"/>
      <c r="S237" s="3636"/>
      <c r="T237" s="3634"/>
      <c r="U237" s="3632"/>
    </row>
    <row r="238" spans="1:102" ht="21" customHeight="1" x14ac:dyDescent="0.2">
      <c r="A238" s="281" t="s">
        <v>325</v>
      </c>
    </row>
    <row r="239" spans="1:102" x14ac:dyDescent="0.2">
      <c r="A239" s="4777" t="s">
        <v>326</v>
      </c>
      <c r="B239" s="4777" t="s">
        <v>327</v>
      </c>
      <c r="C239" s="4778" t="s">
        <v>328</v>
      </c>
      <c r="D239" s="4779"/>
      <c r="E239" s="4780" t="s">
        <v>329</v>
      </c>
      <c r="F239" s="4781"/>
      <c r="G239" s="4781"/>
      <c r="H239" s="4781"/>
      <c r="I239" s="4781"/>
      <c r="J239" s="4782"/>
      <c r="K239" s="4776" t="s">
        <v>34</v>
      </c>
      <c r="L239" s="4776" t="s">
        <v>316</v>
      </c>
      <c r="M239" s="390"/>
    </row>
    <row r="240" spans="1:102" ht="24" x14ac:dyDescent="0.2">
      <c r="A240" s="4777"/>
      <c r="B240" s="4777"/>
      <c r="C240" s="3637" t="s">
        <v>317</v>
      </c>
      <c r="D240" s="3620" t="s">
        <v>318</v>
      </c>
      <c r="E240" s="3637" t="s">
        <v>319</v>
      </c>
      <c r="F240" s="3621" t="s">
        <v>320</v>
      </c>
      <c r="G240" s="3621" t="s">
        <v>213</v>
      </c>
      <c r="H240" s="3621" t="s">
        <v>214</v>
      </c>
      <c r="I240" s="3621" t="s">
        <v>215</v>
      </c>
      <c r="J240" s="3638" t="s">
        <v>330</v>
      </c>
      <c r="K240" s="3644"/>
      <c r="L240" s="3644"/>
      <c r="M240" s="390"/>
    </row>
    <row r="241" spans="1:45" ht="24" customHeight="1" x14ac:dyDescent="0.2">
      <c r="A241" s="3639" t="s">
        <v>331</v>
      </c>
      <c r="B241" s="3640">
        <f>SUM(C241:J241)</f>
        <v>0</v>
      </c>
      <c r="C241" s="3624"/>
      <c r="D241" s="3628"/>
      <c r="E241" s="3624"/>
      <c r="F241" s="3627"/>
      <c r="G241" s="3627"/>
      <c r="H241" s="3627"/>
      <c r="I241" s="3627"/>
      <c r="J241" s="3628"/>
      <c r="K241" s="399"/>
      <c r="L241" s="399"/>
      <c r="M241" s="390"/>
    </row>
    <row r="242" spans="1:45" ht="21.75" customHeight="1" x14ac:dyDescent="0.2">
      <c r="A242" s="408" t="s">
        <v>332</v>
      </c>
      <c r="B242" s="3073">
        <f>SUM(C242:J242)</f>
        <v>0</v>
      </c>
      <c r="C242" s="3633"/>
      <c r="D242" s="3636"/>
      <c r="E242" s="3633"/>
      <c r="F242" s="3635"/>
      <c r="G242" s="3635"/>
      <c r="H242" s="3635"/>
      <c r="I242" s="3635"/>
      <c r="J242" s="3636"/>
      <c r="K242" s="3632"/>
      <c r="L242" s="3632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220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0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248"/>
  <sheetViews>
    <sheetView workbookViewId="0">
      <selection sqref="A1:XFD1048576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",[2]NOMBRE!B2," - ","( ",[2]NOMBRE!C2,[2]NOMBRE!D2,[2]NOMBRE!E2,[2]NOMBRE!F2,[2]NOMBRE!G2,"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",[2]NOMBRE!B6," - ","( ",[2]NOMBRE!C6,[2]NOMBRE!D6," )")</f>
        <v>MES: ENERO - ( 01 )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",[2]NOMBRE!B7)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770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016" t="s">
        <v>4</v>
      </c>
      <c r="B12" s="4028" t="s">
        <v>5</v>
      </c>
      <c r="C12" s="4022" t="s">
        <v>6</v>
      </c>
      <c r="D12" s="4029" t="s">
        <v>7</v>
      </c>
      <c r="E12" s="4030"/>
      <c r="F12" s="4030"/>
      <c r="G12" s="4030"/>
      <c r="H12" s="4030"/>
      <c r="I12" s="4030"/>
      <c r="J12" s="4030"/>
      <c r="K12" s="4030"/>
      <c r="L12" s="4030"/>
      <c r="M12" s="4030"/>
      <c r="N12" s="4030"/>
      <c r="O12" s="4030"/>
      <c r="P12" s="4030"/>
      <c r="Q12" s="4030"/>
      <c r="R12" s="4030"/>
      <c r="S12" s="4030"/>
      <c r="T12" s="4031"/>
      <c r="U12" s="4026" t="s">
        <v>8</v>
      </c>
      <c r="V12" s="4015"/>
      <c r="W12" s="4027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016"/>
      <c r="B13" s="3897"/>
      <c r="C13" s="3886"/>
      <c r="D13" s="771" t="s">
        <v>12</v>
      </c>
      <c r="E13" s="648" t="s">
        <v>13</v>
      </c>
      <c r="F13" s="772" t="s">
        <v>14</v>
      </c>
      <c r="G13" s="648" t="s">
        <v>15</v>
      </c>
      <c r="H13" s="529" t="s">
        <v>16</v>
      </c>
      <c r="I13" s="529" t="s">
        <v>17</v>
      </c>
      <c r="J13" s="529" t="s">
        <v>18</v>
      </c>
      <c r="K13" s="529" t="s">
        <v>19</v>
      </c>
      <c r="L13" s="529" t="s">
        <v>20</v>
      </c>
      <c r="M13" s="529" t="s">
        <v>21</v>
      </c>
      <c r="N13" s="529" t="s">
        <v>22</v>
      </c>
      <c r="O13" s="529" t="s">
        <v>23</v>
      </c>
      <c r="P13" s="529" t="s">
        <v>24</v>
      </c>
      <c r="Q13" s="529" t="s">
        <v>25</v>
      </c>
      <c r="R13" s="529" t="s">
        <v>26</v>
      </c>
      <c r="S13" s="529" t="s">
        <v>27</v>
      </c>
      <c r="T13" s="530" t="s">
        <v>28</v>
      </c>
      <c r="U13" s="773" t="s">
        <v>29</v>
      </c>
      <c r="V13" s="774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441" t="s">
        <v>31</v>
      </c>
      <c r="B14" s="27"/>
      <c r="C14" s="28">
        <f>SUM(D14:T14)</f>
        <v>0</v>
      </c>
      <c r="D14" s="775"/>
      <c r="E14" s="776"/>
      <c r="F14" s="442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63"/>
      <c r="U14" s="535"/>
      <c r="V14" s="535"/>
      <c r="W14" s="535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777" t="s">
        <v>32</v>
      </c>
      <c r="B15" s="778"/>
      <c r="C15" s="28">
        <f t="shared" ref="C15:C20" si="3">SUM(D15:T15)</f>
        <v>0</v>
      </c>
      <c r="D15" s="775"/>
      <c r="E15" s="776"/>
      <c r="F15" s="779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80"/>
      <c r="U15" s="781"/>
      <c r="V15" s="781"/>
      <c r="W15" s="781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021" t="s">
        <v>33</v>
      </c>
      <c r="B16" s="32" t="s">
        <v>34</v>
      </c>
      <c r="C16" s="28">
        <f t="shared" si="3"/>
        <v>0</v>
      </c>
      <c r="D16" s="782"/>
      <c r="E16" s="783"/>
      <c r="F16" s="779"/>
      <c r="G16" s="776"/>
      <c r="H16" s="776"/>
      <c r="I16" s="776"/>
      <c r="J16" s="776"/>
      <c r="K16" s="776"/>
      <c r="L16" s="776"/>
      <c r="M16" s="776"/>
      <c r="N16" s="776"/>
      <c r="O16" s="776"/>
      <c r="P16" s="783"/>
      <c r="Q16" s="783"/>
      <c r="R16" s="783"/>
      <c r="S16" s="783"/>
      <c r="T16" s="784"/>
      <c r="U16" s="785"/>
      <c r="V16" s="781"/>
      <c r="W16" s="781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786" t="s">
        <v>35</v>
      </c>
      <c r="C17" s="28">
        <f t="shared" si="3"/>
        <v>0</v>
      </c>
      <c r="D17" s="782"/>
      <c r="E17" s="783"/>
      <c r="F17" s="779"/>
      <c r="G17" s="776"/>
      <c r="H17" s="776"/>
      <c r="I17" s="776"/>
      <c r="J17" s="776"/>
      <c r="K17" s="776"/>
      <c r="L17" s="776"/>
      <c r="M17" s="776"/>
      <c r="N17" s="776"/>
      <c r="O17" s="776"/>
      <c r="P17" s="783"/>
      <c r="Q17" s="783"/>
      <c r="R17" s="783"/>
      <c r="S17" s="783"/>
      <c r="T17" s="784"/>
      <c r="U17" s="781"/>
      <c r="V17" s="781"/>
      <c r="W17" s="781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775"/>
      <c r="E18" s="776"/>
      <c r="F18" s="779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80"/>
      <c r="U18" s="781"/>
      <c r="V18" s="781"/>
      <c r="W18" s="781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775"/>
      <c r="E19" s="776"/>
      <c r="F19" s="787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9"/>
      <c r="U19" s="790"/>
      <c r="V19" s="790"/>
      <c r="W19" s="790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791" t="s">
        <v>38</v>
      </c>
      <c r="B20" s="792"/>
      <c r="C20" s="793">
        <f t="shared" si="3"/>
        <v>0</v>
      </c>
      <c r="D20" s="794">
        <f>SUM(D14:D19)</f>
        <v>0</v>
      </c>
      <c r="E20" s="795">
        <f t="shared" ref="E20:T20" si="6">SUM(E14:E19)</f>
        <v>0</v>
      </c>
      <c r="F20" s="795">
        <f t="shared" si="6"/>
        <v>0</v>
      </c>
      <c r="G20" s="555">
        <f t="shared" si="6"/>
        <v>0</v>
      </c>
      <c r="H20" s="555">
        <f t="shared" si="6"/>
        <v>0</v>
      </c>
      <c r="I20" s="555">
        <f t="shared" si="6"/>
        <v>0</v>
      </c>
      <c r="J20" s="555">
        <f t="shared" si="6"/>
        <v>0</v>
      </c>
      <c r="K20" s="555">
        <f t="shared" si="6"/>
        <v>0</v>
      </c>
      <c r="L20" s="555">
        <f t="shared" si="6"/>
        <v>0</v>
      </c>
      <c r="M20" s="555">
        <f t="shared" si="6"/>
        <v>0</v>
      </c>
      <c r="N20" s="555">
        <f t="shared" si="6"/>
        <v>0</v>
      </c>
      <c r="O20" s="555">
        <f t="shared" si="6"/>
        <v>0</v>
      </c>
      <c r="P20" s="555">
        <f t="shared" si="6"/>
        <v>0</v>
      </c>
      <c r="Q20" s="555">
        <f t="shared" si="6"/>
        <v>0</v>
      </c>
      <c r="R20" s="555">
        <f t="shared" si="6"/>
        <v>0</v>
      </c>
      <c r="S20" s="555">
        <f t="shared" si="6"/>
        <v>0</v>
      </c>
      <c r="T20" s="556">
        <f t="shared" si="6"/>
        <v>0</v>
      </c>
      <c r="U20" s="796">
        <f>+U14+U15+U17+U18+U19</f>
        <v>0</v>
      </c>
      <c r="V20" s="796">
        <f>SUM(V14:V19)</f>
        <v>0</v>
      </c>
      <c r="W20" s="796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797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4022"/>
      <c r="B22" s="4022" t="s">
        <v>6</v>
      </c>
      <c r="C22" s="4023" t="s">
        <v>7</v>
      </c>
      <c r="D22" s="4024"/>
      <c r="E22" s="4024"/>
      <c r="F22" s="4024"/>
      <c r="G22" s="4024"/>
      <c r="H22" s="4024"/>
      <c r="I22" s="4024"/>
      <c r="J22" s="4024"/>
      <c r="K22" s="4024"/>
      <c r="L22" s="4024"/>
      <c r="M22" s="4024"/>
      <c r="N22" s="4024"/>
      <c r="O22" s="4024"/>
      <c r="P22" s="4024"/>
      <c r="Q22" s="4024"/>
      <c r="R22" s="4024"/>
      <c r="S22" s="4025"/>
      <c r="T22" s="4015" t="s">
        <v>40</v>
      </c>
      <c r="U22" s="3992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771" t="s">
        <v>12</v>
      </c>
      <c r="D23" s="648" t="s">
        <v>13</v>
      </c>
      <c r="E23" s="648" t="s">
        <v>41</v>
      </c>
      <c r="F23" s="772" t="s">
        <v>42</v>
      </c>
      <c r="G23" s="648" t="s">
        <v>16</v>
      </c>
      <c r="H23" s="648" t="s">
        <v>17</v>
      </c>
      <c r="I23" s="648" t="s">
        <v>18</v>
      </c>
      <c r="J23" s="648" t="s">
        <v>19</v>
      </c>
      <c r="K23" s="648" t="s">
        <v>20</v>
      </c>
      <c r="L23" s="648" t="s">
        <v>21</v>
      </c>
      <c r="M23" s="648" t="s">
        <v>22</v>
      </c>
      <c r="N23" s="648" t="s">
        <v>23</v>
      </c>
      <c r="O23" s="648" t="s">
        <v>24</v>
      </c>
      <c r="P23" s="648" t="s">
        <v>25</v>
      </c>
      <c r="Q23" s="648" t="s">
        <v>26</v>
      </c>
      <c r="R23" s="526" t="s">
        <v>27</v>
      </c>
      <c r="S23" s="657" t="s">
        <v>28</v>
      </c>
      <c r="T23" s="773" t="s">
        <v>29</v>
      </c>
      <c r="U23" s="774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791" t="s">
        <v>43</v>
      </c>
      <c r="B24" s="793">
        <f>SUM(C24:S24)</f>
        <v>0</v>
      </c>
      <c r="C24" s="798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2"/>
      <c r="T24" s="799"/>
      <c r="U24" s="799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016" t="s">
        <v>46</v>
      </c>
      <c r="B27" s="4016" t="s">
        <v>6</v>
      </c>
      <c r="C27" s="4017" t="s">
        <v>47</v>
      </c>
      <c r="D27" s="4018"/>
      <c r="E27" s="4018"/>
      <c r="F27" s="4018"/>
      <c r="G27" s="4018"/>
      <c r="H27" s="4018"/>
      <c r="I27" s="4018"/>
      <c r="J27" s="4018"/>
      <c r="K27" s="4018"/>
      <c r="L27" s="4018"/>
      <c r="M27" s="4018"/>
      <c r="N27" s="4018"/>
      <c r="O27" s="4018"/>
      <c r="P27" s="4018"/>
      <c r="Q27" s="4018"/>
      <c r="R27" s="4018"/>
      <c r="S27" s="4018"/>
      <c r="T27" s="4018"/>
      <c r="U27" s="4019"/>
      <c r="V27" s="3875" t="s">
        <v>48</v>
      </c>
      <c r="W27" s="3876"/>
      <c r="X27" s="3744" t="s">
        <v>49</v>
      </c>
      <c r="Y27" s="3746"/>
      <c r="Z27" s="3989" t="s">
        <v>50</v>
      </c>
      <c r="AA27" s="3913"/>
      <c r="AB27" s="3913"/>
      <c r="AC27" s="3913"/>
      <c r="AD27" s="3913"/>
      <c r="AE27" s="3913"/>
      <c r="AF27" s="3913"/>
      <c r="AG27" s="3913"/>
      <c r="AH27" s="3913"/>
      <c r="AI27" s="3980"/>
      <c r="AJ27" s="4020" t="s">
        <v>51</v>
      </c>
      <c r="AK27" s="4020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016"/>
      <c r="B28" s="4016"/>
      <c r="C28" s="4014" t="s">
        <v>7</v>
      </c>
      <c r="D28" s="4014"/>
      <c r="E28" s="4014"/>
      <c r="F28" s="4014"/>
      <c r="G28" s="4014"/>
      <c r="H28" s="4014"/>
      <c r="I28" s="4014"/>
      <c r="J28" s="4014"/>
      <c r="K28" s="4014"/>
      <c r="L28" s="4014"/>
      <c r="M28" s="4014"/>
      <c r="N28" s="4014"/>
      <c r="O28" s="4014"/>
      <c r="P28" s="4014"/>
      <c r="Q28" s="4014"/>
      <c r="R28" s="4014"/>
      <c r="S28" s="4014"/>
      <c r="T28" s="4015" t="s">
        <v>40</v>
      </c>
      <c r="U28" s="3992"/>
      <c r="V28" s="3877"/>
      <c r="W28" s="3878"/>
      <c r="X28" s="3747"/>
      <c r="Y28" s="3749"/>
      <c r="Z28" s="3984" t="s">
        <v>55</v>
      </c>
      <c r="AA28" s="3953"/>
      <c r="AB28" s="3953"/>
      <c r="AC28" s="3953"/>
      <c r="AD28" s="3954"/>
      <c r="AE28" s="3984" t="s">
        <v>56</v>
      </c>
      <c r="AF28" s="3953"/>
      <c r="AG28" s="3953"/>
      <c r="AH28" s="3953"/>
      <c r="AI28" s="3954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016"/>
      <c r="B29" s="4016"/>
      <c r="C29" s="771" t="s">
        <v>12</v>
      </c>
      <c r="D29" s="648" t="s">
        <v>13</v>
      </c>
      <c r="E29" s="648" t="s">
        <v>41</v>
      </c>
      <c r="F29" s="648" t="s">
        <v>42</v>
      </c>
      <c r="G29" s="648" t="s">
        <v>16</v>
      </c>
      <c r="H29" s="648" t="s">
        <v>17</v>
      </c>
      <c r="I29" s="648" t="s">
        <v>18</v>
      </c>
      <c r="J29" s="648" t="s">
        <v>19</v>
      </c>
      <c r="K29" s="648" t="s">
        <v>20</v>
      </c>
      <c r="L29" s="648" t="s">
        <v>21</v>
      </c>
      <c r="M29" s="648" t="s">
        <v>22</v>
      </c>
      <c r="N29" s="648" t="s">
        <v>23</v>
      </c>
      <c r="O29" s="648" t="s">
        <v>24</v>
      </c>
      <c r="P29" s="648" t="s">
        <v>25</v>
      </c>
      <c r="Q29" s="648" t="s">
        <v>26</v>
      </c>
      <c r="R29" s="648" t="s">
        <v>27</v>
      </c>
      <c r="S29" s="657" t="s">
        <v>28</v>
      </c>
      <c r="T29" s="800" t="s">
        <v>29</v>
      </c>
      <c r="U29" s="774" t="s">
        <v>30</v>
      </c>
      <c r="V29" s="801" t="s">
        <v>57</v>
      </c>
      <c r="W29" s="802" t="s">
        <v>58</v>
      </c>
      <c r="X29" s="803" t="s">
        <v>59</v>
      </c>
      <c r="Y29" s="567" t="s">
        <v>60</v>
      </c>
      <c r="Z29" s="804" t="s">
        <v>6</v>
      </c>
      <c r="AA29" s="805" t="s">
        <v>61</v>
      </c>
      <c r="AB29" s="648" t="s">
        <v>62</v>
      </c>
      <c r="AC29" s="772" t="s">
        <v>63</v>
      </c>
      <c r="AD29" s="806" t="s">
        <v>64</v>
      </c>
      <c r="AE29" s="70" t="s">
        <v>6</v>
      </c>
      <c r="AF29" s="805" t="s">
        <v>61</v>
      </c>
      <c r="AG29" s="657" t="s">
        <v>62</v>
      </c>
      <c r="AH29" s="657" t="s">
        <v>63</v>
      </c>
      <c r="AI29" s="657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443" t="s">
        <v>65</v>
      </c>
      <c r="B30" s="28">
        <f t="shared" ref="B30:B45" si="7">SUM(C30:S30)</f>
        <v>1</v>
      </c>
      <c r="C30" s="462">
        <v>1</v>
      </c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63"/>
      <c r="T30" s="462">
        <v>1</v>
      </c>
      <c r="U30" s="463"/>
      <c r="V30" s="462"/>
      <c r="W30" s="463"/>
      <c r="X30" s="462"/>
      <c r="Y30" s="463"/>
      <c r="Z30" s="807">
        <f>SUM(AA30+AB30+AC30+AD30)</f>
        <v>0</v>
      </c>
      <c r="AA30" s="462"/>
      <c r="AB30" s="483"/>
      <c r="AC30" s="483"/>
      <c r="AD30" s="463"/>
      <c r="AE30" s="807">
        <f>SUM(AF30+AG30+AH30+AI30)</f>
        <v>0</v>
      </c>
      <c r="AF30" s="462"/>
      <c r="AG30" s="483"/>
      <c r="AH30" s="483"/>
      <c r="AI30" s="455"/>
      <c r="AJ30" s="808"/>
      <c r="AK30" s="808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809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1"/>
      <c r="T31" s="809"/>
      <c r="U31" s="811"/>
      <c r="V31" s="809"/>
      <c r="W31" s="811"/>
      <c r="X31" s="809"/>
      <c r="Y31" s="811"/>
      <c r="Z31" s="807">
        <f t="shared" ref="Z31:Z44" si="10">SUM(AA31+AB31+AC31+AD31)</f>
        <v>0</v>
      </c>
      <c r="AA31" s="809"/>
      <c r="AB31" s="810"/>
      <c r="AC31" s="810"/>
      <c r="AD31" s="811"/>
      <c r="AE31" s="807">
        <f t="shared" ref="AE31:AE44" si="11">SUM(AF31+AG31+AH31+AI31)</f>
        <v>0</v>
      </c>
      <c r="AF31" s="809"/>
      <c r="AG31" s="810"/>
      <c r="AH31" s="810"/>
      <c r="AI31" s="812"/>
      <c r="AJ31" s="808"/>
      <c r="AK31" s="808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19</v>
      </c>
      <c r="C32" s="809"/>
      <c r="D32" s="810"/>
      <c r="E32" s="810"/>
      <c r="F32" s="810"/>
      <c r="G32" s="810"/>
      <c r="H32" s="810"/>
      <c r="I32" s="810"/>
      <c r="J32" s="810">
        <v>2</v>
      </c>
      <c r="K32" s="810">
        <v>3</v>
      </c>
      <c r="L32" s="810">
        <v>2</v>
      </c>
      <c r="M32" s="810">
        <v>2</v>
      </c>
      <c r="N32" s="810">
        <v>4</v>
      </c>
      <c r="O32" s="810">
        <v>2</v>
      </c>
      <c r="P32" s="810">
        <v>1</v>
      </c>
      <c r="Q32" s="810">
        <v>3</v>
      </c>
      <c r="R32" s="810"/>
      <c r="S32" s="811"/>
      <c r="T32" s="809"/>
      <c r="U32" s="811">
        <v>19</v>
      </c>
      <c r="V32" s="809"/>
      <c r="W32" s="811"/>
      <c r="X32" s="809"/>
      <c r="Y32" s="811"/>
      <c r="Z32" s="807">
        <f t="shared" si="10"/>
        <v>0</v>
      </c>
      <c r="AA32" s="809"/>
      <c r="AB32" s="810"/>
      <c r="AC32" s="810"/>
      <c r="AD32" s="811"/>
      <c r="AE32" s="807">
        <f t="shared" si="11"/>
        <v>0</v>
      </c>
      <c r="AF32" s="809"/>
      <c r="AG32" s="810"/>
      <c r="AH32" s="810"/>
      <c r="AI32" s="812"/>
      <c r="AJ32" s="808"/>
      <c r="AK32" s="808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1</v>
      </c>
      <c r="C33" s="809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>
        <v>1</v>
      </c>
      <c r="P33" s="810"/>
      <c r="Q33" s="810"/>
      <c r="R33" s="810"/>
      <c r="S33" s="811"/>
      <c r="T33" s="809">
        <v>1</v>
      </c>
      <c r="U33" s="811"/>
      <c r="V33" s="809"/>
      <c r="W33" s="811"/>
      <c r="X33" s="809"/>
      <c r="Y33" s="811"/>
      <c r="Z33" s="807">
        <f t="shared" si="10"/>
        <v>0</v>
      </c>
      <c r="AA33" s="809"/>
      <c r="AB33" s="810"/>
      <c r="AC33" s="810"/>
      <c r="AD33" s="811"/>
      <c r="AE33" s="807">
        <f t="shared" si="11"/>
        <v>0</v>
      </c>
      <c r="AF33" s="809"/>
      <c r="AG33" s="810"/>
      <c r="AH33" s="810"/>
      <c r="AI33" s="812"/>
      <c r="AJ33" s="808"/>
      <c r="AK33" s="808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809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1"/>
      <c r="T34" s="809"/>
      <c r="U34" s="811"/>
      <c r="V34" s="809"/>
      <c r="W34" s="811"/>
      <c r="X34" s="809"/>
      <c r="Y34" s="811"/>
      <c r="Z34" s="807">
        <f t="shared" si="10"/>
        <v>0</v>
      </c>
      <c r="AA34" s="809"/>
      <c r="AB34" s="810"/>
      <c r="AC34" s="810"/>
      <c r="AD34" s="811"/>
      <c r="AE34" s="807">
        <f t="shared" si="11"/>
        <v>0</v>
      </c>
      <c r="AF34" s="809"/>
      <c r="AG34" s="810"/>
      <c r="AH34" s="810"/>
      <c r="AI34" s="812"/>
      <c r="AJ34" s="808"/>
      <c r="AK34" s="808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809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1"/>
      <c r="T35" s="809"/>
      <c r="U35" s="811"/>
      <c r="V35" s="809"/>
      <c r="W35" s="811"/>
      <c r="X35" s="809"/>
      <c r="Y35" s="811"/>
      <c r="Z35" s="807">
        <f t="shared" si="10"/>
        <v>0</v>
      </c>
      <c r="AA35" s="809"/>
      <c r="AB35" s="810"/>
      <c r="AC35" s="810"/>
      <c r="AD35" s="811"/>
      <c r="AE35" s="807">
        <f t="shared" si="11"/>
        <v>0</v>
      </c>
      <c r="AF35" s="809"/>
      <c r="AG35" s="810"/>
      <c r="AH35" s="810"/>
      <c r="AI35" s="812"/>
      <c r="AJ35" s="808"/>
      <c r="AK35" s="808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809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1"/>
      <c r="T36" s="809"/>
      <c r="U36" s="811"/>
      <c r="V36" s="809"/>
      <c r="W36" s="811"/>
      <c r="X36" s="809"/>
      <c r="Y36" s="811"/>
      <c r="Z36" s="807">
        <f>SUM(AA36+AB36+AC36+AD36)</f>
        <v>0</v>
      </c>
      <c r="AA36" s="809"/>
      <c r="AB36" s="810"/>
      <c r="AC36" s="810"/>
      <c r="AD36" s="811"/>
      <c r="AE36" s="807">
        <f>SUM(AF36+AG36+AH36+AI36)</f>
        <v>0</v>
      </c>
      <c r="AF36" s="809"/>
      <c r="AG36" s="810"/>
      <c r="AH36" s="810"/>
      <c r="AI36" s="812"/>
      <c r="AJ36" s="808"/>
      <c r="AK36" s="808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809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1"/>
      <c r="T37" s="809"/>
      <c r="U37" s="811"/>
      <c r="V37" s="809"/>
      <c r="W37" s="811"/>
      <c r="X37" s="809"/>
      <c r="Y37" s="811"/>
      <c r="Z37" s="807">
        <f t="shared" si="10"/>
        <v>0</v>
      </c>
      <c r="AA37" s="809"/>
      <c r="AB37" s="810"/>
      <c r="AC37" s="810"/>
      <c r="AD37" s="811"/>
      <c r="AE37" s="807">
        <f t="shared" si="11"/>
        <v>0</v>
      </c>
      <c r="AF37" s="809"/>
      <c r="AG37" s="810"/>
      <c r="AH37" s="810"/>
      <c r="AI37" s="812"/>
      <c r="AJ37" s="808"/>
      <c r="AK37" s="808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809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1"/>
      <c r="T38" s="809"/>
      <c r="U38" s="811"/>
      <c r="V38" s="809"/>
      <c r="W38" s="811"/>
      <c r="X38" s="809"/>
      <c r="Y38" s="811"/>
      <c r="Z38" s="807">
        <f t="shared" si="10"/>
        <v>0</v>
      </c>
      <c r="AA38" s="809"/>
      <c r="AB38" s="810"/>
      <c r="AC38" s="810"/>
      <c r="AD38" s="811"/>
      <c r="AE38" s="807">
        <f t="shared" si="11"/>
        <v>0</v>
      </c>
      <c r="AF38" s="809"/>
      <c r="AG38" s="810"/>
      <c r="AH38" s="810"/>
      <c r="AI38" s="812"/>
      <c r="AJ38" s="808"/>
      <c r="AK38" s="808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813" t="s">
        <v>74</v>
      </c>
      <c r="B39" s="28">
        <f t="shared" si="7"/>
        <v>0</v>
      </c>
      <c r="C39" s="809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1"/>
      <c r="T39" s="809"/>
      <c r="U39" s="811"/>
      <c r="V39" s="809"/>
      <c r="W39" s="811"/>
      <c r="X39" s="809"/>
      <c r="Y39" s="811"/>
      <c r="Z39" s="807">
        <f t="shared" si="10"/>
        <v>0</v>
      </c>
      <c r="AA39" s="809"/>
      <c r="AB39" s="810"/>
      <c r="AC39" s="810"/>
      <c r="AD39" s="811"/>
      <c r="AE39" s="807">
        <f t="shared" si="11"/>
        <v>0</v>
      </c>
      <c r="AF39" s="809"/>
      <c r="AG39" s="810"/>
      <c r="AH39" s="810"/>
      <c r="AI39" s="812"/>
      <c r="AJ39" s="808"/>
      <c r="AK39" s="808"/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813" t="s">
        <v>75</v>
      </c>
      <c r="B40" s="28">
        <f t="shared" si="7"/>
        <v>0</v>
      </c>
      <c r="C40" s="809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1"/>
      <c r="T40" s="809"/>
      <c r="U40" s="811"/>
      <c r="V40" s="809"/>
      <c r="W40" s="811"/>
      <c r="X40" s="809"/>
      <c r="Y40" s="811"/>
      <c r="Z40" s="807">
        <f t="shared" si="10"/>
        <v>0</v>
      </c>
      <c r="AA40" s="809"/>
      <c r="AB40" s="810"/>
      <c r="AC40" s="810"/>
      <c r="AD40" s="811"/>
      <c r="AE40" s="807">
        <f t="shared" si="11"/>
        <v>0</v>
      </c>
      <c r="AF40" s="809"/>
      <c r="AG40" s="810"/>
      <c r="AH40" s="810"/>
      <c r="AI40" s="812"/>
      <c r="AJ40" s="808"/>
      <c r="AK40" s="808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813" t="s">
        <v>76</v>
      </c>
      <c r="B41" s="28">
        <f t="shared" si="7"/>
        <v>0</v>
      </c>
      <c r="C41" s="809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1"/>
      <c r="T41" s="809"/>
      <c r="U41" s="811"/>
      <c r="V41" s="809"/>
      <c r="W41" s="811"/>
      <c r="X41" s="809"/>
      <c r="Y41" s="811"/>
      <c r="Z41" s="807">
        <f t="shared" si="10"/>
        <v>0</v>
      </c>
      <c r="AA41" s="809"/>
      <c r="AB41" s="810"/>
      <c r="AC41" s="810"/>
      <c r="AD41" s="811"/>
      <c r="AE41" s="807">
        <f t="shared" si="11"/>
        <v>0</v>
      </c>
      <c r="AF41" s="809"/>
      <c r="AG41" s="810"/>
      <c r="AH41" s="810"/>
      <c r="AI41" s="812"/>
      <c r="AJ41" s="808"/>
      <c r="AK41" s="808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813" t="s">
        <v>77</v>
      </c>
      <c r="B42" s="28">
        <f t="shared" si="7"/>
        <v>0</v>
      </c>
      <c r="C42" s="809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810"/>
      <c r="O42" s="810"/>
      <c r="P42" s="810"/>
      <c r="Q42" s="810"/>
      <c r="R42" s="810"/>
      <c r="S42" s="811"/>
      <c r="T42" s="809"/>
      <c r="U42" s="811"/>
      <c r="V42" s="809"/>
      <c r="W42" s="811"/>
      <c r="X42" s="809"/>
      <c r="Y42" s="811"/>
      <c r="Z42" s="807">
        <f t="shared" si="10"/>
        <v>0</v>
      </c>
      <c r="AA42" s="809"/>
      <c r="AB42" s="810"/>
      <c r="AC42" s="810"/>
      <c r="AD42" s="811"/>
      <c r="AE42" s="807">
        <f t="shared" si="11"/>
        <v>0</v>
      </c>
      <c r="AF42" s="809"/>
      <c r="AG42" s="810"/>
      <c r="AH42" s="810"/>
      <c r="AI42" s="812"/>
      <c r="AJ42" s="808"/>
      <c r="AK42" s="808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813" t="s">
        <v>78</v>
      </c>
      <c r="B43" s="28">
        <f t="shared" si="7"/>
        <v>0</v>
      </c>
      <c r="C43" s="809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10"/>
      <c r="O43" s="810"/>
      <c r="P43" s="810"/>
      <c r="Q43" s="810"/>
      <c r="R43" s="810"/>
      <c r="S43" s="811"/>
      <c r="T43" s="809"/>
      <c r="U43" s="811"/>
      <c r="V43" s="809"/>
      <c r="W43" s="811"/>
      <c r="X43" s="809"/>
      <c r="Y43" s="811"/>
      <c r="Z43" s="807">
        <f t="shared" si="10"/>
        <v>0</v>
      </c>
      <c r="AA43" s="809"/>
      <c r="AB43" s="810"/>
      <c r="AC43" s="810"/>
      <c r="AD43" s="811"/>
      <c r="AE43" s="807">
        <f t="shared" si="11"/>
        <v>0</v>
      </c>
      <c r="AF43" s="809"/>
      <c r="AG43" s="810"/>
      <c r="AH43" s="810"/>
      <c r="AI43" s="812"/>
      <c r="AJ43" s="808"/>
      <c r="AK43" s="808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814" t="s">
        <v>79</v>
      </c>
      <c r="B44" s="28">
        <f t="shared" si="7"/>
        <v>32</v>
      </c>
      <c r="C44" s="815"/>
      <c r="D44" s="816"/>
      <c r="E44" s="816"/>
      <c r="F44" s="816"/>
      <c r="G44" s="816"/>
      <c r="H44" s="816"/>
      <c r="I44" s="816">
        <v>1</v>
      </c>
      <c r="J44" s="816">
        <v>1</v>
      </c>
      <c r="K44" s="816">
        <v>1</v>
      </c>
      <c r="L44" s="816"/>
      <c r="M44" s="816">
        <v>4</v>
      </c>
      <c r="N44" s="816">
        <v>1</v>
      </c>
      <c r="O44" s="816">
        <v>2</v>
      </c>
      <c r="P44" s="816">
        <v>3</v>
      </c>
      <c r="Q44" s="816">
        <v>3</v>
      </c>
      <c r="R44" s="816">
        <v>4</v>
      </c>
      <c r="S44" s="817">
        <v>12</v>
      </c>
      <c r="T44" s="815">
        <v>18</v>
      </c>
      <c r="U44" s="817">
        <v>14</v>
      </c>
      <c r="V44" s="815"/>
      <c r="W44" s="817"/>
      <c r="X44" s="815"/>
      <c r="Y44" s="817"/>
      <c r="Z44" s="807">
        <f t="shared" si="10"/>
        <v>0</v>
      </c>
      <c r="AA44" s="815"/>
      <c r="AB44" s="816"/>
      <c r="AC44" s="816"/>
      <c r="AD44" s="817"/>
      <c r="AE44" s="807">
        <f t="shared" si="11"/>
        <v>0</v>
      </c>
      <c r="AF44" s="815"/>
      <c r="AG44" s="816"/>
      <c r="AH44" s="816"/>
      <c r="AI44" s="818"/>
      <c r="AJ44" s="808"/>
      <c r="AK44" s="808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819" t="s">
        <v>6</v>
      </c>
      <c r="B45" s="820">
        <f t="shared" si="7"/>
        <v>53</v>
      </c>
      <c r="C45" s="821">
        <f t="shared" ref="C45:AI45" si="21">SUM(C30:C44)</f>
        <v>1</v>
      </c>
      <c r="D45" s="584">
        <f t="shared" si="21"/>
        <v>0</v>
      </c>
      <c r="E45" s="584">
        <f t="shared" si="21"/>
        <v>0</v>
      </c>
      <c r="F45" s="584">
        <f t="shared" si="21"/>
        <v>0</v>
      </c>
      <c r="G45" s="584">
        <f t="shared" si="21"/>
        <v>0</v>
      </c>
      <c r="H45" s="822">
        <f t="shared" si="21"/>
        <v>0</v>
      </c>
      <c r="I45" s="584">
        <f t="shared" si="21"/>
        <v>1</v>
      </c>
      <c r="J45" s="584">
        <f t="shared" si="21"/>
        <v>3</v>
      </c>
      <c r="K45" s="584">
        <f t="shared" si="21"/>
        <v>4</v>
      </c>
      <c r="L45" s="584">
        <f t="shared" si="21"/>
        <v>2</v>
      </c>
      <c r="M45" s="584">
        <f t="shared" si="21"/>
        <v>6</v>
      </c>
      <c r="N45" s="584">
        <f t="shared" si="21"/>
        <v>5</v>
      </c>
      <c r="O45" s="584">
        <f t="shared" si="21"/>
        <v>5</v>
      </c>
      <c r="P45" s="584">
        <f t="shared" si="21"/>
        <v>4</v>
      </c>
      <c r="Q45" s="584">
        <f t="shared" si="21"/>
        <v>6</v>
      </c>
      <c r="R45" s="584">
        <f t="shared" si="21"/>
        <v>4</v>
      </c>
      <c r="S45" s="823">
        <f t="shared" si="21"/>
        <v>12</v>
      </c>
      <c r="T45" s="821">
        <f t="shared" si="21"/>
        <v>20</v>
      </c>
      <c r="U45" s="823">
        <f t="shared" si="21"/>
        <v>33</v>
      </c>
      <c r="V45" s="821">
        <f t="shared" si="21"/>
        <v>0</v>
      </c>
      <c r="W45" s="823">
        <f t="shared" si="21"/>
        <v>0</v>
      </c>
      <c r="X45" s="821">
        <f t="shared" si="21"/>
        <v>0</v>
      </c>
      <c r="Y45" s="823">
        <f t="shared" si="21"/>
        <v>0</v>
      </c>
      <c r="Z45" s="824">
        <f t="shared" si="21"/>
        <v>0</v>
      </c>
      <c r="AA45" s="821">
        <f t="shared" si="21"/>
        <v>0</v>
      </c>
      <c r="AB45" s="584">
        <f t="shared" si="21"/>
        <v>0</v>
      </c>
      <c r="AC45" s="584">
        <f t="shared" si="21"/>
        <v>0</v>
      </c>
      <c r="AD45" s="822">
        <f t="shared" si="21"/>
        <v>0</v>
      </c>
      <c r="AE45" s="824">
        <f t="shared" si="21"/>
        <v>0</v>
      </c>
      <c r="AF45" s="821">
        <f t="shared" si="21"/>
        <v>0</v>
      </c>
      <c r="AG45" s="584">
        <f t="shared" si="21"/>
        <v>0</v>
      </c>
      <c r="AH45" s="584">
        <f t="shared" si="21"/>
        <v>0</v>
      </c>
      <c r="AI45" s="825">
        <f t="shared" si="21"/>
        <v>0</v>
      </c>
      <c r="AJ45" s="823">
        <f>SUM(AJ30:AJ44)</f>
        <v>0</v>
      </c>
      <c r="AK45" s="823">
        <f>SUM(AK30:AK44)</f>
        <v>0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016" t="s">
        <v>46</v>
      </c>
      <c r="B47" s="4016" t="s">
        <v>6</v>
      </c>
      <c r="C47" s="4017" t="s">
        <v>81</v>
      </c>
      <c r="D47" s="4018"/>
      <c r="E47" s="4018"/>
      <c r="F47" s="4018"/>
      <c r="G47" s="4018"/>
      <c r="H47" s="4018"/>
      <c r="I47" s="4018"/>
      <c r="J47" s="4018"/>
      <c r="K47" s="4018"/>
      <c r="L47" s="4018"/>
      <c r="M47" s="4018"/>
      <c r="N47" s="4018"/>
      <c r="O47" s="4018"/>
      <c r="P47" s="4018"/>
      <c r="Q47" s="4018"/>
      <c r="R47" s="4018"/>
      <c r="S47" s="4018"/>
      <c r="T47" s="4018"/>
      <c r="U47" s="4019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016"/>
      <c r="B48" s="4016"/>
      <c r="C48" s="4014" t="s">
        <v>7</v>
      </c>
      <c r="D48" s="4014"/>
      <c r="E48" s="4014"/>
      <c r="F48" s="4014"/>
      <c r="G48" s="4014"/>
      <c r="H48" s="4014"/>
      <c r="I48" s="4014"/>
      <c r="J48" s="4014"/>
      <c r="K48" s="4014"/>
      <c r="L48" s="4014"/>
      <c r="M48" s="4014"/>
      <c r="N48" s="4014"/>
      <c r="O48" s="4014"/>
      <c r="P48" s="4014"/>
      <c r="Q48" s="4014"/>
      <c r="R48" s="4014"/>
      <c r="S48" s="4014"/>
      <c r="T48" s="3992" t="s">
        <v>40</v>
      </c>
      <c r="U48" s="3992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016"/>
      <c r="B49" s="4016"/>
      <c r="C49" s="771" t="s">
        <v>12</v>
      </c>
      <c r="D49" s="648" t="s">
        <v>13</v>
      </c>
      <c r="E49" s="648" t="s">
        <v>41</v>
      </c>
      <c r="F49" s="648" t="s">
        <v>42</v>
      </c>
      <c r="G49" s="648" t="s">
        <v>16</v>
      </c>
      <c r="H49" s="648" t="s">
        <v>17</v>
      </c>
      <c r="I49" s="648" t="s">
        <v>18</v>
      </c>
      <c r="J49" s="648" t="s">
        <v>19</v>
      </c>
      <c r="K49" s="648" t="s">
        <v>20</v>
      </c>
      <c r="L49" s="648" t="s">
        <v>21</v>
      </c>
      <c r="M49" s="648" t="s">
        <v>22</v>
      </c>
      <c r="N49" s="648" t="s">
        <v>23</v>
      </c>
      <c r="O49" s="648" t="s">
        <v>24</v>
      </c>
      <c r="P49" s="648" t="s">
        <v>25</v>
      </c>
      <c r="Q49" s="648" t="s">
        <v>26</v>
      </c>
      <c r="R49" s="648" t="s">
        <v>27</v>
      </c>
      <c r="S49" s="657" t="s">
        <v>28</v>
      </c>
      <c r="T49" s="826" t="s">
        <v>29</v>
      </c>
      <c r="U49" s="774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443" t="s">
        <v>82</v>
      </c>
      <c r="B50" s="28">
        <f>SUM(C50:S50)</f>
        <v>0</v>
      </c>
      <c r="C50" s="462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63"/>
      <c r="T50" s="465"/>
      <c r="U50" s="535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809"/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1"/>
      <c r="T51" s="827"/>
      <c r="U51" s="808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809"/>
      <c r="D52" s="810"/>
      <c r="E52" s="810"/>
      <c r="F52" s="810"/>
      <c r="G52" s="810"/>
      <c r="H52" s="810"/>
      <c r="I52" s="810"/>
      <c r="J52" s="810"/>
      <c r="K52" s="810"/>
      <c r="L52" s="810"/>
      <c r="M52" s="810"/>
      <c r="N52" s="810"/>
      <c r="O52" s="810"/>
      <c r="P52" s="810"/>
      <c r="Q52" s="810"/>
      <c r="R52" s="810"/>
      <c r="S52" s="811"/>
      <c r="T52" s="827"/>
      <c r="U52" s="808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809"/>
      <c r="D53" s="810"/>
      <c r="E53" s="810"/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1"/>
      <c r="T53" s="827"/>
      <c r="U53" s="808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809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1"/>
      <c r="T54" s="827"/>
      <c r="U54" s="808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809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1"/>
      <c r="T55" s="827"/>
      <c r="U55" s="808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809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1"/>
      <c r="T56" s="827"/>
      <c r="U56" s="808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809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1"/>
      <c r="T57" s="827"/>
      <c r="U57" s="808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809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1"/>
      <c r="T58" s="827"/>
      <c r="U58" s="808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813" t="s">
        <v>74</v>
      </c>
      <c r="B59" s="28">
        <f t="shared" si="25"/>
        <v>0</v>
      </c>
      <c r="C59" s="809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1"/>
      <c r="T59" s="827"/>
      <c r="U59" s="808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813" t="s">
        <v>75</v>
      </c>
      <c r="B60" s="28">
        <f t="shared" si="25"/>
        <v>0</v>
      </c>
      <c r="C60" s="809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1"/>
      <c r="T60" s="827"/>
      <c r="U60" s="808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813" t="s">
        <v>76</v>
      </c>
      <c r="B61" s="28">
        <f t="shared" si="25"/>
        <v>0</v>
      </c>
      <c r="C61" s="809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1"/>
      <c r="T61" s="827"/>
      <c r="U61" s="808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813" t="s">
        <v>77</v>
      </c>
      <c r="B62" s="28">
        <f t="shared" si="25"/>
        <v>0</v>
      </c>
      <c r="C62" s="809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1"/>
      <c r="T62" s="827"/>
      <c r="U62" s="808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813" t="s">
        <v>78</v>
      </c>
      <c r="B63" s="28">
        <f t="shared" si="25"/>
        <v>0</v>
      </c>
      <c r="C63" s="809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1"/>
      <c r="T63" s="827"/>
      <c r="U63" s="808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814" t="s">
        <v>79</v>
      </c>
      <c r="B64" s="28">
        <f t="shared" si="25"/>
        <v>0</v>
      </c>
      <c r="C64" s="815"/>
      <c r="D64" s="816"/>
      <c r="E64" s="816"/>
      <c r="F64" s="816"/>
      <c r="G64" s="816"/>
      <c r="H64" s="816"/>
      <c r="I64" s="816"/>
      <c r="J64" s="816"/>
      <c r="K64" s="816"/>
      <c r="L64" s="816"/>
      <c r="M64" s="816"/>
      <c r="N64" s="816"/>
      <c r="O64" s="816"/>
      <c r="P64" s="816"/>
      <c r="Q64" s="816"/>
      <c r="R64" s="816"/>
      <c r="S64" s="817"/>
      <c r="T64" s="828"/>
      <c r="U64" s="829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819" t="s">
        <v>6</v>
      </c>
      <c r="B65" s="820">
        <f>SUM(C65:S65)</f>
        <v>0</v>
      </c>
      <c r="C65" s="821">
        <f t="shared" ref="C65:U65" si="26">SUM(C50:C64)</f>
        <v>0</v>
      </c>
      <c r="D65" s="584">
        <f t="shared" si="26"/>
        <v>0</v>
      </c>
      <c r="E65" s="584">
        <f t="shared" si="26"/>
        <v>0</v>
      </c>
      <c r="F65" s="584">
        <f t="shared" si="26"/>
        <v>0</v>
      </c>
      <c r="G65" s="584">
        <f t="shared" si="26"/>
        <v>0</v>
      </c>
      <c r="H65" s="822">
        <f t="shared" si="26"/>
        <v>0</v>
      </c>
      <c r="I65" s="584">
        <f t="shared" si="26"/>
        <v>0</v>
      </c>
      <c r="J65" s="584">
        <f t="shared" si="26"/>
        <v>0</v>
      </c>
      <c r="K65" s="584">
        <f t="shared" si="26"/>
        <v>0</v>
      </c>
      <c r="L65" s="584">
        <f t="shared" si="26"/>
        <v>0</v>
      </c>
      <c r="M65" s="584">
        <f t="shared" si="26"/>
        <v>0</v>
      </c>
      <c r="N65" s="584">
        <f t="shared" si="26"/>
        <v>0</v>
      </c>
      <c r="O65" s="584">
        <f t="shared" si="26"/>
        <v>0</v>
      </c>
      <c r="P65" s="584">
        <f t="shared" si="26"/>
        <v>0</v>
      </c>
      <c r="Q65" s="584">
        <f t="shared" si="26"/>
        <v>0</v>
      </c>
      <c r="R65" s="584">
        <f t="shared" si="26"/>
        <v>0</v>
      </c>
      <c r="S65" s="823">
        <f t="shared" si="26"/>
        <v>0</v>
      </c>
      <c r="T65" s="824">
        <f t="shared" si="26"/>
        <v>0</v>
      </c>
      <c r="U65" s="823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011" t="s">
        <v>84</v>
      </c>
      <c r="G67" s="3967"/>
      <c r="H67" s="3967"/>
      <c r="I67" s="3967"/>
      <c r="J67" s="3967"/>
      <c r="K67" s="3967"/>
      <c r="L67" s="3967"/>
      <c r="M67" s="3967"/>
      <c r="N67" s="3967"/>
      <c r="O67" s="3967"/>
      <c r="P67" s="3967"/>
      <c r="Q67" s="3967"/>
      <c r="R67" s="3967"/>
      <c r="S67" s="3967"/>
      <c r="T67" s="3967"/>
      <c r="U67" s="3967"/>
      <c r="V67" s="3967"/>
      <c r="W67" s="3967"/>
      <c r="X67" s="3967"/>
      <c r="Y67" s="3967"/>
      <c r="Z67" s="3967"/>
      <c r="AA67" s="3967"/>
      <c r="AB67" s="3967"/>
      <c r="AC67" s="3967"/>
      <c r="AD67" s="3967"/>
      <c r="AE67" s="3967"/>
      <c r="AF67" s="3967"/>
      <c r="AG67" s="3967"/>
      <c r="AH67" s="3967"/>
      <c r="AI67" s="3967"/>
      <c r="AJ67" s="3967"/>
      <c r="AK67" s="3967"/>
      <c r="AL67" s="3967"/>
      <c r="AM67" s="4012"/>
      <c r="AN67" s="3864" t="s">
        <v>85</v>
      </c>
      <c r="AO67" s="3867" t="s">
        <v>86</v>
      </c>
      <c r="AP67" s="3864" t="s">
        <v>87</v>
      </c>
      <c r="AQ67" s="3746" t="s">
        <v>88</v>
      </c>
      <c r="AR67" s="3946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002" t="s">
        <v>12</v>
      </c>
      <c r="G68" s="4003"/>
      <c r="H68" s="4002" t="s">
        <v>13</v>
      </c>
      <c r="I68" s="4003"/>
      <c r="J68" s="4002" t="s">
        <v>41</v>
      </c>
      <c r="K68" s="4003"/>
      <c r="L68" s="4002" t="s">
        <v>42</v>
      </c>
      <c r="M68" s="4003"/>
      <c r="N68" s="4002" t="s">
        <v>16</v>
      </c>
      <c r="O68" s="4003"/>
      <c r="P68" s="4011" t="s">
        <v>17</v>
      </c>
      <c r="Q68" s="3955"/>
      <c r="R68" s="4011" t="s">
        <v>18</v>
      </c>
      <c r="S68" s="3955"/>
      <c r="T68" s="4011" t="s">
        <v>19</v>
      </c>
      <c r="U68" s="3955"/>
      <c r="V68" s="4011" t="s">
        <v>20</v>
      </c>
      <c r="W68" s="3955"/>
      <c r="X68" s="4011" t="s">
        <v>21</v>
      </c>
      <c r="Y68" s="3955"/>
      <c r="Z68" s="4011" t="s">
        <v>22</v>
      </c>
      <c r="AA68" s="3955"/>
      <c r="AB68" s="4011" t="s">
        <v>23</v>
      </c>
      <c r="AC68" s="3955"/>
      <c r="AD68" s="4011" t="s">
        <v>24</v>
      </c>
      <c r="AE68" s="3955"/>
      <c r="AF68" s="4011" t="s">
        <v>25</v>
      </c>
      <c r="AG68" s="3955"/>
      <c r="AH68" s="4011" t="s">
        <v>26</v>
      </c>
      <c r="AI68" s="3955"/>
      <c r="AJ68" s="4011" t="s">
        <v>27</v>
      </c>
      <c r="AK68" s="3955"/>
      <c r="AL68" s="4011" t="s">
        <v>28</v>
      </c>
      <c r="AM68" s="4012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830" t="s">
        <v>90</v>
      </c>
      <c r="D69" s="594" t="s">
        <v>29</v>
      </c>
      <c r="E69" s="831" t="s">
        <v>30</v>
      </c>
      <c r="F69" s="832" t="s">
        <v>29</v>
      </c>
      <c r="G69" s="516" t="s">
        <v>30</v>
      </c>
      <c r="H69" s="832" t="s">
        <v>29</v>
      </c>
      <c r="I69" s="516" t="s">
        <v>30</v>
      </c>
      <c r="J69" s="832" t="s">
        <v>29</v>
      </c>
      <c r="K69" s="516" t="s">
        <v>30</v>
      </c>
      <c r="L69" s="832" t="s">
        <v>29</v>
      </c>
      <c r="M69" s="516" t="s">
        <v>30</v>
      </c>
      <c r="N69" s="832" t="s">
        <v>29</v>
      </c>
      <c r="O69" s="516" t="s">
        <v>30</v>
      </c>
      <c r="P69" s="832" t="s">
        <v>29</v>
      </c>
      <c r="Q69" s="516" t="s">
        <v>30</v>
      </c>
      <c r="R69" s="832" t="s">
        <v>29</v>
      </c>
      <c r="S69" s="516" t="s">
        <v>30</v>
      </c>
      <c r="T69" s="832" t="s">
        <v>29</v>
      </c>
      <c r="U69" s="516" t="s">
        <v>30</v>
      </c>
      <c r="V69" s="832" t="s">
        <v>29</v>
      </c>
      <c r="W69" s="516" t="s">
        <v>30</v>
      </c>
      <c r="X69" s="832" t="s">
        <v>29</v>
      </c>
      <c r="Y69" s="516" t="s">
        <v>30</v>
      </c>
      <c r="Z69" s="832" t="s">
        <v>29</v>
      </c>
      <c r="AA69" s="516" t="s">
        <v>30</v>
      </c>
      <c r="AB69" s="832" t="s">
        <v>29</v>
      </c>
      <c r="AC69" s="516" t="s">
        <v>30</v>
      </c>
      <c r="AD69" s="832" t="s">
        <v>29</v>
      </c>
      <c r="AE69" s="516" t="s">
        <v>30</v>
      </c>
      <c r="AF69" s="832" t="s">
        <v>29</v>
      </c>
      <c r="AG69" s="516" t="s">
        <v>30</v>
      </c>
      <c r="AH69" s="832" t="s">
        <v>29</v>
      </c>
      <c r="AI69" s="516" t="s">
        <v>30</v>
      </c>
      <c r="AJ69" s="832" t="s">
        <v>29</v>
      </c>
      <c r="AK69" s="516" t="s">
        <v>30</v>
      </c>
      <c r="AL69" s="832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833">
        <f>SUM(D70+E70)</f>
        <v>0</v>
      </c>
      <c r="D70" s="834">
        <f>SUM(F70+H70+J70+L70+N70+P70+R70+T70+V70+X70+Z70+AB70+AD70+AF70+AH70+AJ70+AL70)</f>
        <v>0</v>
      </c>
      <c r="E70" s="103">
        <f>SUM(G70+I70+K70+M70+O70+Q70+S70+U70+W70+Y70+AA70+AC70+AE70+AG70+AI70+AK70+AM70)</f>
        <v>0</v>
      </c>
      <c r="F70" s="835"/>
      <c r="G70" s="105"/>
      <c r="H70" s="835"/>
      <c r="I70" s="105"/>
      <c r="J70" s="835"/>
      <c r="K70" s="105"/>
      <c r="L70" s="835"/>
      <c r="M70" s="105"/>
      <c r="N70" s="835"/>
      <c r="O70" s="105"/>
      <c r="P70" s="835"/>
      <c r="Q70" s="105"/>
      <c r="R70" s="835"/>
      <c r="S70" s="105"/>
      <c r="T70" s="835"/>
      <c r="U70" s="105"/>
      <c r="V70" s="835"/>
      <c r="W70" s="105"/>
      <c r="X70" s="835"/>
      <c r="Y70" s="105"/>
      <c r="Z70" s="835"/>
      <c r="AA70" s="105"/>
      <c r="AB70" s="835"/>
      <c r="AC70" s="105"/>
      <c r="AD70" s="835"/>
      <c r="AE70" s="105"/>
      <c r="AF70" s="835"/>
      <c r="AG70" s="105"/>
      <c r="AH70" s="835"/>
      <c r="AI70" s="105"/>
      <c r="AJ70" s="835"/>
      <c r="AK70" s="105"/>
      <c r="AL70" s="835"/>
      <c r="AM70" s="106"/>
      <c r="AN70" s="836"/>
      <c r="AO70" s="562"/>
      <c r="AP70" s="836"/>
      <c r="AQ70" s="562"/>
      <c r="AR70" s="799"/>
      <c r="AS70" s="799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946" t="s">
        <v>94</v>
      </c>
      <c r="B71" s="605" t="s">
        <v>95</v>
      </c>
      <c r="C71" s="108">
        <f>SUM(D71:E71)</f>
        <v>0</v>
      </c>
      <c r="D71" s="606"/>
      <c r="E71" s="103">
        <f>SUM(K71+M71+O71+Q71+S71+U71+W71+Y71+AA71+AC71+AE71+AG71+AI71+AK71+AM71)</f>
        <v>0</v>
      </c>
      <c r="F71" s="607"/>
      <c r="G71" s="608"/>
      <c r="H71" s="607"/>
      <c r="I71" s="608"/>
      <c r="J71" s="607"/>
      <c r="K71" s="535"/>
      <c r="L71" s="607"/>
      <c r="M71" s="535"/>
      <c r="N71" s="607"/>
      <c r="O71" s="535"/>
      <c r="P71" s="607"/>
      <c r="Q71" s="535"/>
      <c r="R71" s="607"/>
      <c r="S71" s="535"/>
      <c r="T71" s="607"/>
      <c r="U71" s="535"/>
      <c r="V71" s="607"/>
      <c r="W71" s="535"/>
      <c r="X71" s="607"/>
      <c r="Y71" s="535"/>
      <c r="Z71" s="607"/>
      <c r="AA71" s="535"/>
      <c r="AB71" s="607"/>
      <c r="AC71" s="463"/>
      <c r="AD71" s="607"/>
      <c r="AE71" s="535"/>
      <c r="AF71" s="607"/>
      <c r="AG71" s="535"/>
      <c r="AH71" s="607"/>
      <c r="AI71" s="535"/>
      <c r="AJ71" s="607"/>
      <c r="AK71" s="535"/>
      <c r="AL71" s="607"/>
      <c r="AM71" s="455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837" t="s">
        <v>96</v>
      </c>
      <c r="C72" s="838">
        <f>SUM(D72+E72)</f>
        <v>0</v>
      </c>
      <c r="D72" s="839">
        <f>SUM(F72+H72+J72+L72+N72+P72+R72+T72+V72+X72+Z72+AB72+AD72+AF72+AH72+AJ72+AL72)</f>
        <v>0</v>
      </c>
      <c r="E72" s="840">
        <f>SUM(G72+I72+K72+M72+O72+Q72+S72+U72+W72+Y72+AA72+AC72+AE72+AG72+AI72+AK72+AM72)</f>
        <v>0</v>
      </c>
      <c r="F72" s="809"/>
      <c r="G72" s="808"/>
      <c r="H72" s="809"/>
      <c r="I72" s="808"/>
      <c r="J72" s="809"/>
      <c r="K72" s="808"/>
      <c r="L72" s="809"/>
      <c r="M72" s="808"/>
      <c r="N72" s="809"/>
      <c r="O72" s="808"/>
      <c r="P72" s="809"/>
      <c r="Q72" s="811"/>
      <c r="R72" s="809"/>
      <c r="S72" s="811"/>
      <c r="T72" s="809"/>
      <c r="U72" s="811"/>
      <c r="V72" s="809"/>
      <c r="W72" s="811"/>
      <c r="X72" s="809"/>
      <c r="Y72" s="811"/>
      <c r="Z72" s="809"/>
      <c r="AA72" s="811"/>
      <c r="AB72" s="809"/>
      <c r="AC72" s="811"/>
      <c r="AD72" s="809"/>
      <c r="AE72" s="811"/>
      <c r="AF72" s="809"/>
      <c r="AG72" s="811"/>
      <c r="AH72" s="809"/>
      <c r="AI72" s="811"/>
      <c r="AJ72" s="809"/>
      <c r="AK72" s="811"/>
      <c r="AL72" s="841"/>
      <c r="AM72" s="812"/>
      <c r="AN72" s="842"/>
      <c r="AO72" s="811"/>
      <c r="AP72" s="842"/>
      <c r="AQ72" s="811"/>
      <c r="AR72" s="808"/>
      <c r="AS72" s="808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843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844"/>
      <c r="G73" s="845"/>
      <c r="H73" s="844"/>
      <c r="I73" s="845"/>
      <c r="J73" s="844"/>
      <c r="K73" s="845"/>
      <c r="L73" s="844"/>
      <c r="M73" s="845"/>
      <c r="N73" s="815"/>
      <c r="O73" s="817"/>
      <c r="P73" s="815"/>
      <c r="Q73" s="817"/>
      <c r="R73" s="815"/>
      <c r="S73" s="817"/>
      <c r="T73" s="815"/>
      <c r="U73" s="817"/>
      <c r="V73" s="815"/>
      <c r="W73" s="817"/>
      <c r="X73" s="815"/>
      <c r="Y73" s="817"/>
      <c r="Z73" s="815"/>
      <c r="AA73" s="829"/>
      <c r="AB73" s="815"/>
      <c r="AC73" s="817"/>
      <c r="AD73" s="844"/>
      <c r="AE73" s="845"/>
      <c r="AF73" s="844"/>
      <c r="AG73" s="845"/>
      <c r="AH73" s="844"/>
      <c r="AI73" s="845"/>
      <c r="AJ73" s="844"/>
      <c r="AK73" s="845"/>
      <c r="AL73" s="844"/>
      <c r="AM73" s="846"/>
      <c r="AN73" s="842"/>
      <c r="AO73" s="811"/>
      <c r="AP73" s="842"/>
      <c r="AQ73" s="811"/>
      <c r="AR73" s="808"/>
      <c r="AS73" s="808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0</v>
      </c>
      <c r="D74" s="127">
        <f t="shared" ref="D74:E78" si="35">SUM(F74+H74+J74+L74+N74+P74+R74+T74+V74+X74+Z74+AB74+AD74+AF74+AH74+AJ74+AL74)</f>
        <v>0</v>
      </c>
      <c r="E74" s="128">
        <f t="shared" si="35"/>
        <v>0</v>
      </c>
      <c r="F74" s="129"/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842"/>
      <c r="AO74" s="811"/>
      <c r="AP74" s="842"/>
      <c r="AQ74" s="811"/>
      <c r="AR74" s="808"/>
      <c r="AS74" s="808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005" t="s">
        <v>99</v>
      </c>
      <c r="B75" s="4006"/>
      <c r="C75" s="847">
        <f t="shared" si="34"/>
        <v>0</v>
      </c>
      <c r="D75" s="839">
        <f t="shared" si="35"/>
        <v>0</v>
      </c>
      <c r="E75" s="840">
        <f t="shared" si="35"/>
        <v>0</v>
      </c>
      <c r="F75" s="809"/>
      <c r="G75" s="808"/>
      <c r="H75" s="809"/>
      <c r="I75" s="808"/>
      <c r="J75" s="809"/>
      <c r="K75" s="811"/>
      <c r="L75" s="809"/>
      <c r="M75" s="811"/>
      <c r="N75" s="809"/>
      <c r="O75" s="811"/>
      <c r="P75" s="809"/>
      <c r="Q75" s="811"/>
      <c r="R75" s="809"/>
      <c r="S75" s="811"/>
      <c r="T75" s="809"/>
      <c r="U75" s="811"/>
      <c r="V75" s="809"/>
      <c r="W75" s="811"/>
      <c r="X75" s="809"/>
      <c r="Y75" s="811"/>
      <c r="Z75" s="809"/>
      <c r="AA75" s="811"/>
      <c r="AB75" s="809"/>
      <c r="AC75" s="808"/>
      <c r="AD75" s="809"/>
      <c r="AE75" s="808"/>
      <c r="AF75" s="809"/>
      <c r="AG75" s="808"/>
      <c r="AH75" s="809"/>
      <c r="AI75" s="808"/>
      <c r="AJ75" s="809"/>
      <c r="AK75" s="808"/>
      <c r="AL75" s="841"/>
      <c r="AM75" s="812"/>
      <c r="AN75" s="842"/>
      <c r="AO75" s="811"/>
      <c r="AP75" s="842"/>
      <c r="AQ75" s="811"/>
      <c r="AR75" s="808"/>
      <c r="AS75" s="808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007" t="s">
        <v>100</v>
      </c>
      <c r="B76" s="4008"/>
      <c r="C76" s="848">
        <f t="shared" si="34"/>
        <v>174</v>
      </c>
      <c r="D76" s="849">
        <f t="shared" si="35"/>
        <v>110</v>
      </c>
      <c r="E76" s="840">
        <f t="shared" si="35"/>
        <v>64</v>
      </c>
      <c r="F76" s="809">
        <v>110</v>
      </c>
      <c r="G76" s="808">
        <v>64</v>
      </c>
      <c r="H76" s="809"/>
      <c r="I76" s="808"/>
      <c r="J76" s="809"/>
      <c r="K76" s="811"/>
      <c r="L76" s="809"/>
      <c r="M76" s="811"/>
      <c r="N76" s="809"/>
      <c r="O76" s="811"/>
      <c r="P76" s="809"/>
      <c r="Q76" s="811"/>
      <c r="R76" s="809"/>
      <c r="S76" s="811"/>
      <c r="T76" s="809"/>
      <c r="U76" s="811"/>
      <c r="V76" s="809"/>
      <c r="W76" s="811"/>
      <c r="X76" s="809"/>
      <c r="Y76" s="811"/>
      <c r="Z76" s="809"/>
      <c r="AA76" s="811"/>
      <c r="AB76" s="809"/>
      <c r="AC76" s="808"/>
      <c r="AD76" s="809"/>
      <c r="AE76" s="808"/>
      <c r="AF76" s="809"/>
      <c r="AG76" s="808"/>
      <c r="AH76" s="809"/>
      <c r="AI76" s="808"/>
      <c r="AJ76" s="809"/>
      <c r="AK76" s="808"/>
      <c r="AL76" s="841"/>
      <c r="AM76" s="812"/>
      <c r="AN76" s="842">
        <v>174</v>
      </c>
      <c r="AO76" s="811">
        <v>145</v>
      </c>
      <c r="AP76" s="842">
        <v>0</v>
      </c>
      <c r="AQ76" s="811">
        <v>0</v>
      </c>
      <c r="AR76" s="808"/>
      <c r="AS76" s="808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005" t="s">
        <v>101</v>
      </c>
      <c r="B77" s="4006"/>
      <c r="C77" s="847">
        <f t="shared" si="34"/>
        <v>0</v>
      </c>
      <c r="D77" s="839">
        <f t="shared" si="35"/>
        <v>0</v>
      </c>
      <c r="E77" s="840">
        <f t="shared" si="35"/>
        <v>0</v>
      </c>
      <c r="F77" s="809"/>
      <c r="G77" s="808"/>
      <c r="H77" s="809"/>
      <c r="I77" s="808"/>
      <c r="J77" s="809"/>
      <c r="K77" s="811"/>
      <c r="L77" s="809"/>
      <c r="M77" s="811"/>
      <c r="N77" s="809"/>
      <c r="O77" s="811"/>
      <c r="P77" s="809"/>
      <c r="Q77" s="811"/>
      <c r="R77" s="809"/>
      <c r="S77" s="811"/>
      <c r="T77" s="809"/>
      <c r="U77" s="811"/>
      <c r="V77" s="809"/>
      <c r="W77" s="811"/>
      <c r="X77" s="809"/>
      <c r="Y77" s="811"/>
      <c r="Z77" s="809"/>
      <c r="AA77" s="811"/>
      <c r="AB77" s="809"/>
      <c r="AC77" s="811"/>
      <c r="AD77" s="809"/>
      <c r="AE77" s="811"/>
      <c r="AF77" s="809"/>
      <c r="AG77" s="811"/>
      <c r="AH77" s="809"/>
      <c r="AI77" s="808"/>
      <c r="AJ77" s="809"/>
      <c r="AK77" s="808"/>
      <c r="AL77" s="841"/>
      <c r="AM77" s="812"/>
      <c r="AN77" s="842"/>
      <c r="AO77" s="811"/>
      <c r="AP77" s="842"/>
      <c r="AQ77" s="811"/>
      <c r="AR77" s="808"/>
      <c r="AS77" s="808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009" t="s">
        <v>102</v>
      </c>
      <c r="B78" s="4010"/>
      <c r="C78" s="850">
        <f t="shared" si="34"/>
        <v>0</v>
      </c>
      <c r="D78" s="851">
        <f t="shared" si="35"/>
        <v>0</v>
      </c>
      <c r="E78" s="852">
        <f t="shared" si="35"/>
        <v>0</v>
      </c>
      <c r="F78" s="815"/>
      <c r="G78" s="829"/>
      <c r="H78" s="815"/>
      <c r="I78" s="829"/>
      <c r="J78" s="815"/>
      <c r="K78" s="817"/>
      <c r="L78" s="815"/>
      <c r="M78" s="817"/>
      <c r="N78" s="815"/>
      <c r="O78" s="817"/>
      <c r="P78" s="815"/>
      <c r="Q78" s="817"/>
      <c r="R78" s="815"/>
      <c r="S78" s="817"/>
      <c r="T78" s="815"/>
      <c r="U78" s="817"/>
      <c r="V78" s="815"/>
      <c r="W78" s="817"/>
      <c r="X78" s="815"/>
      <c r="Y78" s="817"/>
      <c r="Z78" s="815"/>
      <c r="AA78" s="817"/>
      <c r="AB78" s="815"/>
      <c r="AC78" s="817"/>
      <c r="AD78" s="815"/>
      <c r="AE78" s="817"/>
      <c r="AF78" s="815"/>
      <c r="AG78" s="817"/>
      <c r="AH78" s="815"/>
      <c r="AI78" s="817"/>
      <c r="AJ78" s="815"/>
      <c r="AK78" s="817"/>
      <c r="AL78" s="853"/>
      <c r="AM78" s="818"/>
      <c r="AN78" s="854"/>
      <c r="AO78" s="817"/>
      <c r="AP78" s="854"/>
      <c r="AQ78" s="817"/>
      <c r="AR78" s="829"/>
      <c r="AS78" s="829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002" t="s">
        <v>6</v>
      </c>
      <c r="B79" s="4003"/>
      <c r="C79" s="138">
        <f t="shared" ref="C79:AR79" si="40">SUM(C70:C78)</f>
        <v>174</v>
      </c>
      <c r="D79" s="139">
        <f t="shared" si="40"/>
        <v>110</v>
      </c>
      <c r="E79" s="122">
        <f t="shared" si="40"/>
        <v>64</v>
      </c>
      <c r="F79" s="140">
        <f t="shared" si="40"/>
        <v>110</v>
      </c>
      <c r="G79" s="141">
        <f t="shared" si="40"/>
        <v>64</v>
      </c>
      <c r="H79" s="140">
        <f t="shared" si="40"/>
        <v>0</v>
      </c>
      <c r="I79" s="141">
        <f t="shared" si="40"/>
        <v>0</v>
      </c>
      <c r="J79" s="855">
        <f t="shared" si="40"/>
        <v>0</v>
      </c>
      <c r="K79" s="628">
        <f t="shared" si="40"/>
        <v>0</v>
      </c>
      <c r="L79" s="855">
        <f t="shared" si="40"/>
        <v>0</v>
      </c>
      <c r="M79" s="628">
        <f t="shared" si="40"/>
        <v>0</v>
      </c>
      <c r="N79" s="855">
        <f t="shared" si="40"/>
        <v>0</v>
      </c>
      <c r="O79" s="628">
        <f t="shared" si="40"/>
        <v>0</v>
      </c>
      <c r="P79" s="855">
        <f t="shared" si="40"/>
        <v>0</v>
      </c>
      <c r="Q79" s="628">
        <f t="shared" si="40"/>
        <v>0</v>
      </c>
      <c r="R79" s="855">
        <f t="shared" si="40"/>
        <v>0</v>
      </c>
      <c r="S79" s="628">
        <f t="shared" si="40"/>
        <v>0</v>
      </c>
      <c r="T79" s="855">
        <f t="shared" si="40"/>
        <v>0</v>
      </c>
      <c r="U79" s="628">
        <f t="shared" si="40"/>
        <v>0</v>
      </c>
      <c r="V79" s="855">
        <f t="shared" si="40"/>
        <v>0</v>
      </c>
      <c r="W79" s="628">
        <f t="shared" si="40"/>
        <v>0</v>
      </c>
      <c r="X79" s="855">
        <f t="shared" si="40"/>
        <v>0</v>
      </c>
      <c r="Y79" s="628">
        <f t="shared" si="40"/>
        <v>0</v>
      </c>
      <c r="Z79" s="855">
        <f t="shared" si="40"/>
        <v>0</v>
      </c>
      <c r="AA79" s="628">
        <f t="shared" si="40"/>
        <v>0</v>
      </c>
      <c r="AB79" s="855">
        <f t="shared" si="40"/>
        <v>0</v>
      </c>
      <c r="AC79" s="628">
        <f t="shared" si="40"/>
        <v>0</v>
      </c>
      <c r="AD79" s="855">
        <f t="shared" si="40"/>
        <v>0</v>
      </c>
      <c r="AE79" s="628">
        <f t="shared" si="40"/>
        <v>0</v>
      </c>
      <c r="AF79" s="855">
        <f t="shared" si="40"/>
        <v>0</v>
      </c>
      <c r="AG79" s="628">
        <f t="shared" si="40"/>
        <v>0</v>
      </c>
      <c r="AH79" s="855">
        <f t="shared" si="40"/>
        <v>0</v>
      </c>
      <c r="AI79" s="628">
        <f t="shared" si="40"/>
        <v>0</v>
      </c>
      <c r="AJ79" s="855">
        <f t="shared" si="40"/>
        <v>0</v>
      </c>
      <c r="AK79" s="628">
        <f t="shared" si="40"/>
        <v>0</v>
      </c>
      <c r="AL79" s="856">
        <f t="shared" si="40"/>
        <v>0</v>
      </c>
      <c r="AM79" s="444">
        <f t="shared" si="40"/>
        <v>0</v>
      </c>
      <c r="AN79" s="857">
        <f t="shared" si="40"/>
        <v>174</v>
      </c>
      <c r="AO79" s="141">
        <f t="shared" si="40"/>
        <v>145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4004" t="s">
        <v>105</v>
      </c>
      <c r="B82" s="3989" t="s">
        <v>6</v>
      </c>
      <c r="C82" s="3913"/>
      <c r="D82" s="3980"/>
      <c r="E82" s="3989" t="s">
        <v>106</v>
      </c>
      <c r="F82" s="3913"/>
      <c r="G82" s="3913"/>
      <c r="H82" s="3913"/>
      <c r="I82" s="3913"/>
      <c r="J82" s="3913"/>
      <c r="K82" s="3913"/>
      <c r="L82" s="3913"/>
      <c r="M82" s="3913"/>
      <c r="N82" s="3913"/>
      <c r="O82" s="3913"/>
      <c r="P82" s="3998"/>
      <c r="Q82" s="3999" t="s">
        <v>107</v>
      </c>
      <c r="R82" s="3995" t="s">
        <v>108</v>
      </c>
      <c r="S82" s="3995" t="s">
        <v>109</v>
      </c>
      <c r="T82" s="3995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858" t="s">
        <v>90</v>
      </c>
      <c r="C83" s="859" t="s">
        <v>29</v>
      </c>
      <c r="D83" s="860" t="s">
        <v>30</v>
      </c>
      <c r="E83" s="861" t="s">
        <v>115</v>
      </c>
      <c r="F83" s="862" t="s">
        <v>116</v>
      </c>
      <c r="G83" s="862" t="s">
        <v>117</v>
      </c>
      <c r="H83" s="862" t="s">
        <v>118</v>
      </c>
      <c r="I83" s="862" t="s">
        <v>119</v>
      </c>
      <c r="J83" s="862" t="s">
        <v>120</v>
      </c>
      <c r="K83" s="862" t="s">
        <v>121</v>
      </c>
      <c r="L83" s="862" t="s">
        <v>122</v>
      </c>
      <c r="M83" s="862" t="s">
        <v>123</v>
      </c>
      <c r="N83" s="862" t="s">
        <v>124</v>
      </c>
      <c r="O83" s="862" t="s">
        <v>125</v>
      </c>
      <c r="P83" s="863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462"/>
      <c r="D84" s="462"/>
      <c r="E84" s="462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55"/>
      <c r="Q84" s="445"/>
      <c r="R84" s="483"/>
      <c r="S84" s="483"/>
      <c r="T84" s="483"/>
      <c r="U84" s="535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813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813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813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813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813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864" t="s">
        <v>6</v>
      </c>
      <c r="B90" s="865">
        <f t="shared" ref="B90:U90" si="55">SUM(B84:B89)</f>
        <v>0</v>
      </c>
      <c r="C90" s="866">
        <f t="shared" si="55"/>
        <v>0</v>
      </c>
      <c r="D90" s="867">
        <f t="shared" si="55"/>
        <v>0</v>
      </c>
      <c r="E90" s="833">
        <f t="shared" si="55"/>
        <v>0</v>
      </c>
      <c r="F90" s="641">
        <f t="shared" si="55"/>
        <v>0</v>
      </c>
      <c r="G90" s="641">
        <f t="shared" si="55"/>
        <v>0</v>
      </c>
      <c r="H90" s="641">
        <f t="shared" si="55"/>
        <v>0</v>
      </c>
      <c r="I90" s="641">
        <f t="shared" si="55"/>
        <v>0</v>
      </c>
      <c r="J90" s="641">
        <f t="shared" si="55"/>
        <v>0</v>
      </c>
      <c r="K90" s="641">
        <f t="shared" si="55"/>
        <v>0</v>
      </c>
      <c r="L90" s="641">
        <f t="shared" si="55"/>
        <v>0</v>
      </c>
      <c r="M90" s="641">
        <f t="shared" si="55"/>
        <v>0</v>
      </c>
      <c r="N90" s="641">
        <f t="shared" si="55"/>
        <v>0</v>
      </c>
      <c r="O90" s="641">
        <f t="shared" si="55"/>
        <v>0</v>
      </c>
      <c r="P90" s="446">
        <f t="shared" si="55"/>
        <v>0</v>
      </c>
      <c r="Q90" s="868">
        <f t="shared" si="55"/>
        <v>0</v>
      </c>
      <c r="R90" s="643">
        <f t="shared" si="55"/>
        <v>0</v>
      </c>
      <c r="S90" s="643">
        <f t="shared" si="55"/>
        <v>0</v>
      </c>
      <c r="T90" s="643">
        <f t="shared" si="55"/>
        <v>0</v>
      </c>
      <c r="U90" s="869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997" t="s">
        <v>105</v>
      </c>
      <c r="B92" s="3989" t="s">
        <v>6</v>
      </c>
      <c r="C92" s="3913"/>
      <c r="D92" s="3980"/>
      <c r="E92" s="3989" t="s">
        <v>106</v>
      </c>
      <c r="F92" s="3913"/>
      <c r="G92" s="3913"/>
      <c r="H92" s="3913"/>
      <c r="I92" s="3913"/>
      <c r="J92" s="3913"/>
      <c r="K92" s="3913"/>
      <c r="L92" s="3998"/>
      <c r="M92" s="3999" t="s">
        <v>134</v>
      </c>
      <c r="N92" s="3995" t="s">
        <v>85</v>
      </c>
      <c r="O92" s="3995" t="s">
        <v>346</v>
      </c>
      <c r="P92" s="3995" t="s">
        <v>347</v>
      </c>
      <c r="Q92" s="3995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997" t="s">
        <v>90</v>
      </c>
      <c r="C93" s="3997" t="s">
        <v>29</v>
      </c>
      <c r="D93" s="3819" t="s">
        <v>30</v>
      </c>
      <c r="E93" s="4001" t="s">
        <v>136</v>
      </c>
      <c r="F93" s="3995" t="s">
        <v>121</v>
      </c>
      <c r="G93" s="3995" t="s">
        <v>348</v>
      </c>
      <c r="H93" s="3995" t="s">
        <v>122</v>
      </c>
      <c r="I93" s="3995" t="s">
        <v>123</v>
      </c>
      <c r="J93" s="3995" t="s">
        <v>124</v>
      </c>
      <c r="K93" s="3995" t="s">
        <v>125</v>
      </c>
      <c r="L93" s="3996" t="s">
        <v>126</v>
      </c>
      <c r="M93" s="4000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/>
      <c r="F94" s="3818"/>
      <c r="G94" s="3818"/>
      <c r="H94" s="3818"/>
      <c r="I94" s="3818"/>
      <c r="J94" s="3818"/>
      <c r="K94" s="3818"/>
      <c r="L94" s="3815"/>
      <c r="M94" s="383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813" t="s">
        <v>127</v>
      </c>
      <c r="B95" s="28">
        <f t="shared" ref="B95:B99" si="56">SUM(E95:L95)</f>
        <v>0</v>
      </c>
      <c r="C95" s="465"/>
      <c r="D95" s="535"/>
      <c r="E95" s="462"/>
      <c r="F95" s="483"/>
      <c r="G95" s="483"/>
      <c r="H95" s="483"/>
      <c r="I95" s="483"/>
      <c r="J95" s="483"/>
      <c r="K95" s="483"/>
      <c r="L95" s="455"/>
      <c r="M95" s="445"/>
      <c r="N95" s="483"/>
      <c r="O95" s="483"/>
      <c r="P95" s="483"/>
      <c r="Q95" s="483"/>
      <c r="R95" s="535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813" t="s">
        <v>128</v>
      </c>
      <c r="B96" s="28">
        <f t="shared" si="56"/>
        <v>0</v>
      </c>
      <c r="C96" s="827"/>
      <c r="D96" s="808"/>
      <c r="E96" s="809"/>
      <c r="F96" s="810"/>
      <c r="G96" s="810"/>
      <c r="H96" s="810"/>
      <c r="I96" s="810"/>
      <c r="J96" s="810"/>
      <c r="K96" s="810"/>
      <c r="L96" s="812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813" t="s">
        <v>129</v>
      </c>
      <c r="B97" s="28">
        <f t="shared" si="56"/>
        <v>0</v>
      </c>
      <c r="C97" s="827"/>
      <c r="D97" s="808"/>
      <c r="E97" s="809"/>
      <c r="F97" s="810"/>
      <c r="G97" s="810"/>
      <c r="H97" s="810"/>
      <c r="I97" s="810"/>
      <c r="J97" s="810"/>
      <c r="K97" s="810"/>
      <c r="L97" s="812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813" t="s">
        <v>130</v>
      </c>
      <c r="B98" s="28">
        <f t="shared" si="56"/>
        <v>0</v>
      </c>
      <c r="C98" s="827"/>
      <c r="D98" s="808"/>
      <c r="E98" s="809"/>
      <c r="F98" s="810"/>
      <c r="G98" s="810"/>
      <c r="H98" s="810"/>
      <c r="I98" s="810"/>
      <c r="J98" s="810"/>
      <c r="K98" s="810"/>
      <c r="L98" s="812"/>
      <c r="M98" s="162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813" t="s">
        <v>131</v>
      </c>
      <c r="B99" s="28">
        <f t="shared" si="56"/>
        <v>0</v>
      </c>
      <c r="C99" s="828"/>
      <c r="D99" s="829"/>
      <c r="E99" s="815"/>
      <c r="F99" s="816"/>
      <c r="G99" s="816"/>
      <c r="H99" s="816"/>
      <c r="I99" s="816"/>
      <c r="J99" s="816"/>
      <c r="K99" s="816"/>
      <c r="L99" s="818"/>
      <c r="M99" s="162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864" t="s">
        <v>6</v>
      </c>
      <c r="B100" s="865">
        <f t="shared" ref="B100:R100" si="71">SUM(B95:B99)</f>
        <v>0</v>
      </c>
      <c r="C100" s="872">
        <f t="shared" si="71"/>
        <v>0</v>
      </c>
      <c r="D100" s="873">
        <f t="shared" si="71"/>
        <v>0</v>
      </c>
      <c r="E100" s="833">
        <f t="shared" si="71"/>
        <v>0</v>
      </c>
      <c r="F100" s="641">
        <f t="shared" si="71"/>
        <v>0</v>
      </c>
      <c r="G100" s="641">
        <f t="shared" si="71"/>
        <v>0</v>
      </c>
      <c r="H100" s="641">
        <f t="shared" si="71"/>
        <v>0</v>
      </c>
      <c r="I100" s="641">
        <f t="shared" si="71"/>
        <v>0</v>
      </c>
      <c r="J100" s="641">
        <f t="shared" si="71"/>
        <v>0</v>
      </c>
      <c r="K100" s="641">
        <f t="shared" si="71"/>
        <v>0</v>
      </c>
      <c r="L100" s="446">
        <f t="shared" si="71"/>
        <v>0</v>
      </c>
      <c r="M100" s="868">
        <f t="shared" si="71"/>
        <v>0</v>
      </c>
      <c r="N100" s="641">
        <f t="shared" si="71"/>
        <v>0</v>
      </c>
      <c r="O100" s="641">
        <f t="shared" si="71"/>
        <v>0</v>
      </c>
      <c r="P100" s="643">
        <f t="shared" si="71"/>
        <v>0</v>
      </c>
      <c r="Q100" s="643">
        <f t="shared" si="71"/>
        <v>0</v>
      </c>
      <c r="R100" s="869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990" t="s">
        <v>140</v>
      </c>
      <c r="B103" s="3951" t="s">
        <v>141</v>
      </c>
      <c r="C103" s="3991" t="s">
        <v>142</v>
      </c>
      <c r="D103" s="3991"/>
      <c r="E103" s="3991"/>
      <c r="F103" s="3991"/>
      <c r="G103" s="3991"/>
      <c r="H103" s="3991"/>
      <c r="I103" s="3991"/>
      <c r="J103" s="3991"/>
      <c r="K103" s="3991"/>
      <c r="L103" s="3991"/>
      <c r="M103" s="3991"/>
      <c r="N103" s="3991"/>
      <c r="O103" s="3991"/>
      <c r="P103" s="3991"/>
      <c r="Q103" s="3991"/>
      <c r="R103" s="3991"/>
      <c r="S103" s="3991"/>
      <c r="T103" s="3992" t="s">
        <v>40</v>
      </c>
      <c r="U103" s="3993"/>
      <c r="V103" s="3994" t="s">
        <v>143</v>
      </c>
      <c r="W103" s="3985" t="s">
        <v>87</v>
      </c>
      <c r="X103" s="3985" t="s">
        <v>88</v>
      </c>
      <c r="Y103" s="3980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3991"/>
      <c r="D104" s="3991"/>
      <c r="E104" s="3991"/>
      <c r="F104" s="3991"/>
      <c r="G104" s="3991"/>
      <c r="H104" s="3991"/>
      <c r="I104" s="3991"/>
      <c r="J104" s="3991"/>
      <c r="K104" s="3991"/>
      <c r="L104" s="3991"/>
      <c r="M104" s="3991"/>
      <c r="N104" s="3991"/>
      <c r="O104" s="3991"/>
      <c r="P104" s="3991"/>
      <c r="Q104" s="3991"/>
      <c r="R104" s="3991"/>
      <c r="S104" s="3991"/>
      <c r="T104" s="3986" t="s">
        <v>29</v>
      </c>
      <c r="U104" s="3796" t="s">
        <v>30</v>
      </c>
      <c r="V104" s="3994"/>
      <c r="W104" s="3985"/>
      <c r="X104" s="3985"/>
      <c r="Y104" s="3980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771" t="s">
        <v>12</v>
      </c>
      <c r="D105" s="648" t="s">
        <v>13</v>
      </c>
      <c r="E105" s="648" t="s">
        <v>41</v>
      </c>
      <c r="F105" s="648" t="s">
        <v>42</v>
      </c>
      <c r="G105" s="648" t="s">
        <v>16</v>
      </c>
      <c r="H105" s="648" t="s">
        <v>17</v>
      </c>
      <c r="I105" s="648" t="s">
        <v>18</v>
      </c>
      <c r="J105" s="648" t="s">
        <v>19</v>
      </c>
      <c r="K105" s="648" t="s">
        <v>20</v>
      </c>
      <c r="L105" s="648" t="s">
        <v>21</v>
      </c>
      <c r="M105" s="648" t="s">
        <v>22</v>
      </c>
      <c r="N105" s="648" t="s">
        <v>23</v>
      </c>
      <c r="O105" s="648" t="s">
        <v>24</v>
      </c>
      <c r="P105" s="648" t="s">
        <v>25</v>
      </c>
      <c r="Q105" s="648" t="s">
        <v>26</v>
      </c>
      <c r="R105" s="648" t="s">
        <v>27</v>
      </c>
      <c r="S105" s="806" t="s">
        <v>28</v>
      </c>
      <c r="T105" s="3795"/>
      <c r="U105" s="3797"/>
      <c r="V105" s="3994"/>
      <c r="W105" s="3985"/>
      <c r="X105" s="3985"/>
      <c r="Y105" s="3980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447" t="s">
        <v>145</v>
      </c>
      <c r="B106" s="649">
        <f>SUM(C106:S106)</f>
        <v>107</v>
      </c>
      <c r="C106" s="874">
        <v>0</v>
      </c>
      <c r="D106" s="875">
        <v>18</v>
      </c>
      <c r="E106" s="875">
        <v>29</v>
      </c>
      <c r="F106" s="875">
        <v>56</v>
      </c>
      <c r="G106" s="875">
        <v>3</v>
      </c>
      <c r="H106" s="875">
        <v>0</v>
      </c>
      <c r="I106" s="875">
        <v>0</v>
      </c>
      <c r="J106" s="875">
        <v>0</v>
      </c>
      <c r="K106" s="875">
        <v>0</v>
      </c>
      <c r="L106" s="875">
        <v>1</v>
      </c>
      <c r="M106" s="875">
        <v>0</v>
      </c>
      <c r="N106" s="875">
        <v>0</v>
      </c>
      <c r="O106" s="875">
        <v>0</v>
      </c>
      <c r="P106" s="875">
        <v>0</v>
      </c>
      <c r="Q106" s="875">
        <v>0</v>
      </c>
      <c r="R106" s="875">
        <v>0</v>
      </c>
      <c r="S106" s="876">
        <v>0</v>
      </c>
      <c r="T106" s="874">
        <v>70</v>
      </c>
      <c r="U106" s="178">
        <v>37</v>
      </c>
      <c r="V106" s="877">
        <v>9</v>
      </c>
      <c r="W106" s="875">
        <v>0</v>
      </c>
      <c r="X106" s="875">
        <v>0</v>
      </c>
      <c r="Y106" s="876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878" t="s">
        <v>146</v>
      </c>
      <c r="B107" s="879">
        <f>SUM(C107:S107)</f>
        <v>0</v>
      </c>
      <c r="C107" s="874">
        <v>0</v>
      </c>
      <c r="D107" s="875">
        <v>0</v>
      </c>
      <c r="E107" s="875">
        <v>0</v>
      </c>
      <c r="F107" s="875">
        <v>0</v>
      </c>
      <c r="G107" s="875">
        <v>0</v>
      </c>
      <c r="H107" s="875">
        <v>0</v>
      </c>
      <c r="I107" s="875">
        <v>0</v>
      </c>
      <c r="J107" s="875">
        <v>0</v>
      </c>
      <c r="K107" s="875">
        <v>0</v>
      </c>
      <c r="L107" s="875">
        <v>0</v>
      </c>
      <c r="M107" s="875">
        <v>0</v>
      </c>
      <c r="N107" s="875">
        <v>0</v>
      </c>
      <c r="O107" s="875">
        <v>0</v>
      </c>
      <c r="P107" s="875">
        <v>0</v>
      </c>
      <c r="Q107" s="875">
        <v>0</v>
      </c>
      <c r="R107" s="875">
        <v>0</v>
      </c>
      <c r="S107" s="876">
        <v>0</v>
      </c>
      <c r="T107" s="874">
        <v>0</v>
      </c>
      <c r="U107" s="880">
        <v>0</v>
      </c>
      <c r="V107" s="877">
        <v>0</v>
      </c>
      <c r="W107" s="875">
        <v>0</v>
      </c>
      <c r="X107" s="875">
        <v>0</v>
      </c>
      <c r="Y107" s="876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1</v>
      </c>
      <c r="C108" s="183">
        <v>0</v>
      </c>
      <c r="D108" s="184">
        <v>0</v>
      </c>
      <c r="E108" s="184">
        <v>1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1</v>
      </c>
      <c r="U108" s="186">
        <v>0</v>
      </c>
      <c r="V108" s="187">
        <v>1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961" t="s">
        <v>46</v>
      </c>
      <c r="B110" s="3961" t="s">
        <v>4</v>
      </c>
      <c r="C110" s="3775" t="s">
        <v>6</v>
      </c>
      <c r="D110" s="3776"/>
      <c r="E110" s="3777"/>
      <c r="F110" s="3984" t="s">
        <v>149</v>
      </c>
      <c r="G110" s="3953"/>
      <c r="H110" s="3953"/>
      <c r="I110" s="3953"/>
      <c r="J110" s="3953"/>
      <c r="K110" s="3953"/>
      <c r="L110" s="3953"/>
      <c r="M110" s="3953"/>
      <c r="N110" s="3953"/>
      <c r="O110" s="3953"/>
      <c r="P110" s="3953"/>
      <c r="Q110" s="3953"/>
      <c r="R110" s="3953"/>
      <c r="S110" s="3953"/>
      <c r="T110" s="3953"/>
      <c r="U110" s="3953"/>
      <c r="V110" s="3953"/>
      <c r="W110" s="3953"/>
      <c r="X110" s="3953"/>
      <c r="Y110" s="3953"/>
      <c r="Z110" s="3953"/>
      <c r="AA110" s="3953"/>
      <c r="AB110" s="3953"/>
      <c r="AC110" s="3953"/>
      <c r="AD110" s="3953"/>
      <c r="AE110" s="3953"/>
      <c r="AF110" s="3953"/>
      <c r="AG110" s="3953"/>
      <c r="AH110" s="3953"/>
      <c r="AI110" s="3953"/>
      <c r="AJ110" s="3953"/>
      <c r="AK110" s="3953"/>
      <c r="AL110" s="3953"/>
      <c r="AM110" s="3954"/>
      <c r="AN110" s="3909" t="s">
        <v>143</v>
      </c>
      <c r="AO110" s="3909" t="s">
        <v>87</v>
      </c>
      <c r="AP110" s="3909" t="s">
        <v>88</v>
      </c>
      <c r="AQ110" s="3909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3987" t="s">
        <v>12</v>
      </c>
      <c r="G111" s="3987"/>
      <c r="H111" s="3980" t="s">
        <v>13</v>
      </c>
      <c r="I111" s="3987"/>
      <c r="J111" s="3980" t="s">
        <v>41</v>
      </c>
      <c r="K111" s="3987"/>
      <c r="L111" s="3913" t="s">
        <v>42</v>
      </c>
      <c r="M111" s="3981"/>
      <c r="N111" s="3988" t="s">
        <v>16</v>
      </c>
      <c r="O111" s="3980"/>
      <c r="P111" s="3989" t="s">
        <v>17</v>
      </c>
      <c r="Q111" s="3980"/>
      <c r="R111" s="3776" t="s">
        <v>18</v>
      </c>
      <c r="S111" s="3777"/>
      <c r="T111" s="3913" t="s">
        <v>19</v>
      </c>
      <c r="U111" s="3980"/>
      <c r="V111" s="3989" t="s">
        <v>20</v>
      </c>
      <c r="W111" s="3980"/>
      <c r="X111" s="3913" t="s">
        <v>21</v>
      </c>
      <c r="Y111" s="3980"/>
      <c r="Z111" s="3913" t="s">
        <v>22</v>
      </c>
      <c r="AA111" s="3980"/>
      <c r="AB111" s="3981" t="s">
        <v>23</v>
      </c>
      <c r="AC111" s="3982"/>
      <c r="AD111" s="3913" t="s">
        <v>24</v>
      </c>
      <c r="AE111" s="3980"/>
      <c r="AF111" s="3913" t="s">
        <v>25</v>
      </c>
      <c r="AG111" s="3980"/>
      <c r="AH111" s="3913" t="s">
        <v>26</v>
      </c>
      <c r="AI111" s="3980"/>
      <c r="AJ111" s="3913" t="s">
        <v>27</v>
      </c>
      <c r="AK111" s="3980"/>
      <c r="AL111" s="3913" t="s">
        <v>28</v>
      </c>
      <c r="AM111" s="3980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805" t="s">
        <v>90</v>
      </c>
      <c r="D112" s="772" t="s">
        <v>29</v>
      </c>
      <c r="E112" s="806" t="s">
        <v>30</v>
      </c>
      <c r="F112" s="771" t="s">
        <v>29</v>
      </c>
      <c r="G112" s="806" t="s">
        <v>30</v>
      </c>
      <c r="H112" s="771" t="s">
        <v>29</v>
      </c>
      <c r="I112" s="806" t="s">
        <v>30</v>
      </c>
      <c r="J112" s="771" t="s">
        <v>29</v>
      </c>
      <c r="K112" s="806" t="s">
        <v>30</v>
      </c>
      <c r="L112" s="772" t="s">
        <v>29</v>
      </c>
      <c r="M112" s="648" t="s">
        <v>30</v>
      </c>
      <c r="N112" s="648" t="s">
        <v>29</v>
      </c>
      <c r="O112" s="657" t="s">
        <v>30</v>
      </c>
      <c r="P112" s="771" t="s">
        <v>29</v>
      </c>
      <c r="Q112" s="657" t="s">
        <v>30</v>
      </c>
      <c r="R112" s="772" t="s">
        <v>29</v>
      </c>
      <c r="S112" s="657" t="s">
        <v>30</v>
      </c>
      <c r="T112" s="772" t="s">
        <v>29</v>
      </c>
      <c r="U112" s="657" t="s">
        <v>30</v>
      </c>
      <c r="V112" s="771" t="s">
        <v>29</v>
      </c>
      <c r="W112" s="657" t="s">
        <v>30</v>
      </c>
      <c r="X112" s="772" t="s">
        <v>29</v>
      </c>
      <c r="Y112" s="657" t="s">
        <v>30</v>
      </c>
      <c r="Z112" s="772" t="s">
        <v>29</v>
      </c>
      <c r="AA112" s="657" t="s">
        <v>30</v>
      </c>
      <c r="AB112" s="772" t="s">
        <v>29</v>
      </c>
      <c r="AC112" s="657" t="s">
        <v>30</v>
      </c>
      <c r="AD112" s="772" t="s">
        <v>29</v>
      </c>
      <c r="AE112" s="657" t="s">
        <v>30</v>
      </c>
      <c r="AF112" s="772" t="s">
        <v>29</v>
      </c>
      <c r="AG112" s="657" t="s">
        <v>30</v>
      </c>
      <c r="AH112" s="772" t="s">
        <v>29</v>
      </c>
      <c r="AI112" s="657" t="s">
        <v>30</v>
      </c>
      <c r="AJ112" s="772" t="s">
        <v>29</v>
      </c>
      <c r="AK112" s="657" t="s">
        <v>30</v>
      </c>
      <c r="AL112" s="772" t="s">
        <v>29</v>
      </c>
      <c r="AM112" s="657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909" t="s">
        <v>150</v>
      </c>
      <c r="B113" s="448" t="s">
        <v>31</v>
      </c>
      <c r="C113" s="658">
        <f>SUM(D113:E113)</f>
        <v>0</v>
      </c>
      <c r="D113" s="659">
        <f>SUM(F113+H113+J113+L113+N113+P113+R113+T113+V113+X113+Z113+AB113+AD113+AF113+AH113+AJ113+AL113)</f>
        <v>0</v>
      </c>
      <c r="E113" s="660">
        <f>SUM(G113+I113+K113+M113+O113+Q113+S113+U113+W113+Y113+AA113+AC113+AE113+AG113+AI113+AK113+AM113)</f>
        <v>0</v>
      </c>
      <c r="F113" s="661">
        <v>0</v>
      </c>
      <c r="G113" s="662">
        <v>0</v>
      </c>
      <c r="H113" s="661">
        <v>0</v>
      </c>
      <c r="I113" s="662">
        <v>0</v>
      </c>
      <c r="J113" s="661">
        <v>0</v>
      </c>
      <c r="K113" s="662">
        <v>0</v>
      </c>
      <c r="L113" s="449">
        <v>0</v>
      </c>
      <c r="M113" s="663">
        <v>0</v>
      </c>
      <c r="N113" s="663">
        <v>0</v>
      </c>
      <c r="O113" s="664">
        <v>0</v>
      </c>
      <c r="P113" s="661">
        <v>0</v>
      </c>
      <c r="Q113" s="664">
        <v>0</v>
      </c>
      <c r="R113" s="449">
        <v>0</v>
      </c>
      <c r="S113" s="664">
        <v>0</v>
      </c>
      <c r="T113" s="449">
        <v>0</v>
      </c>
      <c r="U113" s="664">
        <v>0</v>
      </c>
      <c r="V113" s="661">
        <v>0</v>
      </c>
      <c r="W113" s="662">
        <v>0</v>
      </c>
      <c r="X113" s="449">
        <v>0</v>
      </c>
      <c r="Y113" s="662">
        <v>0</v>
      </c>
      <c r="Z113" s="449">
        <v>0</v>
      </c>
      <c r="AA113" s="664">
        <v>0</v>
      </c>
      <c r="AB113" s="449">
        <v>0</v>
      </c>
      <c r="AC113" s="664">
        <v>0</v>
      </c>
      <c r="AD113" s="449">
        <v>0</v>
      </c>
      <c r="AE113" s="664">
        <v>0</v>
      </c>
      <c r="AF113" s="449">
        <v>0</v>
      </c>
      <c r="AG113" s="664">
        <v>0</v>
      </c>
      <c r="AH113" s="449">
        <v>0</v>
      </c>
      <c r="AI113" s="664">
        <v>0</v>
      </c>
      <c r="AJ113" s="449">
        <v>0</v>
      </c>
      <c r="AK113" s="664">
        <v>0</v>
      </c>
      <c r="AL113" s="449">
        <v>0</v>
      </c>
      <c r="AM113" s="664">
        <v>0</v>
      </c>
      <c r="AN113" s="664">
        <v>0</v>
      </c>
      <c r="AO113" s="664">
        <v>0</v>
      </c>
      <c r="AP113" s="664">
        <v>0</v>
      </c>
      <c r="AQ113" s="664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881" t="s">
        <v>151</v>
      </c>
      <c r="C114" s="882">
        <f t="shared" ref="C114:C123" si="81">SUM(D114:E114)</f>
        <v>43</v>
      </c>
      <c r="D114" s="883">
        <f t="shared" ref="D114:D122" si="82">SUM(F114+H114+J114+L114+N114+P114+R114+T114+V114+X114+Z114+AB114+AD114+AF114+AH114+AJ114+AL114)</f>
        <v>18</v>
      </c>
      <c r="E114" s="884">
        <f t="shared" ref="E114:E123" si="83">SUM(G114+I114+K114+M114+O114+Q114+S114+U114+W114+Y114+AA114+AC114+AE114+AG114+AI114+AK114+AM114)</f>
        <v>25</v>
      </c>
      <c r="F114" s="874">
        <v>0</v>
      </c>
      <c r="G114" s="876">
        <v>0</v>
      </c>
      <c r="H114" s="874">
        <v>1</v>
      </c>
      <c r="I114" s="876">
        <v>1</v>
      </c>
      <c r="J114" s="874">
        <v>6</v>
      </c>
      <c r="K114" s="876">
        <v>4</v>
      </c>
      <c r="L114" s="885">
        <v>9</v>
      </c>
      <c r="M114" s="875">
        <v>19</v>
      </c>
      <c r="N114" s="875">
        <v>0</v>
      </c>
      <c r="O114" s="886">
        <v>0</v>
      </c>
      <c r="P114" s="874">
        <v>1</v>
      </c>
      <c r="Q114" s="886">
        <v>0</v>
      </c>
      <c r="R114" s="885">
        <v>0</v>
      </c>
      <c r="S114" s="886">
        <v>0</v>
      </c>
      <c r="T114" s="885">
        <v>0</v>
      </c>
      <c r="U114" s="886">
        <v>0</v>
      </c>
      <c r="V114" s="874">
        <v>0</v>
      </c>
      <c r="W114" s="876">
        <v>0</v>
      </c>
      <c r="X114" s="885">
        <v>0</v>
      </c>
      <c r="Y114" s="876">
        <v>0</v>
      </c>
      <c r="Z114" s="885">
        <v>1</v>
      </c>
      <c r="AA114" s="886">
        <v>0</v>
      </c>
      <c r="AB114" s="885">
        <v>0</v>
      </c>
      <c r="AC114" s="886">
        <v>0</v>
      </c>
      <c r="AD114" s="885">
        <v>0</v>
      </c>
      <c r="AE114" s="886">
        <v>0</v>
      </c>
      <c r="AF114" s="885">
        <v>0</v>
      </c>
      <c r="AG114" s="886">
        <v>0</v>
      </c>
      <c r="AH114" s="885">
        <v>0</v>
      </c>
      <c r="AI114" s="886">
        <v>1</v>
      </c>
      <c r="AJ114" s="885">
        <v>0</v>
      </c>
      <c r="AK114" s="886">
        <v>0</v>
      </c>
      <c r="AL114" s="885">
        <v>0</v>
      </c>
      <c r="AM114" s="886">
        <v>0</v>
      </c>
      <c r="AN114" s="886">
        <v>4</v>
      </c>
      <c r="AO114" s="886">
        <v>0</v>
      </c>
      <c r="AP114" s="886">
        <v>0</v>
      </c>
      <c r="AQ114" s="886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881" t="s">
        <v>152</v>
      </c>
      <c r="C115" s="882">
        <f t="shared" si="81"/>
        <v>0</v>
      </c>
      <c r="D115" s="883">
        <f t="shared" si="82"/>
        <v>0</v>
      </c>
      <c r="E115" s="884">
        <f t="shared" si="83"/>
        <v>0</v>
      </c>
      <c r="F115" s="874">
        <v>0</v>
      </c>
      <c r="G115" s="876">
        <v>0</v>
      </c>
      <c r="H115" s="874">
        <v>0</v>
      </c>
      <c r="I115" s="876">
        <v>0</v>
      </c>
      <c r="J115" s="874">
        <v>0</v>
      </c>
      <c r="K115" s="876">
        <v>0</v>
      </c>
      <c r="L115" s="885">
        <v>0</v>
      </c>
      <c r="M115" s="875">
        <v>0</v>
      </c>
      <c r="N115" s="875">
        <v>0</v>
      </c>
      <c r="O115" s="886">
        <v>0</v>
      </c>
      <c r="P115" s="874">
        <v>0</v>
      </c>
      <c r="Q115" s="886">
        <v>0</v>
      </c>
      <c r="R115" s="885">
        <v>0</v>
      </c>
      <c r="S115" s="886">
        <v>0</v>
      </c>
      <c r="T115" s="885">
        <v>0</v>
      </c>
      <c r="U115" s="886">
        <v>0</v>
      </c>
      <c r="V115" s="874">
        <v>0</v>
      </c>
      <c r="W115" s="876">
        <v>0</v>
      </c>
      <c r="X115" s="885">
        <v>0</v>
      </c>
      <c r="Y115" s="876">
        <v>0</v>
      </c>
      <c r="Z115" s="885">
        <v>0</v>
      </c>
      <c r="AA115" s="886">
        <v>0</v>
      </c>
      <c r="AB115" s="885">
        <v>0</v>
      </c>
      <c r="AC115" s="886">
        <v>0</v>
      </c>
      <c r="AD115" s="885">
        <v>0</v>
      </c>
      <c r="AE115" s="886">
        <v>0</v>
      </c>
      <c r="AF115" s="885">
        <v>0</v>
      </c>
      <c r="AG115" s="886">
        <v>0</v>
      </c>
      <c r="AH115" s="885">
        <v>0</v>
      </c>
      <c r="AI115" s="886">
        <v>0</v>
      </c>
      <c r="AJ115" s="885">
        <v>0</v>
      </c>
      <c r="AK115" s="886">
        <v>0</v>
      </c>
      <c r="AL115" s="885">
        <v>0</v>
      </c>
      <c r="AM115" s="886">
        <v>0</v>
      </c>
      <c r="AN115" s="886">
        <v>0</v>
      </c>
      <c r="AO115" s="886">
        <v>0</v>
      </c>
      <c r="AP115" s="886">
        <v>0</v>
      </c>
      <c r="AQ115" s="886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881" t="s">
        <v>153</v>
      </c>
      <c r="C116" s="882">
        <f t="shared" si="81"/>
        <v>0</v>
      </c>
      <c r="D116" s="883">
        <f t="shared" si="82"/>
        <v>0</v>
      </c>
      <c r="E116" s="884">
        <f t="shared" si="83"/>
        <v>0</v>
      </c>
      <c r="F116" s="874">
        <v>0</v>
      </c>
      <c r="G116" s="876">
        <v>0</v>
      </c>
      <c r="H116" s="874">
        <v>0</v>
      </c>
      <c r="I116" s="876">
        <v>0</v>
      </c>
      <c r="J116" s="874">
        <v>0</v>
      </c>
      <c r="K116" s="876">
        <v>0</v>
      </c>
      <c r="L116" s="885">
        <v>0</v>
      </c>
      <c r="M116" s="875">
        <v>0</v>
      </c>
      <c r="N116" s="875">
        <v>0</v>
      </c>
      <c r="O116" s="886">
        <v>0</v>
      </c>
      <c r="P116" s="874">
        <v>0</v>
      </c>
      <c r="Q116" s="886">
        <v>0</v>
      </c>
      <c r="R116" s="885">
        <v>0</v>
      </c>
      <c r="S116" s="886">
        <v>0</v>
      </c>
      <c r="T116" s="885">
        <v>0</v>
      </c>
      <c r="U116" s="886">
        <v>0</v>
      </c>
      <c r="V116" s="874">
        <v>0</v>
      </c>
      <c r="W116" s="876">
        <v>0</v>
      </c>
      <c r="X116" s="885">
        <v>0</v>
      </c>
      <c r="Y116" s="876">
        <v>0</v>
      </c>
      <c r="Z116" s="885">
        <v>0</v>
      </c>
      <c r="AA116" s="886">
        <v>0</v>
      </c>
      <c r="AB116" s="885">
        <v>0</v>
      </c>
      <c r="AC116" s="886">
        <v>0</v>
      </c>
      <c r="AD116" s="885">
        <v>0</v>
      </c>
      <c r="AE116" s="886">
        <v>0</v>
      </c>
      <c r="AF116" s="885">
        <v>0</v>
      </c>
      <c r="AG116" s="886">
        <v>0</v>
      </c>
      <c r="AH116" s="885">
        <v>0</v>
      </c>
      <c r="AI116" s="886">
        <v>0</v>
      </c>
      <c r="AJ116" s="885">
        <v>0</v>
      </c>
      <c r="AK116" s="886">
        <v>0</v>
      </c>
      <c r="AL116" s="885">
        <v>0</v>
      </c>
      <c r="AM116" s="886">
        <v>0</v>
      </c>
      <c r="AN116" s="886">
        <v>0</v>
      </c>
      <c r="AO116" s="886">
        <v>0</v>
      </c>
      <c r="AP116" s="886">
        <v>0</v>
      </c>
      <c r="AQ116" s="886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881" t="s">
        <v>154</v>
      </c>
      <c r="C117" s="882">
        <f t="shared" si="81"/>
        <v>35</v>
      </c>
      <c r="D117" s="883">
        <f t="shared" si="82"/>
        <v>25</v>
      </c>
      <c r="E117" s="884">
        <f t="shared" si="83"/>
        <v>10</v>
      </c>
      <c r="F117" s="874">
        <v>0</v>
      </c>
      <c r="G117" s="876">
        <v>0</v>
      </c>
      <c r="H117" s="874">
        <v>7</v>
      </c>
      <c r="I117" s="876">
        <v>1</v>
      </c>
      <c r="J117" s="874">
        <v>9</v>
      </c>
      <c r="K117" s="876">
        <v>1</v>
      </c>
      <c r="L117" s="885">
        <v>9</v>
      </c>
      <c r="M117" s="875">
        <v>8</v>
      </c>
      <c r="N117" s="875">
        <v>0</v>
      </c>
      <c r="O117" s="886">
        <v>0</v>
      </c>
      <c r="P117" s="874">
        <v>0</v>
      </c>
      <c r="Q117" s="886">
        <v>0</v>
      </c>
      <c r="R117" s="885">
        <v>0</v>
      </c>
      <c r="S117" s="886">
        <v>0</v>
      </c>
      <c r="T117" s="885">
        <v>0</v>
      </c>
      <c r="U117" s="886">
        <v>0</v>
      </c>
      <c r="V117" s="874">
        <v>0</v>
      </c>
      <c r="W117" s="876">
        <v>0</v>
      </c>
      <c r="X117" s="885">
        <v>0</v>
      </c>
      <c r="Y117" s="876">
        <v>0</v>
      </c>
      <c r="Z117" s="885">
        <v>0</v>
      </c>
      <c r="AA117" s="886">
        <v>0</v>
      </c>
      <c r="AB117" s="885">
        <v>0</v>
      </c>
      <c r="AC117" s="886">
        <v>0</v>
      </c>
      <c r="AD117" s="885">
        <v>0</v>
      </c>
      <c r="AE117" s="886">
        <v>0</v>
      </c>
      <c r="AF117" s="885">
        <v>0</v>
      </c>
      <c r="AG117" s="886">
        <v>0</v>
      </c>
      <c r="AH117" s="885">
        <v>0</v>
      </c>
      <c r="AI117" s="886">
        <v>0</v>
      </c>
      <c r="AJ117" s="885">
        <v>0</v>
      </c>
      <c r="AK117" s="886">
        <v>0</v>
      </c>
      <c r="AL117" s="885">
        <v>0</v>
      </c>
      <c r="AM117" s="886">
        <v>0</v>
      </c>
      <c r="AN117" s="886">
        <v>4</v>
      </c>
      <c r="AO117" s="886">
        <v>0</v>
      </c>
      <c r="AP117" s="886">
        <v>0</v>
      </c>
      <c r="AQ117" s="886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881" t="s">
        <v>37</v>
      </c>
      <c r="C118" s="882">
        <f t="shared" si="81"/>
        <v>0</v>
      </c>
      <c r="D118" s="883">
        <f t="shared" si="82"/>
        <v>0</v>
      </c>
      <c r="E118" s="884">
        <f t="shared" si="83"/>
        <v>0</v>
      </c>
      <c r="F118" s="874">
        <v>0</v>
      </c>
      <c r="G118" s="876">
        <v>0</v>
      </c>
      <c r="H118" s="874">
        <v>0</v>
      </c>
      <c r="I118" s="876">
        <v>0</v>
      </c>
      <c r="J118" s="874">
        <v>0</v>
      </c>
      <c r="K118" s="876">
        <v>0</v>
      </c>
      <c r="L118" s="885">
        <v>0</v>
      </c>
      <c r="M118" s="875">
        <v>0</v>
      </c>
      <c r="N118" s="875">
        <v>0</v>
      </c>
      <c r="O118" s="886">
        <v>0</v>
      </c>
      <c r="P118" s="874">
        <v>0</v>
      </c>
      <c r="Q118" s="886">
        <v>0</v>
      </c>
      <c r="R118" s="885">
        <v>0</v>
      </c>
      <c r="S118" s="886">
        <v>0</v>
      </c>
      <c r="T118" s="885">
        <v>0</v>
      </c>
      <c r="U118" s="886">
        <v>0</v>
      </c>
      <c r="V118" s="874">
        <v>0</v>
      </c>
      <c r="W118" s="876">
        <v>0</v>
      </c>
      <c r="X118" s="885">
        <v>0</v>
      </c>
      <c r="Y118" s="876">
        <v>0</v>
      </c>
      <c r="Z118" s="885">
        <v>0</v>
      </c>
      <c r="AA118" s="886">
        <v>0</v>
      </c>
      <c r="AB118" s="885">
        <v>0</v>
      </c>
      <c r="AC118" s="886">
        <v>0</v>
      </c>
      <c r="AD118" s="885">
        <v>0</v>
      </c>
      <c r="AE118" s="886">
        <v>0</v>
      </c>
      <c r="AF118" s="885">
        <v>0</v>
      </c>
      <c r="AG118" s="886">
        <v>0</v>
      </c>
      <c r="AH118" s="885">
        <v>0</v>
      </c>
      <c r="AI118" s="886">
        <v>0</v>
      </c>
      <c r="AJ118" s="885">
        <v>0</v>
      </c>
      <c r="AK118" s="886">
        <v>0</v>
      </c>
      <c r="AL118" s="885">
        <v>0</v>
      </c>
      <c r="AM118" s="886">
        <v>0</v>
      </c>
      <c r="AN118" s="886">
        <v>0</v>
      </c>
      <c r="AO118" s="886">
        <v>0</v>
      </c>
      <c r="AP118" s="886">
        <v>0</v>
      </c>
      <c r="AQ118" s="886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881" t="s">
        <v>155</v>
      </c>
      <c r="C119" s="882">
        <f t="shared" si="81"/>
        <v>9</v>
      </c>
      <c r="D119" s="883">
        <f t="shared" si="82"/>
        <v>5</v>
      </c>
      <c r="E119" s="884">
        <f t="shared" si="83"/>
        <v>4</v>
      </c>
      <c r="F119" s="874">
        <v>0</v>
      </c>
      <c r="G119" s="876">
        <v>0</v>
      </c>
      <c r="H119" s="874">
        <v>3</v>
      </c>
      <c r="I119" s="876">
        <v>0</v>
      </c>
      <c r="J119" s="874">
        <v>1</v>
      </c>
      <c r="K119" s="876">
        <v>0</v>
      </c>
      <c r="L119" s="885">
        <v>1</v>
      </c>
      <c r="M119" s="875">
        <v>2</v>
      </c>
      <c r="N119" s="875">
        <v>0</v>
      </c>
      <c r="O119" s="886">
        <v>0</v>
      </c>
      <c r="P119" s="874">
        <v>0</v>
      </c>
      <c r="Q119" s="886">
        <v>0</v>
      </c>
      <c r="R119" s="885">
        <v>0</v>
      </c>
      <c r="S119" s="886">
        <v>0</v>
      </c>
      <c r="T119" s="885">
        <v>0</v>
      </c>
      <c r="U119" s="886">
        <v>0</v>
      </c>
      <c r="V119" s="874">
        <v>0</v>
      </c>
      <c r="W119" s="876">
        <v>0</v>
      </c>
      <c r="X119" s="885">
        <v>0</v>
      </c>
      <c r="Y119" s="876">
        <v>1</v>
      </c>
      <c r="Z119" s="885">
        <v>0</v>
      </c>
      <c r="AA119" s="886">
        <v>0</v>
      </c>
      <c r="AB119" s="885">
        <v>0</v>
      </c>
      <c r="AC119" s="886">
        <v>1</v>
      </c>
      <c r="AD119" s="885">
        <v>0</v>
      </c>
      <c r="AE119" s="886">
        <v>0</v>
      </c>
      <c r="AF119" s="885">
        <v>0</v>
      </c>
      <c r="AG119" s="886">
        <v>0</v>
      </c>
      <c r="AH119" s="885">
        <v>0</v>
      </c>
      <c r="AI119" s="886">
        <v>0</v>
      </c>
      <c r="AJ119" s="885">
        <v>0</v>
      </c>
      <c r="AK119" s="886">
        <v>0</v>
      </c>
      <c r="AL119" s="885">
        <v>0</v>
      </c>
      <c r="AM119" s="886">
        <v>0</v>
      </c>
      <c r="AN119" s="886">
        <v>0</v>
      </c>
      <c r="AO119" s="886">
        <v>0</v>
      </c>
      <c r="AP119" s="886">
        <v>0</v>
      </c>
      <c r="AQ119" s="886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881" t="s">
        <v>156</v>
      </c>
      <c r="C120" s="882">
        <f t="shared" si="81"/>
        <v>0</v>
      </c>
      <c r="D120" s="883">
        <f t="shared" si="82"/>
        <v>0</v>
      </c>
      <c r="E120" s="884">
        <f t="shared" si="83"/>
        <v>0</v>
      </c>
      <c r="F120" s="874">
        <v>0</v>
      </c>
      <c r="G120" s="876">
        <v>0</v>
      </c>
      <c r="H120" s="874">
        <v>0</v>
      </c>
      <c r="I120" s="876">
        <v>0</v>
      </c>
      <c r="J120" s="874">
        <v>0</v>
      </c>
      <c r="K120" s="876">
        <v>0</v>
      </c>
      <c r="L120" s="885">
        <v>0</v>
      </c>
      <c r="M120" s="875">
        <v>0</v>
      </c>
      <c r="N120" s="875">
        <v>0</v>
      </c>
      <c r="O120" s="886">
        <v>0</v>
      </c>
      <c r="P120" s="874">
        <v>0</v>
      </c>
      <c r="Q120" s="886">
        <v>0</v>
      </c>
      <c r="R120" s="885">
        <v>0</v>
      </c>
      <c r="S120" s="886">
        <v>0</v>
      </c>
      <c r="T120" s="885">
        <v>0</v>
      </c>
      <c r="U120" s="886">
        <v>0</v>
      </c>
      <c r="V120" s="874">
        <v>0</v>
      </c>
      <c r="W120" s="876">
        <v>0</v>
      </c>
      <c r="X120" s="885">
        <v>0</v>
      </c>
      <c r="Y120" s="876">
        <v>0</v>
      </c>
      <c r="Z120" s="885">
        <v>0</v>
      </c>
      <c r="AA120" s="886">
        <v>0</v>
      </c>
      <c r="AB120" s="885">
        <v>0</v>
      </c>
      <c r="AC120" s="886">
        <v>0</v>
      </c>
      <c r="AD120" s="885">
        <v>0</v>
      </c>
      <c r="AE120" s="886">
        <v>0</v>
      </c>
      <c r="AF120" s="885">
        <v>0</v>
      </c>
      <c r="AG120" s="886">
        <v>0</v>
      </c>
      <c r="AH120" s="885">
        <v>0</v>
      </c>
      <c r="AI120" s="886">
        <v>0</v>
      </c>
      <c r="AJ120" s="885">
        <v>0</v>
      </c>
      <c r="AK120" s="886">
        <v>0</v>
      </c>
      <c r="AL120" s="885">
        <v>0</v>
      </c>
      <c r="AM120" s="886">
        <v>0</v>
      </c>
      <c r="AN120" s="886">
        <v>0</v>
      </c>
      <c r="AO120" s="886">
        <v>0</v>
      </c>
      <c r="AP120" s="886">
        <v>0</v>
      </c>
      <c r="AQ120" s="886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881" t="s">
        <v>157</v>
      </c>
      <c r="C121" s="882">
        <f t="shared" si="81"/>
        <v>0</v>
      </c>
      <c r="D121" s="883">
        <f t="shared" si="82"/>
        <v>0</v>
      </c>
      <c r="E121" s="884">
        <f t="shared" si="83"/>
        <v>0</v>
      </c>
      <c r="F121" s="874">
        <v>0</v>
      </c>
      <c r="G121" s="876">
        <v>0</v>
      </c>
      <c r="H121" s="874">
        <v>0</v>
      </c>
      <c r="I121" s="876">
        <v>0</v>
      </c>
      <c r="J121" s="874">
        <v>0</v>
      </c>
      <c r="K121" s="876">
        <v>0</v>
      </c>
      <c r="L121" s="885">
        <v>0</v>
      </c>
      <c r="M121" s="875">
        <v>0</v>
      </c>
      <c r="N121" s="875">
        <v>0</v>
      </c>
      <c r="O121" s="886">
        <v>0</v>
      </c>
      <c r="P121" s="874">
        <v>0</v>
      </c>
      <c r="Q121" s="886">
        <v>0</v>
      </c>
      <c r="R121" s="885">
        <v>0</v>
      </c>
      <c r="S121" s="886">
        <v>0</v>
      </c>
      <c r="T121" s="885">
        <v>0</v>
      </c>
      <c r="U121" s="886">
        <v>0</v>
      </c>
      <c r="V121" s="874">
        <v>0</v>
      </c>
      <c r="W121" s="876">
        <v>0</v>
      </c>
      <c r="X121" s="885">
        <v>0</v>
      </c>
      <c r="Y121" s="876">
        <v>0</v>
      </c>
      <c r="Z121" s="885">
        <v>0</v>
      </c>
      <c r="AA121" s="886">
        <v>0</v>
      </c>
      <c r="AB121" s="885">
        <v>0</v>
      </c>
      <c r="AC121" s="886">
        <v>0</v>
      </c>
      <c r="AD121" s="885">
        <v>0</v>
      </c>
      <c r="AE121" s="886">
        <v>0</v>
      </c>
      <c r="AF121" s="885">
        <v>0</v>
      </c>
      <c r="AG121" s="886">
        <v>0</v>
      </c>
      <c r="AH121" s="885">
        <v>0</v>
      </c>
      <c r="AI121" s="886">
        <v>0</v>
      </c>
      <c r="AJ121" s="885">
        <v>0</v>
      </c>
      <c r="AK121" s="886">
        <v>0</v>
      </c>
      <c r="AL121" s="885">
        <v>0</v>
      </c>
      <c r="AM121" s="886">
        <v>0</v>
      </c>
      <c r="AN121" s="886">
        <v>0</v>
      </c>
      <c r="AO121" s="886">
        <v>0</v>
      </c>
      <c r="AP121" s="886">
        <v>0</v>
      </c>
      <c r="AQ121" s="886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887" t="s">
        <v>158</v>
      </c>
      <c r="C122" s="888">
        <f t="shared" si="81"/>
        <v>0</v>
      </c>
      <c r="D122" s="889">
        <f t="shared" si="82"/>
        <v>0</v>
      </c>
      <c r="E122" s="890">
        <f t="shared" si="83"/>
        <v>0</v>
      </c>
      <c r="F122" s="891">
        <v>0</v>
      </c>
      <c r="G122" s="892">
        <v>0</v>
      </c>
      <c r="H122" s="891">
        <v>0</v>
      </c>
      <c r="I122" s="892">
        <v>0</v>
      </c>
      <c r="J122" s="891">
        <v>0</v>
      </c>
      <c r="K122" s="892">
        <v>0</v>
      </c>
      <c r="L122" s="893">
        <v>0</v>
      </c>
      <c r="M122" s="894">
        <v>0</v>
      </c>
      <c r="N122" s="894">
        <v>0</v>
      </c>
      <c r="O122" s="895">
        <v>0</v>
      </c>
      <c r="P122" s="891">
        <v>0</v>
      </c>
      <c r="Q122" s="895">
        <v>0</v>
      </c>
      <c r="R122" s="893">
        <v>0</v>
      </c>
      <c r="S122" s="895">
        <v>0</v>
      </c>
      <c r="T122" s="893">
        <v>0</v>
      </c>
      <c r="U122" s="895">
        <v>0</v>
      </c>
      <c r="V122" s="891">
        <v>0</v>
      </c>
      <c r="W122" s="892">
        <v>0</v>
      </c>
      <c r="X122" s="893">
        <v>0</v>
      </c>
      <c r="Y122" s="892">
        <v>0</v>
      </c>
      <c r="Z122" s="893">
        <v>0</v>
      </c>
      <c r="AA122" s="895">
        <v>0</v>
      </c>
      <c r="AB122" s="893">
        <v>0</v>
      </c>
      <c r="AC122" s="895">
        <v>0</v>
      </c>
      <c r="AD122" s="893">
        <v>0</v>
      </c>
      <c r="AE122" s="895">
        <v>0</v>
      </c>
      <c r="AF122" s="893">
        <v>0</v>
      </c>
      <c r="AG122" s="895">
        <v>0</v>
      </c>
      <c r="AH122" s="893">
        <v>0</v>
      </c>
      <c r="AI122" s="895">
        <v>0</v>
      </c>
      <c r="AJ122" s="893">
        <v>0</v>
      </c>
      <c r="AK122" s="895">
        <v>0</v>
      </c>
      <c r="AL122" s="893">
        <v>0</v>
      </c>
      <c r="AM122" s="895">
        <v>0</v>
      </c>
      <c r="AN122" s="895">
        <v>0</v>
      </c>
      <c r="AO122" s="895">
        <v>0</v>
      </c>
      <c r="AP122" s="895">
        <v>0</v>
      </c>
      <c r="AQ122" s="895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896" t="s">
        <v>159</v>
      </c>
      <c r="C123" s="897">
        <f t="shared" si="81"/>
        <v>0</v>
      </c>
      <c r="D123" s="898">
        <f>SUM(F123+H123+J123+L123+N123+P123+R123+T123+V123+X123+Z123+AB123+AD123+AF123+AH123+AJ123+AL123)</f>
        <v>0</v>
      </c>
      <c r="E123" s="899">
        <f t="shared" si="83"/>
        <v>0</v>
      </c>
      <c r="F123" s="900">
        <v>0</v>
      </c>
      <c r="G123" s="901">
        <v>0</v>
      </c>
      <c r="H123" s="900">
        <v>0</v>
      </c>
      <c r="I123" s="901">
        <v>0</v>
      </c>
      <c r="J123" s="900">
        <v>0</v>
      </c>
      <c r="K123" s="901">
        <v>0</v>
      </c>
      <c r="L123" s="902">
        <v>0</v>
      </c>
      <c r="M123" s="903">
        <v>0</v>
      </c>
      <c r="N123" s="903">
        <v>0</v>
      </c>
      <c r="O123" s="904">
        <v>0</v>
      </c>
      <c r="P123" s="900">
        <v>0</v>
      </c>
      <c r="Q123" s="904">
        <v>0</v>
      </c>
      <c r="R123" s="902">
        <v>0</v>
      </c>
      <c r="S123" s="904">
        <v>0</v>
      </c>
      <c r="T123" s="902">
        <v>0</v>
      </c>
      <c r="U123" s="904">
        <v>0</v>
      </c>
      <c r="V123" s="900">
        <v>0</v>
      </c>
      <c r="W123" s="901">
        <v>0</v>
      </c>
      <c r="X123" s="902">
        <v>0</v>
      </c>
      <c r="Y123" s="901">
        <v>0</v>
      </c>
      <c r="Z123" s="902">
        <v>0</v>
      </c>
      <c r="AA123" s="904">
        <v>0</v>
      </c>
      <c r="AB123" s="902">
        <v>0</v>
      </c>
      <c r="AC123" s="904">
        <v>0</v>
      </c>
      <c r="AD123" s="902">
        <v>0</v>
      </c>
      <c r="AE123" s="904">
        <v>0</v>
      </c>
      <c r="AF123" s="902">
        <v>0</v>
      </c>
      <c r="AG123" s="904">
        <v>0</v>
      </c>
      <c r="AH123" s="902">
        <v>0</v>
      </c>
      <c r="AI123" s="904">
        <v>0</v>
      </c>
      <c r="AJ123" s="902">
        <v>0</v>
      </c>
      <c r="AK123" s="904">
        <v>0</v>
      </c>
      <c r="AL123" s="902">
        <v>0</v>
      </c>
      <c r="AM123" s="904">
        <v>0</v>
      </c>
      <c r="AN123" s="904">
        <v>0</v>
      </c>
      <c r="AO123" s="904">
        <v>0</v>
      </c>
      <c r="AP123" s="904">
        <v>0</v>
      </c>
      <c r="AQ123" s="904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87</v>
      </c>
      <c r="D124" s="207">
        <f>SUM(D113:D123)</f>
        <v>48</v>
      </c>
      <c r="E124" s="208">
        <f>SUM(E113:E123)</f>
        <v>39</v>
      </c>
      <c r="F124" s="209">
        <f>SUM(F113:F123)</f>
        <v>0</v>
      </c>
      <c r="G124" s="210">
        <f>SUM(G113:G123)</f>
        <v>0</v>
      </c>
      <c r="H124" s="209">
        <f>SUM(H113:H123)</f>
        <v>11</v>
      </c>
      <c r="I124" s="210">
        <f t="shared" ref="I124:AO124" si="84">SUM(I113:I123)</f>
        <v>2</v>
      </c>
      <c r="J124" s="209">
        <f t="shared" si="84"/>
        <v>16</v>
      </c>
      <c r="K124" s="210">
        <f t="shared" si="84"/>
        <v>5</v>
      </c>
      <c r="L124" s="211">
        <f t="shared" si="84"/>
        <v>19</v>
      </c>
      <c r="M124" s="212">
        <f t="shared" si="84"/>
        <v>29</v>
      </c>
      <c r="N124" s="212">
        <f t="shared" si="84"/>
        <v>0</v>
      </c>
      <c r="O124" s="213">
        <f t="shared" si="84"/>
        <v>0</v>
      </c>
      <c r="P124" s="209">
        <f t="shared" si="84"/>
        <v>1</v>
      </c>
      <c r="Q124" s="213">
        <f t="shared" si="84"/>
        <v>0</v>
      </c>
      <c r="R124" s="214">
        <f t="shared" si="84"/>
        <v>0</v>
      </c>
      <c r="S124" s="450">
        <f t="shared" si="84"/>
        <v>0</v>
      </c>
      <c r="T124" s="451">
        <f>SUM(T113:T123)</f>
        <v>0</v>
      </c>
      <c r="U124" s="452">
        <f t="shared" si="84"/>
        <v>0</v>
      </c>
      <c r="V124" s="212">
        <f t="shared" si="84"/>
        <v>0</v>
      </c>
      <c r="W124" s="450">
        <f t="shared" si="84"/>
        <v>0</v>
      </c>
      <c r="X124" s="453">
        <f t="shared" si="84"/>
        <v>0</v>
      </c>
      <c r="Y124" s="210">
        <f t="shared" si="84"/>
        <v>1</v>
      </c>
      <c r="Z124" s="454">
        <f t="shared" si="84"/>
        <v>1</v>
      </c>
      <c r="AA124" s="210">
        <f t="shared" si="84"/>
        <v>0</v>
      </c>
      <c r="AB124" s="454">
        <f t="shared" si="84"/>
        <v>0</v>
      </c>
      <c r="AC124" s="210">
        <f t="shared" si="84"/>
        <v>1</v>
      </c>
      <c r="AD124" s="454">
        <f t="shared" si="84"/>
        <v>0</v>
      </c>
      <c r="AE124" s="210">
        <f t="shared" si="84"/>
        <v>0</v>
      </c>
      <c r="AF124" s="454">
        <f t="shared" si="84"/>
        <v>0</v>
      </c>
      <c r="AG124" s="210">
        <f t="shared" si="84"/>
        <v>0</v>
      </c>
      <c r="AH124" s="454">
        <f t="shared" si="84"/>
        <v>0</v>
      </c>
      <c r="AI124" s="210">
        <f t="shared" si="84"/>
        <v>1</v>
      </c>
      <c r="AJ124" s="454">
        <f t="shared" si="84"/>
        <v>0</v>
      </c>
      <c r="AK124" s="210">
        <f t="shared" si="84"/>
        <v>0</v>
      </c>
      <c r="AL124" s="454">
        <f t="shared" si="84"/>
        <v>0</v>
      </c>
      <c r="AM124" s="210">
        <f t="shared" si="84"/>
        <v>0</v>
      </c>
      <c r="AN124" s="210">
        <f t="shared" si="84"/>
        <v>8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448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/>
      <c r="G125" s="224"/>
      <c r="H125" s="223"/>
      <c r="I125" s="224"/>
      <c r="J125" s="223"/>
      <c r="K125" s="224"/>
      <c r="L125" s="225"/>
      <c r="M125" s="226"/>
      <c r="N125" s="226"/>
      <c r="O125" s="227"/>
      <c r="P125" s="223"/>
      <c r="Q125" s="227"/>
      <c r="R125" s="225"/>
      <c r="S125" s="227"/>
      <c r="T125" s="225"/>
      <c r="U125" s="227"/>
      <c r="V125" s="223"/>
      <c r="W125" s="224"/>
      <c r="X125" s="225"/>
      <c r="Y125" s="224"/>
      <c r="Z125" s="225"/>
      <c r="AA125" s="227"/>
      <c r="AB125" s="225"/>
      <c r="AC125" s="227"/>
      <c r="AD125" s="225"/>
      <c r="AE125" s="227"/>
      <c r="AF125" s="225"/>
      <c r="AG125" s="227"/>
      <c r="AH125" s="225"/>
      <c r="AI125" s="227"/>
      <c r="AJ125" s="225"/>
      <c r="AK125" s="227"/>
      <c r="AL125" s="225"/>
      <c r="AM125" s="227"/>
      <c r="AN125" s="227"/>
      <c r="AO125" s="227"/>
      <c r="AP125" s="227"/>
      <c r="AQ125" s="227"/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881" t="s">
        <v>151</v>
      </c>
      <c r="C126" s="882">
        <f t="shared" ref="C126:C134" si="86">SUM(D126:E126)</f>
        <v>0</v>
      </c>
      <c r="D126" s="883">
        <f t="shared" ref="D126:E135" si="87">SUM(F126+H126+J126+L126+N126+P126+R126+T126+V126+X126+Z126+AB126+AD126+AF126+AH126+AJ126+AL126)</f>
        <v>0</v>
      </c>
      <c r="E126" s="884">
        <f>SUM(G126+I126+K126+M126+O126+Q126+S126+U126+W126+Y126+AA126+AC126+AE126+AG126+AI126+AK126+AM126)</f>
        <v>0</v>
      </c>
      <c r="F126" s="874"/>
      <c r="G126" s="876"/>
      <c r="H126" s="874"/>
      <c r="I126" s="876"/>
      <c r="J126" s="874"/>
      <c r="K126" s="876"/>
      <c r="L126" s="885"/>
      <c r="M126" s="875"/>
      <c r="N126" s="875"/>
      <c r="O126" s="886"/>
      <c r="P126" s="874"/>
      <c r="Q126" s="886"/>
      <c r="R126" s="885"/>
      <c r="S126" s="886"/>
      <c r="T126" s="885"/>
      <c r="U126" s="886"/>
      <c r="V126" s="874"/>
      <c r="W126" s="876"/>
      <c r="X126" s="885"/>
      <c r="Y126" s="876"/>
      <c r="Z126" s="885"/>
      <c r="AA126" s="886"/>
      <c r="AB126" s="885"/>
      <c r="AC126" s="886"/>
      <c r="AD126" s="885"/>
      <c r="AE126" s="886"/>
      <c r="AF126" s="885"/>
      <c r="AG126" s="886"/>
      <c r="AH126" s="885"/>
      <c r="AI126" s="886"/>
      <c r="AJ126" s="885"/>
      <c r="AK126" s="886"/>
      <c r="AL126" s="885"/>
      <c r="AM126" s="886"/>
      <c r="AN126" s="886"/>
      <c r="AO126" s="886"/>
      <c r="AP126" s="886"/>
      <c r="AQ126" s="886"/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881" t="s">
        <v>152</v>
      </c>
      <c r="C127" s="882">
        <f t="shared" si="86"/>
        <v>0</v>
      </c>
      <c r="D127" s="883">
        <f t="shared" si="87"/>
        <v>0</v>
      </c>
      <c r="E127" s="884">
        <f t="shared" si="87"/>
        <v>0</v>
      </c>
      <c r="F127" s="874"/>
      <c r="G127" s="876"/>
      <c r="H127" s="874"/>
      <c r="I127" s="876"/>
      <c r="J127" s="874"/>
      <c r="K127" s="876"/>
      <c r="L127" s="885"/>
      <c r="M127" s="875"/>
      <c r="N127" s="875"/>
      <c r="O127" s="886"/>
      <c r="P127" s="874"/>
      <c r="Q127" s="886"/>
      <c r="R127" s="885"/>
      <c r="S127" s="886"/>
      <c r="T127" s="885"/>
      <c r="U127" s="886"/>
      <c r="V127" s="874"/>
      <c r="W127" s="876"/>
      <c r="X127" s="885"/>
      <c r="Y127" s="876"/>
      <c r="Z127" s="885"/>
      <c r="AA127" s="886"/>
      <c r="AB127" s="885"/>
      <c r="AC127" s="886"/>
      <c r="AD127" s="885"/>
      <c r="AE127" s="886"/>
      <c r="AF127" s="885"/>
      <c r="AG127" s="886"/>
      <c r="AH127" s="885"/>
      <c r="AI127" s="886"/>
      <c r="AJ127" s="885"/>
      <c r="AK127" s="886"/>
      <c r="AL127" s="885"/>
      <c r="AM127" s="886"/>
      <c r="AN127" s="886"/>
      <c r="AO127" s="886"/>
      <c r="AP127" s="886"/>
      <c r="AQ127" s="886"/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881" t="s">
        <v>153</v>
      </c>
      <c r="C128" s="882">
        <f t="shared" si="86"/>
        <v>0</v>
      </c>
      <c r="D128" s="883">
        <f t="shared" si="87"/>
        <v>0</v>
      </c>
      <c r="E128" s="884">
        <f t="shared" si="87"/>
        <v>0</v>
      </c>
      <c r="F128" s="874"/>
      <c r="G128" s="876"/>
      <c r="H128" s="874"/>
      <c r="I128" s="876"/>
      <c r="J128" s="874"/>
      <c r="K128" s="876"/>
      <c r="L128" s="885"/>
      <c r="M128" s="875"/>
      <c r="N128" s="875"/>
      <c r="O128" s="886"/>
      <c r="P128" s="874"/>
      <c r="Q128" s="886"/>
      <c r="R128" s="885"/>
      <c r="S128" s="886"/>
      <c r="T128" s="885"/>
      <c r="U128" s="886"/>
      <c r="V128" s="874"/>
      <c r="W128" s="876"/>
      <c r="X128" s="885"/>
      <c r="Y128" s="876"/>
      <c r="Z128" s="885"/>
      <c r="AA128" s="886"/>
      <c r="AB128" s="885"/>
      <c r="AC128" s="886"/>
      <c r="AD128" s="885"/>
      <c r="AE128" s="886"/>
      <c r="AF128" s="885"/>
      <c r="AG128" s="886"/>
      <c r="AH128" s="885"/>
      <c r="AI128" s="886"/>
      <c r="AJ128" s="885"/>
      <c r="AK128" s="886"/>
      <c r="AL128" s="885"/>
      <c r="AM128" s="886"/>
      <c r="AN128" s="886"/>
      <c r="AO128" s="886"/>
      <c r="AP128" s="886"/>
      <c r="AQ128" s="886"/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881" t="s">
        <v>154</v>
      </c>
      <c r="C129" s="882">
        <f t="shared" si="86"/>
        <v>0</v>
      </c>
      <c r="D129" s="883">
        <f t="shared" si="87"/>
        <v>0</v>
      </c>
      <c r="E129" s="884">
        <f t="shared" si="87"/>
        <v>0</v>
      </c>
      <c r="F129" s="874"/>
      <c r="G129" s="876"/>
      <c r="H129" s="874"/>
      <c r="I129" s="876"/>
      <c r="J129" s="874"/>
      <c r="K129" s="876"/>
      <c r="L129" s="885"/>
      <c r="M129" s="875"/>
      <c r="N129" s="875"/>
      <c r="O129" s="886"/>
      <c r="P129" s="874"/>
      <c r="Q129" s="886"/>
      <c r="R129" s="885"/>
      <c r="S129" s="886"/>
      <c r="T129" s="885"/>
      <c r="U129" s="886"/>
      <c r="V129" s="874"/>
      <c r="W129" s="876"/>
      <c r="X129" s="885"/>
      <c r="Y129" s="876"/>
      <c r="Z129" s="885"/>
      <c r="AA129" s="886"/>
      <c r="AB129" s="885"/>
      <c r="AC129" s="886"/>
      <c r="AD129" s="885"/>
      <c r="AE129" s="886"/>
      <c r="AF129" s="885"/>
      <c r="AG129" s="886"/>
      <c r="AH129" s="885"/>
      <c r="AI129" s="886"/>
      <c r="AJ129" s="885"/>
      <c r="AK129" s="886"/>
      <c r="AL129" s="885"/>
      <c r="AM129" s="886"/>
      <c r="AN129" s="886"/>
      <c r="AO129" s="886"/>
      <c r="AP129" s="886"/>
      <c r="AQ129" s="886"/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881" t="s">
        <v>37</v>
      </c>
      <c r="C130" s="882">
        <f t="shared" si="86"/>
        <v>0</v>
      </c>
      <c r="D130" s="883">
        <f t="shared" si="87"/>
        <v>0</v>
      </c>
      <c r="E130" s="884">
        <f t="shared" si="87"/>
        <v>0</v>
      </c>
      <c r="F130" s="874"/>
      <c r="G130" s="876"/>
      <c r="H130" s="874"/>
      <c r="I130" s="876"/>
      <c r="J130" s="874"/>
      <c r="K130" s="876"/>
      <c r="L130" s="885"/>
      <c r="M130" s="875"/>
      <c r="N130" s="875"/>
      <c r="O130" s="886"/>
      <c r="P130" s="874"/>
      <c r="Q130" s="886"/>
      <c r="R130" s="885"/>
      <c r="S130" s="886"/>
      <c r="T130" s="885"/>
      <c r="U130" s="886"/>
      <c r="V130" s="874"/>
      <c r="W130" s="876"/>
      <c r="X130" s="885"/>
      <c r="Y130" s="876"/>
      <c r="Z130" s="885"/>
      <c r="AA130" s="886"/>
      <c r="AB130" s="885"/>
      <c r="AC130" s="886"/>
      <c r="AD130" s="885"/>
      <c r="AE130" s="886"/>
      <c r="AF130" s="885"/>
      <c r="AG130" s="886"/>
      <c r="AH130" s="885"/>
      <c r="AI130" s="886"/>
      <c r="AJ130" s="885"/>
      <c r="AK130" s="886"/>
      <c r="AL130" s="885"/>
      <c r="AM130" s="886"/>
      <c r="AN130" s="886"/>
      <c r="AO130" s="886"/>
      <c r="AP130" s="886"/>
      <c r="AQ130" s="886"/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881" t="s">
        <v>155</v>
      </c>
      <c r="C131" s="882">
        <f t="shared" si="86"/>
        <v>0</v>
      </c>
      <c r="D131" s="883">
        <f t="shared" si="87"/>
        <v>0</v>
      </c>
      <c r="E131" s="884">
        <f t="shared" si="87"/>
        <v>0</v>
      </c>
      <c r="F131" s="874"/>
      <c r="G131" s="876"/>
      <c r="H131" s="874"/>
      <c r="I131" s="876"/>
      <c r="J131" s="874"/>
      <c r="K131" s="876"/>
      <c r="L131" s="885"/>
      <c r="M131" s="875"/>
      <c r="N131" s="875"/>
      <c r="O131" s="886"/>
      <c r="P131" s="874"/>
      <c r="Q131" s="886"/>
      <c r="R131" s="885"/>
      <c r="S131" s="886"/>
      <c r="T131" s="885"/>
      <c r="U131" s="886"/>
      <c r="V131" s="874"/>
      <c r="W131" s="876"/>
      <c r="X131" s="885"/>
      <c r="Y131" s="876"/>
      <c r="Z131" s="885"/>
      <c r="AA131" s="886"/>
      <c r="AB131" s="885"/>
      <c r="AC131" s="886"/>
      <c r="AD131" s="885"/>
      <c r="AE131" s="886"/>
      <c r="AF131" s="885"/>
      <c r="AG131" s="886"/>
      <c r="AH131" s="885"/>
      <c r="AI131" s="886"/>
      <c r="AJ131" s="885"/>
      <c r="AK131" s="886"/>
      <c r="AL131" s="885"/>
      <c r="AM131" s="886"/>
      <c r="AN131" s="886"/>
      <c r="AO131" s="886"/>
      <c r="AP131" s="886"/>
      <c r="AQ131" s="886"/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881" t="s">
        <v>156</v>
      </c>
      <c r="C132" s="882">
        <f t="shared" si="86"/>
        <v>0</v>
      </c>
      <c r="D132" s="883">
        <f t="shared" si="87"/>
        <v>0</v>
      </c>
      <c r="E132" s="884">
        <f t="shared" si="87"/>
        <v>0</v>
      </c>
      <c r="F132" s="874"/>
      <c r="G132" s="876"/>
      <c r="H132" s="874"/>
      <c r="I132" s="876"/>
      <c r="J132" s="874"/>
      <c r="K132" s="876"/>
      <c r="L132" s="885"/>
      <c r="M132" s="875"/>
      <c r="N132" s="875"/>
      <c r="O132" s="886"/>
      <c r="P132" s="874"/>
      <c r="Q132" s="886"/>
      <c r="R132" s="885"/>
      <c r="S132" s="886"/>
      <c r="T132" s="885"/>
      <c r="U132" s="886"/>
      <c r="V132" s="874"/>
      <c r="W132" s="876"/>
      <c r="X132" s="885"/>
      <c r="Y132" s="876"/>
      <c r="Z132" s="885"/>
      <c r="AA132" s="886"/>
      <c r="AB132" s="885"/>
      <c r="AC132" s="886"/>
      <c r="AD132" s="885"/>
      <c r="AE132" s="886"/>
      <c r="AF132" s="885"/>
      <c r="AG132" s="886"/>
      <c r="AH132" s="885"/>
      <c r="AI132" s="886"/>
      <c r="AJ132" s="885"/>
      <c r="AK132" s="886"/>
      <c r="AL132" s="885"/>
      <c r="AM132" s="886"/>
      <c r="AN132" s="886"/>
      <c r="AO132" s="886"/>
      <c r="AP132" s="886"/>
      <c r="AQ132" s="886"/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881" t="s">
        <v>157</v>
      </c>
      <c r="C133" s="882">
        <f t="shared" si="86"/>
        <v>0</v>
      </c>
      <c r="D133" s="883">
        <f t="shared" si="87"/>
        <v>0</v>
      </c>
      <c r="E133" s="884">
        <f t="shared" si="87"/>
        <v>0</v>
      </c>
      <c r="F133" s="874"/>
      <c r="G133" s="876"/>
      <c r="H133" s="874"/>
      <c r="I133" s="876"/>
      <c r="J133" s="874"/>
      <c r="K133" s="876"/>
      <c r="L133" s="885"/>
      <c r="M133" s="875"/>
      <c r="N133" s="875"/>
      <c r="O133" s="886"/>
      <c r="P133" s="874"/>
      <c r="Q133" s="886"/>
      <c r="R133" s="885"/>
      <c r="S133" s="886"/>
      <c r="T133" s="885"/>
      <c r="U133" s="886"/>
      <c r="V133" s="874"/>
      <c r="W133" s="876"/>
      <c r="X133" s="885"/>
      <c r="Y133" s="876"/>
      <c r="Z133" s="885"/>
      <c r="AA133" s="886"/>
      <c r="AB133" s="885"/>
      <c r="AC133" s="886"/>
      <c r="AD133" s="885"/>
      <c r="AE133" s="886"/>
      <c r="AF133" s="885"/>
      <c r="AG133" s="886"/>
      <c r="AH133" s="885"/>
      <c r="AI133" s="886"/>
      <c r="AJ133" s="885"/>
      <c r="AK133" s="886"/>
      <c r="AL133" s="885"/>
      <c r="AM133" s="886"/>
      <c r="AN133" s="886"/>
      <c r="AO133" s="886"/>
      <c r="AP133" s="886"/>
      <c r="AQ133" s="886"/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881" t="s">
        <v>158</v>
      </c>
      <c r="C134" s="882">
        <f t="shared" si="86"/>
        <v>0</v>
      </c>
      <c r="D134" s="883">
        <f t="shared" si="87"/>
        <v>0</v>
      </c>
      <c r="E134" s="884">
        <f t="shared" si="87"/>
        <v>0</v>
      </c>
      <c r="F134" s="874"/>
      <c r="G134" s="876"/>
      <c r="H134" s="874"/>
      <c r="I134" s="876"/>
      <c r="J134" s="874"/>
      <c r="K134" s="876"/>
      <c r="L134" s="885"/>
      <c r="M134" s="875"/>
      <c r="N134" s="875"/>
      <c r="O134" s="886"/>
      <c r="P134" s="874"/>
      <c r="Q134" s="886"/>
      <c r="R134" s="885"/>
      <c r="S134" s="886"/>
      <c r="T134" s="885"/>
      <c r="U134" s="886"/>
      <c r="V134" s="874"/>
      <c r="W134" s="876"/>
      <c r="X134" s="885"/>
      <c r="Y134" s="876"/>
      <c r="Z134" s="885"/>
      <c r="AA134" s="886"/>
      <c r="AB134" s="885"/>
      <c r="AC134" s="886"/>
      <c r="AD134" s="885"/>
      <c r="AE134" s="886"/>
      <c r="AF134" s="885"/>
      <c r="AG134" s="886"/>
      <c r="AH134" s="885"/>
      <c r="AI134" s="886"/>
      <c r="AJ134" s="885"/>
      <c r="AK134" s="886"/>
      <c r="AL134" s="885"/>
      <c r="AM134" s="886"/>
      <c r="AN134" s="886"/>
      <c r="AO134" s="886"/>
      <c r="AP134" s="886"/>
      <c r="AQ134" s="886"/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/>
      <c r="G135" s="185"/>
      <c r="H135" s="183"/>
      <c r="I135" s="185"/>
      <c r="J135" s="183"/>
      <c r="K135" s="185"/>
      <c r="L135" s="232"/>
      <c r="M135" s="184"/>
      <c r="N135" s="184"/>
      <c r="O135" s="233"/>
      <c r="P135" s="183"/>
      <c r="Q135" s="233"/>
      <c r="R135" s="234"/>
      <c r="S135" s="233"/>
      <c r="T135" s="232"/>
      <c r="U135" s="185"/>
      <c r="V135" s="232"/>
      <c r="W135" s="185"/>
      <c r="X135" s="232"/>
      <c r="Y135" s="185"/>
      <c r="Z135" s="232"/>
      <c r="AA135" s="185"/>
      <c r="AB135" s="232"/>
      <c r="AC135" s="185"/>
      <c r="AD135" s="232"/>
      <c r="AE135" s="185"/>
      <c r="AF135" s="232"/>
      <c r="AG135" s="185"/>
      <c r="AH135" s="232"/>
      <c r="AI135" s="185"/>
      <c r="AJ135" s="232"/>
      <c r="AK135" s="185"/>
      <c r="AL135" s="232"/>
      <c r="AM135" s="185"/>
      <c r="AN135" s="185"/>
      <c r="AO135" s="185"/>
      <c r="AP135" s="185"/>
      <c r="AQ135" s="185"/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0</v>
      </c>
      <c r="D136" s="230">
        <f>SUM(D125:D135)</f>
        <v>0</v>
      </c>
      <c r="E136" s="231">
        <f>SUM(E125:E135)</f>
        <v>0</v>
      </c>
      <c r="F136" s="236">
        <f>SUM(F125:F135)</f>
        <v>0</v>
      </c>
      <c r="G136" s="518">
        <f t="shared" ref="G136:AQ136" si="88">SUM(G125:G135)</f>
        <v>0</v>
      </c>
      <c r="H136" s="236">
        <f t="shared" si="88"/>
        <v>0</v>
      </c>
      <c r="I136" s="518">
        <f t="shared" si="88"/>
        <v>0</v>
      </c>
      <c r="J136" s="236">
        <f t="shared" si="88"/>
        <v>0</v>
      </c>
      <c r="K136" s="518">
        <f t="shared" si="88"/>
        <v>0</v>
      </c>
      <c r="L136" s="521">
        <f t="shared" si="88"/>
        <v>0</v>
      </c>
      <c r="M136" s="239">
        <f t="shared" si="88"/>
        <v>0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517">
        <f t="shared" si="88"/>
        <v>0</v>
      </c>
      <c r="S136" s="567">
        <f t="shared" si="88"/>
        <v>0</v>
      </c>
      <c r="T136" s="905">
        <f t="shared" si="88"/>
        <v>0</v>
      </c>
      <c r="U136" s="906">
        <f t="shared" si="88"/>
        <v>0</v>
      </c>
      <c r="V136" s="239">
        <f t="shared" si="88"/>
        <v>0</v>
      </c>
      <c r="W136" s="567">
        <f t="shared" si="88"/>
        <v>0</v>
      </c>
      <c r="X136" s="907">
        <f t="shared" si="88"/>
        <v>0</v>
      </c>
      <c r="Y136" s="518">
        <f t="shared" si="88"/>
        <v>0</v>
      </c>
      <c r="Z136" s="690">
        <f t="shared" si="88"/>
        <v>0</v>
      </c>
      <c r="AA136" s="518">
        <f t="shared" si="88"/>
        <v>0</v>
      </c>
      <c r="AB136" s="690">
        <f t="shared" si="88"/>
        <v>0</v>
      </c>
      <c r="AC136" s="518">
        <f t="shared" si="88"/>
        <v>0</v>
      </c>
      <c r="AD136" s="690">
        <f t="shared" si="88"/>
        <v>0</v>
      </c>
      <c r="AE136" s="518">
        <f t="shared" si="88"/>
        <v>0</v>
      </c>
      <c r="AF136" s="690">
        <f t="shared" si="88"/>
        <v>0</v>
      </c>
      <c r="AG136" s="518">
        <f t="shared" si="88"/>
        <v>0</v>
      </c>
      <c r="AH136" s="690">
        <f t="shared" si="88"/>
        <v>0</v>
      </c>
      <c r="AI136" s="518">
        <f t="shared" si="88"/>
        <v>0</v>
      </c>
      <c r="AJ136" s="690">
        <f t="shared" si="88"/>
        <v>0</v>
      </c>
      <c r="AK136" s="518">
        <f t="shared" si="88"/>
        <v>0</v>
      </c>
      <c r="AL136" s="690">
        <f t="shared" si="88"/>
        <v>0</v>
      </c>
      <c r="AM136" s="518">
        <f t="shared" si="88"/>
        <v>0</v>
      </c>
      <c r="AN136" s="518">
        <f t="shared" si="88"/>
        <v>0</v>
      </c>
      <c r="AO136" s="518">
        <f t="shared" si="88"/>
        <v>0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3975" t="s">
        <v>162</v>
      </c>
      <c r="B138" s="3975" t="s">
        <v>4</v>
      </c>
      <c r="C138" s="3775" t="s">
        <v>6</v>
      </c>
      <c r="D138" s="3776"/>
      <c r="E138" s="3777"/>
      <c r="F138" s="3976" t="s">
        <v>163</v>
      </c>
      <c r="G138" s="3977"/>
      <c r="H138" s="3977"/>
      <c r="I138" s="3977"/>
      <c r="J138" s="3977"/>
      <c r="K138" s="3977"/>
      <c r="L138" s="3977"/>
      <c r="M138" s="3977"/>
      <c r="N138" s="3977"/>
      <c r="O138" s="3977"/>
      <c r="P138" s="3977"/>
      <c r="Q138" s="3977"/>
      <c r="R138" s="3977"/>
      <c r="S138" s="3977"/>
      <c r="T138" s="3977"/>
      <c r="U138" s="3977"/>
      <c r="V138" s="3977"/>
      <c r="W138" s="3977"/>
      <c r="X138" s="3977"/>
      <c r="Y138" s="3977"/>
      <c r="Z138" s="3977"/>
      <c r="AA138" s="3977"/>
      <c r="AB138" s="3977"/>
      <c r="AC138" s="3977"/>
      <c r="AD138" s="3977"/>
      <c r="AE138" s="3977"/>
      <c r="AF138" s="3977"/>
      <c r="AG138" s="3978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3976" t="s">
        <v>15</v>
      </c>
      <c r="G139" s="3979"/>
      <c r="H139" s="3973" t="s">
        <v>16</v>
      </c>
      <c r="I139" s="3974"/>
      <c r="J139" s="3973" t="s">
        <v>17</v>
      </c>
      <c r="K139" s="3974"/>
      <c r="L139" s="3973" t="s">
        <v>18</v>
      </c>
      <c r="M139" s="3974"/>
      <c r="N139" s="3973" t="s">
        <v>19</v>
      </c>
      <c r="O139" s="3974"/>
      <c r="P139" s="3973" t="s">
        <v>20</v>
      </c>
      <c r="Q139" s="3974"/>
      <c r="R139" s="3973" t="s">
        <v>21</v>
      </c>
      <c r="S139" s="3974"/>
      <c r="T139" s="3973" t="s">
        <v>22</v>
      </c>
      <c r="U139" s="3974"/>
      <c r="V139" s="3973" t="s">
        <v>23</v>
      </c>
      <c r="W139" s="3974"/>
      <c r="X139" s="3973" t="s">
        <v>24</v>
      </c>
      <c r="Y139" s="3974"/>
      <c r="Z139" s="3973" t="s">
        <v>25</v>
      </c>
      <c r="AA139" s="3974"/>
      <c r="AB139" s="3973" t="s">
        <v>26</v>
      </c>
      <c r="AC139" s="3974"/>
      <c r="AD139" s="3973" t="s">
        <v>27</v>
      </c>
      <c r="AE139" s="3974"/>
      <c r="AF139" s="3973" t="s">
        <v>28</v>
      </c>
      <c r="AG139" s="3983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908" t="s">
        <v>90</v>
      </c>
      <c r="D140" s="909" t="s">
        <v>29</v>
      </c>
      <c r="E140" s="910" t="s">
        <v>30</v>
      </c>
      <c r="F140" s="911" t="s">
        <v>29</v>
      </c>
      <c r="G140" s="910" t="s">
        <v>30</v>
      </c>
      <c r="H140" s="911" t="s">
        <v>29</v>
      </c>
      <c r="I140" s="910" t="s">
        <v>30</v>
      </c>
      <c r="J140" s="911" t="s">
        <v>29</v>
      </c>
      <c r="K140" s="910" t="s">
        <v>30</v>
      </c>
      <c r="L140" s="911" t="s">
        <v>29</v>
      </c>
      <c r="M140" s="910" t="s">
        <v>30</v>
      </c>
      <c r="N140" s="911" t="s">
        <v>29</v>
      </c>
      <c r="O140" s="910" t="s">
        <v>30</v>
      </c>
      <c r="P140" s="911" t="s">
        <v>29</v>
      </c>
      <c r="Q140" s="910" t="s">
        <v>30</v>
      </c>
      <c r="R140" s="911" t="s">
        <v>29</v>
      </c>
      <c r="S140" s="910" t="s">
        <v>30</v>
      </c>
      <c r="T140" s="911" t="s">
        <v>29</v>
      </c>
      <c r="U140" s="910" t="s">
        <v>30</v>
      </c>
      <c r="V140" s="911" t="s">
        <v>29</v>
      </c>
      <c r="W140" s="910" t="s">
        <v>30</v>
      </c>
      <c r="X140" s="911" t="s">
        <v>29</v>
      </c>
      <c r="Y140" s="910" t="s">
        <v>30</v>
      </c>
      <c r="Z140" s="911" t="s">
        <v>29</v>
      </c>
      <c r="AA140" s="910" t="s">
        <v>30</v>
      </c>
      <c r="AB140" s="911" t="s">
        <v>29</v>
      </c>
      <c r="AC140" s="910" t="s">
        <v>30</v>
      </c>
      <c r="AD140" s="911" t="s">
        <v>29</v>
      </c>
      <c r="AE140" s="910" t="s">
        <v>30</v>
      </c>
      <c r="AF140" s="911" t="s">
        <v>29</v>
      </c>
      <c r="AG140" s="912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968" t="s">
        <v>164</v>
      </c>
      <c r="B141" s="692" t="s">
        <v>31</v>
      </c>
      <c r="C141" s="913">
        <f t="shared" ref="C141:C148" si="90">SUM(D141:E141)</f>
        <v>0</v>
      </c>
      <c r="D141" s="659">
        <f>SUM(F141+H141+J141+L141+N141+P141+R141+T141+V141+X141+Z141+AB141+AD141+AF141)</f>
        <v>0</v>
      </c>
      <c r="E141" s="660">
        <f t="shared" ref="D141:E148" si="91">SUM(G141+I141+K141+M141+O141+Q141+S141+U141+W141+Y141+AA141+AC141+AE141+AG141)</f>
        <v>0</v>
      </c>
      <c r="F141" s="462"/>
      <c r="G141" s="463"/>
      <c r="H141" s="462"/>
      <c r="I141" s="463"/>
      <c r="J141" s="462"/>
      <c r="K141" s="463"/>
      <c r="L141" s="462"/>
      <c r="M141" s="463"/>
      <c r="N141" s="462"/>
      <c r="O141" s="463"/>
      <c r="P141" s="462"/>
      <c r="Q141" s="463"/>
      <c r="R141" s="462"/>
      <c r="S141" s="463"/>
      <c r="T141" s="462"/>
      <c r="U141" s="463"/>
      <c r="V141" s="462"/>
      <c r="W141" s="463"/>
      <c r="X141" s="462"/>
      <c r="Y141" s="463"/>
      <c r="Z141" s="462"/>
      <c r="AA141" s="463"/>
      <c r="AB141" s="462"/>
      <c r="AC141" s="463"/>
      <c r="AD141" s="462"/>
      <c r="AE141" s="463"/>
      <c r="AF141" s="462"/>
      <c r="AG141" s="455"/>
      <c r="AH141" s="535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914" t="s">
        <v>152</v>
      </c>
      <c r="C142" s="915">
        <f t="shared" si="90"/>
        <v>0</v>
      </c>
      <c r="D142" s="883">
        <f t="shared" si="91"/>
        <v>0</v>
      </c>
      <c r="E142" s="884">
        <f>SUM(G142+I142+K142+M142+O142+Q142+S142+U142+W142+Y142+AA142+AC142+AE142+AG142)</f>
        <v>0</v>
      </c>
      <c r="F142" s="809"/>
      <c r="G142" s="811"/>
      <c r="H142" s="809"/>
      <c r="I142" s="811"/>
      <c r="J142" s="809"/>
      <c r="K142" s="811"/>
      <c r="L142" s="809"/>
      <c r="M142" s="811"/>
      <c r="N142" s="809"/>
      <c r="O142" s="811"/>
      <c r="P142" s="809"/>
      <c r="Q142" s="811"/>
      <c r="R142" s="809"/>
      <c r="S142" s="811"/>
      <c r="T142" s="809"/>
      <c r="U142" s="811"/>
      <c r="V142" s="809"/>
      <c r="W142" s="811"/>
      <c r="X142" s="809"/>
      <c r="Y142" s="811"/>
      <c r="Z142" s="809"/>
      <c r="AA142" s="811"/>
      <c r="AB142" s="809"/>
      <c r="AC142" s="811"/>
      <c r="AD142" s="809"/>
      <c r="AE142" s="811"/>
      <c r="AF142" s="809"/>
      <c r="AG142" s="812"/>
      <c r="AH142" s="808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916" t="s">
        <v>165</v>
      </c>
      <c r="C143" s="915">
        <f t="shared" si="90"/>
        <v>0</v>
      </c>
      <c r="D143" s="883">
        <f>SUM(F143+H143+J143+L143+N143+P143+R143+T143+V143+X143+Z143+AB143+AD143+AF143)</f>
        <v>0</v>
      </c>
      <c r="E143" s="884">
        <f t="shared" si="91"/>
        <v>0</v>
      </c>
      <c r="F143" s="809"/>
      <c r="G143" s="811"/>
      <c r="H143" s="809"/>
      <c r="I143" s="811"/>
      <c r="J143" s="809"/>
      <c r="K143" s="811"/>
      <c r="L143" s="809"/>
      <c r="M143" s="811"/>
      <c r="N143" s="809"/>
      <c r="O143" s="811"/>
      <c r="P143" s="809"/>
      <c r="Q143" s="811"/>
      <c r="R143" s="809"/>
      <c r="S143" s="811"/>
      <c r="T143" s="809"/>
      <c r="U143" s="811"/>
      <c r="V143" s="809"/>
      <c r="W143" s="811"/>
      <c r="X143" s="809"/>
      <c r="Y143" s="811"/>
      <c r="Z143" s="809"/>
      <c r="AA143" s="811"/>
      <c r="AB143" s="809"/>
      <c r="AC143" s="811"/>
      <c r="AD143" s="809"/>
      <c r="AE143" s="811"/>
      <c r="AF143" s="809"/>
      <c r="AG143" s="812"/>
      <c r="AH143" s="808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917" t="s">
        <v>166</v>
      </c>
      <c r="C144" s="918">
        <f t="shared" si="90"/>
        <v>0</v>
      </c>
      <c r="D144" s="898">
        <f t="shared" si="91"/>
        <v>0</v>
      </c>
      <c r="E144" s="899">
        <f t="shared" si="91"/>
        <v>0</v>
      </c>
      <c r="F144" s="815"/>
      <c r="G144" s="817"/>
      <c r="H144" s="815"/>
      <c r="I144" s="817"/>
      <c r="J144" s="815"/>
      <c r="K144" s="817"/>
      <c r="L144" s="815"/>
      <c r="M144" s="817"/>
      <c r="N144" s="815"/>
      <c r="O144" s="817"/>
      <c r="P144" s="815"/>
      <c r="Q144" s="817"/>
      <c r="R144" s="815"/>
      <c r="S144" s="817"/>
      <c r="T144" s="815"/>
      <c r="U144" s="817"/>
      <c r="V144" s="815"/>
      <c r="W144" s="817"/>
      <c r="X144" s="815"/>
      <c r="Y144" s="817"/>
      <c r="Z144" s="815"/>
      <c r="AA144" s="817"/>
      <c r="AB144" s="815"/>
      <c r="AC144" s="817"/>
      <c r="AD144" s="815"/>
      <c r="AE144" s="817"/>
      <c r="AF144" s="815"/>
      <c r="AG144" s="818"/>
      <c r="AH144" s="829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3969" t="s">
        <v>167</v>
      </c>
      <c r="B145" s="919" t="s">
        <v>31</v>
      </c>
      <c r="C145" s="920">
        <f t="shared" si="90"/>
        <v>0</v>
      </c>
      <c r="D145" s="921">
        <f t="shared" si="91"/>
        <v>0</v>
      </c>
      <c r="E145" s="922">
        <f t="shared" si="91"/>
        <v>0</v>
      </c>
      <c r="F145" s="923"/>
      <c r="G145" s="924"/>
      <c r="H145" s="923"/>
      <c r="I145" s="924"/>
      <c r="J145" s="923"/>
      <c r="K145" s="924"/>
      <c r="L145" s="923"/>
      <c r="M145" s="924"/>
      <c r="N145" s="923"/>
      <c r="O145" s="924"/>
      <c r="P145" s="923"/>
      <c r="Q145" s="924"/>
      <c r="R145" s="923"/>
      <c r="S145" s="924"/>
      <c r="T145" s="923"/>
      <c r="U145" s="924"/>
      <c r="V145" s="923"/>
      <c r="W145" s="924"/>
      <c r="X145" s="923"/>
      <c r="Y145" s="924"/>
      <c r="Z145" s="923"/>
      <c r="AA145" s="924"/>
      <c r="AB145" s="923"/>
      <c r="AC145" s="924"/>
      <c r="AD145" s="923"/>
      <c r="AE145" s="924"/>
      <c r="AF145" s="923"/>
      <c r="AG145" s="925"/>
      <c r="AH145" s="926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914" t="s">
        <v>152</v>
      </c>
      <c r="C146" s="915">
        <f t="shared" si="90"/>
        <v>0</v>
      </c>
      <c r="D146" s="883">
        <f t="shared" si="91"/>
        <v>0</v>
      </c>
      <c r="E146" s="884">
        <f t="shared" si="91"/>
        <v>0</v>
      </c>
      <c r="F146" s="809"/>
      <c r="G146" s="811"/>
      <c r="H146" s="809"/>
      <c r="I146" s="811"/>
      <c r="J146" s="809"/>
      <c r="K146" s="811"/>
      <c r="L146" s="809"/>
      <c r="M146" s="811"/>
      <c r="N146" s="809"/>
      <c r="O146" s="811"/>
      <c r="P146" s="809"/>
      <c r="Q146" s="811"/>
      <c r="R146" s="809"/>
      <c r="S146" s="811"/>
      <c r="T146" s="809"/>
      <c r="U146" s="811"/>
      <c r="V146" s="809"/>
      <c r="W146" s="811"/>
      <c r="X146" s="809"/>
      <c r="Y146" s="811"/>
      <c r="Z146" s="809"/>
      <c r="AA146" s="811"/>
      <c r="AB146" s="809"/>
      <c r="AC146" s="811"/>
      <c r="AD146" s="809"/>
      <c r="AE146" s="811"/>
      <c r="AF146" s="809"/>
      <c r="AG146" s="812"/>
      <c r="AH146" s="808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916" t="s">
        <v>165</v>
      </c>
      <c r="C147" s="915">
        <f t="shared" si="90"/>
        <v>0</v>
      </c>
      <c r="D147" s="883">
        <f t="shared" si="91"/>
        <v>0</v>
      </c>
      <c r="E147" s="884">
        <f t="shared" si="91"/>
        <v>0</v>
      </c>
      <c r="F147" s="809"/>
      <c r="G147" s="811"/>
      <c r="H147" s="809"/>
      <c r="I147" s="811"/>
      <c r="J147" s="809"/>
      <c r="K147" s="811"/>
      <c r="L147" s="809"/>
      <c r="M147" s="811"/>
      <c r="N147" s="809"/>
      <c r="O147" s="811"/>
      <c r="P147" s="809"/>
      <c r="Q147" s="811"/>
      <c r="R147" s="809"/>
      <c r="S147" s="811"/>
      <c r="T147" s="809"/>
      <c r="U147" s="811"/>
      <c r="V147" s="809"/>
      <c r="W147" s="811"/>
      <c r="X147" s="809"/>
      <c r="Y147" s="811"/>
      <c r="Z147" s="809"/>
      <c r="AA147" s="811"/>
      <c r="AB147" s="809"/>
      <c r="AC147" s="811"/>
      <c r="AD147" s="809"/>
      <c r="AE147" s="811"/>
      <c r="AF147" s="809"/>
      <c r="AG147" s="812"/>
      <c r="AH147" s="808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917" t="s">
        <v>166</v>
      </c>
      <c r="C148" s="918">
        <f t="shared" si="90"/>
        <v>0</v>
      </c>
      <c r="D148" s="898">
        <f t="shared" si="91"/>
        <v>0</v>
      </c>
      <c r="E148" s="899">
        <f t="shared" si="91"/>
        <v>0</v>
      </c>
      <c r="F148" s="815"/>
      <c r="G148" s="817"/>
      <c r="H148" s="815"/>
      <c r="I148" s="817"/>
      <c r="J148" s="815"/>
      <c r="K148" s="817"/>
      <c r="L148" s="815"/>
      <c r="M148" s="817"/>
      <c r="N148" s="815"/>
      <c r="O148" s="817"/>
      <c r="P148" s="815"/>
      <c r="Q148" s="817"/>
      <c r="R148" s="815"/>
      <c r="S148" s="817"/>
      <c r="T148" s="815"/>
      <c r="U148" s="817"/>
      <c r="V148" s="815"/>
      <c r="W148" s="817"/>
      <c r="X148" s="815"/>
      <c r="Y148" s="817"/>
      <c r="Z148" s="815"/>
      <c r="AA148" s="817"/>
      <c r="AB148" s="815"/>
      <c r="AC148" s="817"/>
      <c r="AD148" s="815"/>
      <c r="AE148" s="817"/>
      <c r="AF148" s="815"/>
      <c r="AG148" s="818"/>
      <c r="AH148" s="829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3970" t="s">
        <v>169</v>
      </c>
      <c r="B150" s="3970" t="s">
        <v>6</v>
      </c>
      <c r="C150" s="3970" t="s">
        <v>170</v>
      </c>
      <c r="D150" s="3970"/>
      <c r="E150" s="3970"/>
      <c r="F150" s="3971" t="s">
        <v>40</v>
      </c>
      <c r="G150" s="3935"/>
      <c r="CA150" s="3972" t="s">
        <v>10</v>
      </c>
      <c r="CI150" s="3972" t="s">
        <v>10</v>
      </c>
    </row>
    <row r="151" spans="1:91" ht="17.25" customHeight="1" x14ac:dyDescent="0.2">
      <c r="A151" s="3970"/>
      <c r="B151" s="3970"/>
      <c r="C151" s="927" t="s">
        <v>171</v>
      </c>
      <c r="D151" s="928" t="s">
        <v>172</v>
      </c>
      <c r="E151" s="929" t="s">
        <v>173</v>
      </c>
      <c r="F151" s="927" t="s">
        <v>174</v>
      </c>
      <c r="G151" s="929" t="s">
        <v>175</v>
      </c>
      <c r="CA151" s="3972"/>
      <c r="CI151" s="3972"/>
    </row>
    <row r="152" spans="1:91" ht="21" customHeight="1" x14ac:dyDescent="0.25">
      <c r="A152" s="914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914" t="s">
        <v>177</v>
      </c>
      <c r="B153" s="431">
        <f t="shared" si="95"/>
        <v>0</v>
      </c>
      <c r="C153" s="930"/>
      <c r="D153" s="931"/>
      <c r="E153" s="932"/>
      <c r="F153" s="933"/>
      <c r="G153" s="932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914" t="s">
        <v>178</v>
      </c>
      <c r="B154" s="431">
        <f t="shared" si="95"/>
        <v>0</v>
      </c>
      <c r="C154" s="930"/>
      <c r="D154" s="931"/>
      <c r="E154" s="932"/>
      <c r="F154" s="933"/>
      <c r="G154" s="932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914" t="s">
        <v>179</v>
      </c>
      <c r="B155" s="431">
        <f t="shared" si="95"/>
        <v>0</v>
      </c>
      <c r="C155" s="930"/>
      <c r="D155" s="931"/>
      <c r="E155" s="932"/>
      <c r="F155" s="933"/>
      <c r="G155" s="932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914" t="s">
        <v>180</v>
      </c>
      <c r="B156" s="431">
        <f t="shared" si="95"/>
        <v>0</v>
      </c>
      <c r="C156" s="930"/>
      <c r="D156" s="931"/>
      <c r="E156" s="932"/>
      <c r="F156" s="933"/>
      <c r="G156" s="932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914" t="s">
        <v>181</v>
      </c>
      <c r="B157" s="431">
        <f t="shared" si="95"/>
        <v>0</v>
      </c>
      <c r="C157" s="930"/>
      <c r="D157" s="931"/>
      <c r="E157" s="932"/>
      <c r="F157" s="933"/>
      <c r="G157" s="932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934" t="s">
        <v>182</v>
      </c>
      <c r="B158" s="432">
        <f t="shared" si="95"/>
        <v>0</v>
      </c>
      <c r="C158" s="935"/>
      <c r="D158" s="936"/>
      <c r="E158" s="937"/>
      <c r="F158" s="938"/>
      <c r="G158" s="937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939" t="s">
        <v>5</v>
      </c>
      <c r="B160" s="940" t="s">
        <v>6</v>
      </c>
    </row>
    <row r="161" spans="1:91" ht="17.25" customHeight="1" x14ac:dyDescent="0.2">
      <c r="A161" s="914" t="s">
        <v>184</v>
      </c>
      <c r="B161" s="284"/>
    </row>
    <row r="162" spans="1:91" ht="16.5" customHeight="1" x14ac:dyDescent="0.2">
      <c r="A162" s="914" t="s">
        <v>185</v>
      </c>
      <c r="B162" s="284"/>
    </row>
    <row r="163" spans="1:91" ht="23.25" customHeight="1" x14ac:dyDescent="0.2">
      <c r="A163" s="934" t="s">
        <v>186</v>
      </c>
      <c r="B163" s="941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965" t="s">
        <v>188</v>
      </c>
      <c r="B165" s="3744" t="s">
        <v>6</v>
      </c>
      <c r="C165" s="3745"/>
      <c r="D165" s="3746"/>
      <c r="E165" s="3960" t="s">
        <v>163</v>
      </c>
      <c r="F165" s="3966"/>
      <c r="G165" s="3966"/>
      <c r="H165" s="3966"/>
      <c r="I165" s="3966"/>
      <c r="J165" s="3966"/>
      <c r="K165" s="3966"/>
      <c r="L165" s="3966"/>
      <c r="M165" s="3966"/>
      <c r="N165" s="3966"/>
      <c r="O165" s="3966"/>
      <c r="P165" s="3966"/>
      <c r="Q165" s="3966"/>
      <c r="R165" s="3966"/>
      <c r="S165" s="3966"/>
      <c r="T165" s="3966"/>
      <c r="U165" s="3966"/>
      <c r="V165" s="3966"/>
      <c r="W165" s="3966"/>
      <c r="X165" s="3966"/>
      <c r="Y165" s="3966"/>
      <c r="Z165" s="3966"/>
      <c r="AA165" s="3966"/>
      <c r="AB165" s="3966"/>
      <c r="AC165" s="3966"/>
      <c r="AD165" s="3966"/>
      <c r="AE165" s="3966"/>
      <c r="AF165" s="3966"/>
      <c r="AG165" s="3946" t="s">
        <v>189</v>
      </c>
      <c r="AH165" s="3946" t="s">
        <v>190</v>
      </c>
    </row>
    <row r="166" spans="1:91" x14ac:dyDescent="0.2">
      <c r="A166" s="3760"/>
      <c r="B166" s="3747"/>
      <c r="C166" s="3748"/>
      <c r="D166" s="3749"/>
      <c r="E166" s="3947" t="s">
        <v>42</v>
      </c>
      <c r="F166" s="3955"/>
      <c r="G166" s="3947" t="s">
        <v>16</v>
      </c>
      <c r="H166" s="3955"/>
      <c r="I166" s="3947" t="s">
        <v>17</v>
      </c>
      <c r="J166" s="3955"/>
      <c r="K166" s="3947" t="s">
        <v>18</v>
      </c>
      <c r="L166" s="3955"/>
      <c r="M166" s="3947" t="s">
        <v>19</v>
      </c>
      <c r="N166" s="3955"/>
      <c r="O166" s="3947" t="s">
        <v>20</v>
      </c>
      <c r="P166" s="3955"/>
      <c r="Q166" s="3947" t="s">
        <v>21</v>
      </c>
      <c r="R166" s="3955"/>
      <c r="S166" s="3947" t="s">
        <v>22</v>
      </c>
      <c r="T166" s="3955"/>
      <c r="U166" s="3947" t="s">
        <v>23</v>
      </c>
      <c r="V166" s="3955"/>
      <c r="W166" s="3947" t="s">
        <v>24</v>
      </c>
      <c r="X166" s="3955"/>
      <c r="Y166" s="3947" t="s">
        <v>25</v>
      </c>
      <c r="Z166" s="3955"/>
      <c r="AA166" s="3947" t="s">
        <v>26</v>
      </c>
      <c r="AB166" s="3955"/>
      <c r="AC166" s="3947" t="s">
        <v>27</v>
      </c>
      <c r="AD166" s="3955"/>
      <c r="AE166" s="3947" t="s">
        <v>28</v>
      </c>
      <c r="AF166" s="3967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942" t="s">
        <v>90</v>
      </c>
      <c r="C167" s="943" t="s">
        <v>29</v>
      </c>
      <c r="D167" s="944" t="s">
        <v>30</v>
      </c>
      <c r="E167" s="945" t="s">
        <v>29</v>
      </c>
      <c r="F167" s="944" t="s">
        <v>30</v>
      </c>
      <c r="G167" s="945" t="s">
        <v>29</v>
      </c>
      <c r="H167" s="944" t="s">
        <v>30</v>
      </c>
      <c r="I167" s="945" t="s">
        <v>29</v>
      </c>
      <c r="J167" s="944" t="s">
        <v>30</v>
      </c>
      <c r="K167" s="945" t="s">
        <v>29</v>
      </c>
      <c r="L167" s="944" t="s">
        <v>30</v>
      </c>
      <c r="M167" s="945" t="s">
        <v>29</v>
      </c>
      <c r="N167" s="944" t="s">
        <v>30</v>
      </c>
      <c r="O167" s="945" t="s">
        <v>29</v>
      </c>
      <c r="P167" s="944" t="s">
        <v>30</v>
      </c>
      <c r="Q167" s="945" t="s">
        <v>29</v>
      </c>
      <c r="R167" s="944" t="s">
        <v>30</v>
      </c>
      <c r="S167" s="945" t="s">
        <v>29</v>
      </c>
      <c r="T167" s="944" t="s">
        <v>30</v>
      </c>
      <c r="U167" s="945" t="s">
        <v>29</v>
      </c>
      <c r="V167" s="944" t="s">
        <v>30</v>
      </c>
      <c r="W167" s="945" t="s">
        <v>29</v>
      </c>
      <c r="X167" s="944" t="s">
        <v>30</v>
      </c>
      <c r="Y167" s="945" t="s">
        <v>29</v>
      </c>
      <c r="Z167" s="944" t="s">
        <v>30</v>
      </c>
      <c r="AA167" s="945" t="s">
        <v>29</v>
      </c>
      <c r="AB167" s="944" t="s">
        <v>30</v>
      </c>
      <c r="AC167" s="945" t="s">
        <v>29</v>
      </c>
      <c r="AD167" s="944" t="s">
        <v>30</v>
      </c>
      <c r="AE167" s="945" t="s">
        <v>29</v>
      </c>
      <c r="AF167" s="946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914" t="s">
        <v>191</v>
      </c>
      <c r="B168" s="947">
        <f>SUM(C168:D168)</f>
        <v>0</v>
      </c>
      <c r="C168" s="947">
        <f t="shared" ref="C168:D170" si="99">+E168+G168+I168+K168+M168+O168+Q168+S168+U168+W168+Y168+AA168+AC168+AE168</f>
        <v>0</v>
      </c>
      <c r="D168" s="947">
        <f t="shared" si="99"/>
        <v>0</v>
      </c>
      <c r="E168" s="923"/>
      <c r="F168" s="924"/>
      <c r="G168" s="923"/>
      <c r="H168" s="924"/>
      <c r="I168" s="923"/>
      <c r="J168" s="924"/>
      <c r="K168" s="923"/>
      <c r="L168" s="924"/>
      <c r="M168" s="923"/>
      <c r="N168" s="924"/>
      <c r="O168" s="923"/>
      <c r="P168" s="924"/>
      <c r="Q168" s="923"/>
      <c r="R168" s="924"/>
      <c r="S168" s="923"/>
      <c r="T168" s="924"/>
      <c r="U168" s="923"/>
      <c r="V168" s="924"/>
      <c r="W168" s="923"/>
      <c r="X168" s="924"/>
      <c r="Y168" s="923"/>
      <c r="Z168" s="924"/>
      <c r="AA168" s="923"/>
      <c r="AB168" s="924"/>
      <c r="AC168" s="923"/>
      <c r="AD168" s="924"/>
      <c r="AE168" s="923"/>
      <c r="AF168" s="948"/>
      <c r="AG168" s="949"/>
      <c r="AH168" s="949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914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809"/>
      <c r="F169" s="811"/>
      <c r="G169" s="809"/>
      <c r="H169" s="811"/>
      <c r="I169" s="809"/>
      <c r="J169" s="811"/>
      <c r="K169" s="809"/>
      <c r="L169" s="811"/>
      <c r="M169" s="809"/>
      <c r="N169" s="811"/>
      <c r="O169" s="809"/>
      <c r="P169" s="811"/>
      <c r="Q169" s="809"/>
      <c r="R169" s="811"/>
      <c r="S169" s="809"/>
      <c r="T169" s="811"/>
      <c r="U169" s="809"/>
      <c r="V169" s="811"/>
      <c r="W169" s="809"/>
      <c r="X169" s="811"/>
      <c r="Y169" s="809"/>
      <c r="Z169" s="811"/>
      <c r="AA169" s="809"/>
      <c r="AB169" s="811"/>
      <c r="AC169" s="809"/>
      <c r="AD169" s="811"/>
      <c r="AE169" s="809"/>
      <c r="AF169" s="950"/>
      <c r="AG169" s="827"/>
      <c r="AH169" s="827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914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934" t="s">
        <v>194</v>
      </c>
      <c r="B171" s="951"/>
      <c r="C171" s="951"/>
      <c r="D171" s="951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952"/>
    </row>
    <row r="173" spans="1:91" x14ac:dyDescent="0.2">
      <c r="A173" s="3961" t="s">
        <v>196</v>
      </c>
      <c r="B173" s="3962" t="s">
        <v>197</v>
      </c>
      <c r="C173" s="3963"/>
      <c r="D173" s="3964"/>
      <c r="E173" s="3962" t="s">
        <v>198</v>
      </c>
      <c r="F173" s="3963"/>
      <c r="G173" s="3964"/>
    </row>
    <row r="174" spans="1:91" x14ac:dyDescent="0.2">
      <c r="A174" s="3755"/>
      <c r="B174" s="953" t="s">
        <v>90</v>
      </c>
      <c r="C174" s="954" t="s">
        <v>29</v>
      </c>
      <c r="D174" s="955" t="s">
        <v>30</v>
      </c>
      <c r="E174" s="953" t="s">
        <v>90</v>
      </c>
      <c r="F174" s="954" t="s">
        <v>29</v>
      </c>
      <c r="G174" s="955" t="s">
        <v>30</v>
      </c>
    </row>
    <row r="175" spans="1:91" x14ac:dyDescent="0.2">
      <c r="A175" s="308" t="s">
        <v>199</v>
      </c>
      <c r="B175" s="956">
        <f>SUM(C175:D175)</f>
        <v>0</v>
      </c>
      <c r="C175" s="957"/>
      <c r="D175" s="958"/>
      <c r="E175" s="956">
        <f>SUM(F175:G175)</f>
        <v>0</v>
      </c>
      <c r="F175" s="957"/>
      <c r="G175" s="958"/>
    </row>
    <row r="176" spans="1:91" ht="23.25" customHeight="1" x14ac:dyDescent="0.25">
      <c r="A176" s="959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951" t="s">
        <v>38</v>
      </c>
      <c r="C178" s="3952" t="s">
        <v>142</v>
      </c>
      <c r="D178" s="3953"/>
      <c r="E178" s="3953"/>
      <c r="F178" s="3953"/>
      <c r="G178" s="3953"/>
      <c r="H178" s="3953"/>
      <c r="I178" s="3953"/>
      <c r="J178" s="3953"/>
      <c r="K178" s="3953"/>
      <c r="L178" s="3953"/>
      <c r="M178" s="3953"/>
      <c r="N178" s="3953"/>
      <c r="O178" s="3953"/>
      <c r="P178" s="3953"/>
      <c r="Q178" s="3953"/>
      <c r="R178" s="3953"/>
      <c r="S178" s="3954"/>
    </row>
    <row r="179" spans="1:94" x14ac:dyDescent="0.2">
      <c r="A179" s="3712"/>
      <c r="B179" s="3738"/>
      <c r="C179" s="960" t="s">
        <v>12</v>
      </c>
      <c r="D179" s="961" t="s">
        <v>13</v>
      </c>
      <c r="E179" s="961" t="s">
        <v>41</v>
      </c>
      <c r="F179" s="961" t="s">
        <v>42</v>
      </c>
      <c r="G179" s="961" t="s">
        <v>16</v>
      </c>
      <c r="H179" s="961" t="s">
        <v>17</v>
      </c>
      <c r="I179" s="961" t="s">
        <v>18</v>
      </c>
      <c r="J179" s="961" t="s">
        <v>19</v>
      </c>
      <c r="K179" s="961" t="s">
        <v>20</v>
      </c>
      <c r="L179" s="961" t="s">
        <v>21</v>
      </c>
      <c r="M179" s="961" t="s">
        <v>22</v>
      </c>
      <c r="N179" s="961" t="s">
        <v>23</v>
      </c>
      <c r="O179" s="961" t="s">
        <v>24</v>
      </c>
      <c r="P179" s="961" t="s">
        <v>25</v>
      </c>
      <c r="Q179" s="961" t="s">
        <v>26</v>
      </c>
      <c r="R179" s="961" t="s">
        <v>27</v>
      </c>
      <c r="S179" s="806" t="s">
        <v>28</v>
      </c>
    </row>
    <row r="180" spans="1:94" x14ac:dyDescent="0.2">
      <c r="A180" s="308" t="s">
        <v>203</v>
      </c>
      <c r="B180" s="962">
        <f>SUM(C180:S180)</f>
        <v>0</v>
      </c>
      <c r="C180" s="874"/>
      <c r="D180" s="875"/>
      <c r="E180" s="875"/>
      <c r="F180" s="875"/>
      <c r="G180" s="875"/>
      <c r="H180" s="875"/>
      <c r="I180" s="875"/>
      <c r="J180" s="875"/>
      <c r="K180" s="875"/>
      <c r="L180" s="875"/>
      <c r="M180" s="875"/>
      <c r="N180" s="875"/>
      <c r="O180" s="875"/>
      <c r="P180" s="875"/>
      <c r="Q180" s="875"/>
      <c r="R180" s="875"/>
      <c r="S180" s="876"/>
    </row>
    <row r="181" spans="1:94" x14ac:dyDescent="0.2">
      <c r="A181" s="308" t="s">
        <v>204</v>
      </c>
      <c r="B181" s="962">
        <f>SUM(C181:S181)</f>
        <v>0</v>
      </c>
      <c r="C181" s="874"/>
      <c r="D181" s="875"/>
      <c r="E181" s="875"/>
      <c r="F181" s="875"/>
      <c r="G181" s="875"/>
      <c r="H181" s="875"/>
      <c r="I181" s="875"/>
      <c r="J181" s="875"/>
      <c r="K181" s="875"/>
      <c r="L181" s="875"/>
      <c r="M181" s="875"/>
      <c r="N181" s="875"/>
      <c r="O181" s="875"/>
      <c r="P181" s="875"/>
      <c r="Q181" s="875"/>
      <c r="R181" s="875"/>
      <c r="S181" s="876"/>
      <c r="T181" s="285"/>
    </row>
    <row r="182" spans="1:94" x14ac:dyDescent="0.2">
      <c r="A182" s="959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7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3945" t="s">
        <v>207</v>
      </c>
      <c r="B184" s="3744" t="s">
        <v>208</v>
      </c>
      <c r="C184" s="3745"/>
      <c r="D184" s="3746"/>
      <c r="E184" s="3957" t="s">
        <v>209</v>
      </c>
      <c r="F184" s="3958"/>
      <c r="G184" s="3958"/>
      <c r="H184" s="3958"/>
      <c r="I184" s="3958"/>
      <c r="J184" s="3958"/>
      <c r="K184" s="3958"/>
      <c r="L184" s="3958"/>
      <c r="M184" s="3958"/>
      <c r="N184" s="3958"/>
      <c r="O184" s="3958"/>
      <c r="P184" s="3958"/>
      <c r="Q184" s="3958"/>
      <c r="R184" s="3958"/>
      <c r="S184" s="3958"/>
      <c r="T184" s="3958"/>
      <c r="U184" s="3958"/>
      <c r="V184" s="3958"/>
      <c r="W184" s="3958"/>
      <c r="X184" s="3958"/>
      <c r="Y184" s="3958"/>
      <c r="Z184" s="3958"/>
      <c r="AA184" s="3958"/>
      <c r="AB184" s="3958"/>
      <c r="AC184" s="3958"/>
      <c r="AD184" s="3958"/>
      <c r="AE184" s="3958"/>
      <c r="AF184" s="3958"/>
      <c r="AG184" s="3958"/>
      <c r="AH184" s="3958"/>
      <c r="AI184" s="3958"/>
      <c r="AJ184" s="3958"/>
      <c r="AK184" s="3958"/>
      <c r="AL184" s="3958"/>
      <c r="AM184" s="3958"/>
      <c r="AN184" s="3959"/>
      <c r="AO184" s="3746" t="s">
        <v>85</v>
      </c>
      <c r="AP184" s="3946" t="s">
        <v>87</v>
      </c>
      <c r="AQ184" s="3946" t="s">
        <v>88</v>
      </c>
      <c r="AR184" s="3946" t="s">
        <v>143</v>
      </c>
    </row>
    <row r="185" spans="1:94" ht="24.75" customHeight="1" x14ac:dyDescent="0.2">
      <c r="A185" s="3945"/>
      <c r="B185" s="3747"/>
      <c r="C185" s="3748"/>
      <c r="D185" s="3749"/>
      <c r="E185" s="3960" t="s">
        <v>210</v>
      </c>
      <c r="F185" s="3948" t="s">
        <v>211</v>
      </c>
      <c r="G185" s="3947" t="s">
        <v>212</v>
      </c>
      <c r="H185" s="3948"/>
      <c r="I185" s="3947" t="s">
        <v>213</v>
      </c>
      <c r="J185" s="3948"/>
      <c r="K185" s="3947" t="s">
        <v>214</v>
      </c>
      <c r="L185" s="3948"/>
      <c r="M185" s="3947" t="s">
        <v>215</v>
      </c>
      <c r="N185" s="3948"/>
      <c r="O185" s="3947" t="s">
        <v>216</v>
      </c>
      <c r="P185" s="3948"/>
      <c r="Q185" s="3949" t="s">
        <v>217</v>
      </c>
      <c r="R185" s="3948"/>
      <c r="S185" s="3947" t="s">
        <v>218</v>
      </c>
      <c r="T185" s="3948"/>
      <c r="U185" s="3947" t="s">
        <v>219</v>
      </c>
      <c r="V185" s="3948"/>
      <c r="W185" s="3949" t="s">
        <v>220</v>
      </c>
      <c r="X185" s="3948"/>
      <c r="Y185" s="3945" t="s">
        <v>221</v>
      </c>
      <c r="Z185" s="3945"/>
      <c r="AA185" s="3945" t="s">
        <v>222</v>
      </c>
      <c r="AB185" s="3945"/>
      <c r="AC185" s="3945" t="s">
        <v>223</v>
      </c>
      <c r="AD185" s="3945"/>
      <c r="AE185" s="3945" t="s">
        <v>224</v>
      </c>
      <c r="AF185" s="3945"/>
      <c r="AG185" s="3945" t="s">
        <v>225</v>
      </c>
      <c r="AH185" s="3945"/>
      <c r="AI185" s="3945" t="s">
        <v>226</v>
      </c>
      <c r="AJ185" s="3945"/>
      <c r="AK185" s="3945" t="s">
        <v>227</v>
      </c>
      <c r="AL185" s="3945"/>
      <c r="AM185" s="3945" t="s">
        <v>28</v>
      </c>
      <c r="AN185" s="3950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3945"/>
      <c r="B186" s="943" t="s">
        <v>90</v>
      </c>
      <c r="C186" s="943" t="s">
        <v>29</v>
      </c>
      <c r="D186" s="943" t="s">
        <v>30</v>
      </c>
      <c r="E186" s="945" t="s">
        <v>29</v>
      </c>
      <c r="F186" s="963" t="s">
        <v>30</v>
      </c>
      <c r="G186" s="945" t="s">
        <v>29</v>
      </c>
      <c r="H186" s="963" t="s">
        <v>30</v>
      </c>
      <c r="I186" s="945" t="s">
        <v>29</v>
      </c>
      <c r="J186" s="963" t="s">
        <v>30</v>
      </c>
      <c r="K186" s="945" t="s">
        <v>29</v>
      </c>
      <c r="L186" s="963" t="s">
        <v>30</v>
      </c>
      <c r="M186" s="945" t="s">
        <v>29</v>
      </c>
      <c r="N186" s="963" t="s">
        <v>30</v>
      </c>
      <c r="O186" s="945" t="s">
        <v>29</v>
      </c>
      <c r="P186" s="963" t="s">
        <v>30</v>
      </c>
      <c r="Q186" s="945" t="s">
        <v>29</v>
      </c>
      <c r="R186" s="963" t="s">
        <v>30</v>
      </c>
      <c r="S186" s="945" t="s">
        <v>29</v>
      </c>
      <c r="T186" s="963" t="s">
        <v>30</v>
      </c>
      <c r="U186" s="945" t="s">
        <v>29</v>
      </c>
      <c r="V186" s="963" t="s">
        <v>30</v>
      </c>
      <c r="W186" s="945" t="s">
        <v>29</v>
      </c>
      <c r="X186" s="963" t="s">
        <v>30</v>
      </c>
      <c r="Y186" s="945" t="s">
        <v>29</v>
      </c>
      <c r="Z186" s="963" t="s">
        <v>30</v>
      </c>
      <c r="AA186" s="945" t="s">
        <v>29</v>
      </c>
      <c r="AB186" s="963" t="s">
        <v>30</v>
      </c>
      <c r="AC186" s="945" t="s">
        <v>29</v>
      </c>
      <c r="AD186" s="963" t="s">
        <v>30</v>
      </c>
      <c r="AE186" s="945" t="s">
        <v>29</v>
      </c>
      <c r="AF186" s="963" t="s">
        <v>30</v>
      </c>
      <c r="AG186" s="945" t="s">
        <v>29</v>
      </c>
      <c r="AH186" s="963" t="s">
        <v>30</v>
      </c>
      <c r="AI186" s="945" t="s">
        <v>29</v>
      </c>
      <c r="AJ186" s="963" t="s">
        <v>30</v>
      </c>
      <c r="AK186" s="945" t="s">
        <v>29</v>
      </c>
      <c r="AL186" s="963" t="s">
        <v>30</v>
      </c>
      <c r="AM186" s="945" t="s">
        <v>29</v>
      </c>
      <c r="AN186" s="964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965">
        <f>SUM(C187:D187)</f>
        <v>0</v>
      </c>
      <c r="C187" s="965">
        <f t="shared" ref="C187:D189" si="101">+E187+G187+I187+K187+M187+O187+Q187+S187+U187+W187+Y187+AA187+AC187+AE187+AG187+AI187+AK187+AM187</f>
        <v>0</v>
      </c>
      <c r="D187" s="966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967">
        <f>SUM(C188:D188)</f>
        <v>0</v>
      </c>
      <c r="C188" s="967">
        <f t="shared" si="101"/>
        <v>0</v>
      </c>
      <c r="D188" s="968">
        <f t="shared" si="101"/>
        <v>0</v>
      </c>
      <c r="E188" s="809"/>
      <c r="F188" s="808"/>
      <c r="G188" s="809"/>
      <c r="H188" s="811"/>
      <c r="I188" s="809"/>
      <c r="J188" s="811"/>
      <c r="K188" s="809"/>
      <c r="L188" s="811"/>
      <c r="M188" s="809"/>
      <c r="N188" s="808"/>
      <c r="O188" s="809"/>
      <c r="P188" s="808"/>
      <c r="Q188" s="809"/>
      <c r="R188" s="808"/>
      <c r="S188" s="809"/>
      <c r="T188" s="808"/>
      <c r="U188" s="809"/>
      <c r="V188" s="808"/>
      <c r="W188" s="809"/>
      <c r="X188" s="808"/>
      <c r="Y188" s="809"/>
      <c r="Z188" s="808"/>
      <c r="AA188" s="809"/>
      <c r="AB188" s="808"/>
      <c r="AC188" s="809"/>
      <c r="AD188" s="808"/>
      <c r="AE188" s="809"/>
      <c r="AF188" s="808"/>
      <c r="AG188" s="809"/>
      <c r="AH188" s="808"/>
      <c r="AI188" s="809"/>
      <c r="AJ188" s="808"/>
      <c r="AK188" s="809"/>
      <c r="AL188" s="808"/>
      <c r="AM188" s="809"/>
      <c r="AN188" s="969"/>
      <c r="AO188" s="842"/>
      <c r="AP188" s="809"/>
      <c r="AQ188" s="809"/>
      <c r="AR188" s="827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815"/>
      <c r="F189" s="829"/>
      <c r="G189" s="815"/>
      <c r="H189" s="817"/>
      <c r="I189" s="815"/>
      <c r="J189" s="817"/>
      <c r="K189" s="815"/>
      <c r="L189" s="817"/>
      <c r="M189" s="815"/>
      <c r="N189" s="829"/>
      <c r="O189" s="815"/>
      <c r="P189" s="829"/>
      <c r="Q189" s="815"/>
      <c r="R189" s="829"/>
      <c r="S189" s="815"/>
      <c r="T189" s="829"/>
      <c r="U189" s="815"/>
      <c r="V189" s="829"/>
      <c r="W189" s="815"/>
      <c r="X189" s="829"/>
      <c r="Y189" s="815"/>
      <c r="Z189" s="829"/>
      <c r="AA189" s="815"/>
      <c r="AB189" s="829"/>
      <c r="AC189" s="815"/>
      <c r="AD189" s="829"/>
      <c r="AE189" s="815"/>
      <c r="AF189" s="829"/>
      <c r="AG189" s="815"/>
      <c r="AH189" s="829"/>
      <c r="AI189" s="815"/>
      <c r="AJ189" s="829"/>
      <c r="AK189" s="815"/>
      <c r="AL189" s="829"/>
      <c r="AM189" s="815"/>
      <c r="AN189" s="970"/>
      <c r="AO189" s="854"/>
      <c r="AP189" s="815"/>
      <c r="AQ189" s="815"/>
      <c r="AR189" s="828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971" t="s">
        <v>231</v>
      </c>
      <c r="B190" s="972"/>
    </row>
    <row r="191" spans="1:94" x14ac:dyDescent="0.2">
      <c r="A191" s="3716" t="s">
        <v>232</v>
      </c>
      <c r="B191" s="3939" t="s">
        <v>141</v>
      </c>
      <c r="C191" s="3940" t="s">
        <v>233</v>
      </c>
      <c r="D191" s="3941"/>
      <c r="E191" s="3939" t="s">
        <v>234</v>
      </c>
      <c r="F191" s="3942" t="s">
        <v>235</v>
      </c>
      <c r="G191" s="3943"/>
      <c r="H191" s="3943"/>
      <c r="I191" s="3943"/>
      <c r="J191" s="3943"/>
      <c r="K191" s="3943"/>
      <c r="L191" s="3943"/>
      <c r="M191" s="3943"/>
      <c r="N191" s="3943"/>
      <c r="O191" s="3943"/>
      <c r="P191" s="3943"/>
      <c r="Q191" s="3943"/>
      <c r="R191" s="3943"/>
      <c r="S191" s="3943"/>
      <c r="T191" s="3944"/>
      <c r="U191" s="3724" t="s">
        <v>236</v>
      </c>
    </row>
    <row r="192" spans="1:94" ht="25.5" x14ac:dyDescent="0.2">
      <c r="A192" s="3717"/>
      <c r="B192" s="3717"/>
      <c r="C192" s="973" t="s">
        <v>237</v>
      </c>
      <c r="D192" s="973" t="s">
        <v>238</v>
      </c>
      <c r="E192" s="3717"/>
      <c r="F192" s="973" t="s">
        <v>239</v>
      </c>
      <c r="G192" s="973" t="s">
        <v>240</v>
      </c>
      <c r="H192" s="973" t="s">
        <v>241</v>
      </c>
      <c r="I192" s="973" t="s">
        <v>242</v>
      </c>
      <c r="J192" s="973" t="s">
        <v>243</v>
      </c>
      <c r="K192" s="973" t="s">
        <v>244</v>
      </c>
      <c r="L192" s="973" t="s">
        <v>245</v>
      </c>
      <c r="M192" s="973" t="s">
        <v>246</v>
      </c>
      <c r="N192" s="973" t="s">
        <v>247</v>
      </c>
      <c r="O192" s="973" t="s">
        <v>248</v>
      </c>
      <c r="P192" s="973" t="s">
        <v>249</v>
      </c>
      <c r="Q192" s="973" t="s">
        <v>250</v>
      </c>
      <c r="R192" s="973" t="s">
        <v>251</v>
      </c>
      <c r="S192" s="973" t="s">
        <v>252</v>
      </c>
      <c r="T192" s="974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975">
        <f>SUM(C193:D193)</f>
        <v>0</v>
      </c>
      <c r="C193" s="129"/>
      <c r="D193" s="129"/>
      <c r="E193" s="976">
        <f>+F193+G193+H193+I193+K193+L193+M193+N193+O193+P193+Q193+R193+S193+T193</f>
        <v>0</v>
      </c>
      <c r="F193" s="809"/>
      <c r="G193" s="809"/>
      <c r="H193" s="809"/>
      <c r="I193" s="809"/>
      <c r="J193" s="977"/>
      <c r="K193" s="809"/>
      <c r="L193" s="809"/>
      <c r="M193" s="809"/>
      <c r="N193" s="809"/>
      <c r="O193" s="809"/>
      <c r="P193" s="809"/>
      <c r="Q193" s="809"/>
      <c r="R193" s="809"/>
      <c r="S193" s="809"/>
      <c r="T193" s="978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979">
        <f>SUM(C194:D194)</f>
        <v>0</v>
      </c>
      <c r="C194" s="809"/>
      <c r="D194" s="809"/>
      <c r="E194" s="980">
        <f>+F194+G194+H194+I194+K194+L194+M194+N194+O194+P194+Q194+R194+S194+T194</f>
        <v>0</v>
      </c>
      <c r="F194" s="809"/>
      <c r="G194" s="809"/>
      <c r="H194" s="809"/>
      <c r="I194" s="809"/>
      <c r="J194" s="981"/>
      <c r="K194" s="809"/>
      <c r="L194" s="809"/>
      <c r="M194" s="809"/>
      <c r="N194" s="809"/>
      <c r="O194" s="809"/>
      <c r="P194" s="809"/>
      <c r="Q194" s="809"/>
      <c r="R194" s="809"/>
      <c r="S194" s="809"/>
      <c r="T194" s="978"/>
      <c r="U194" s="808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979">
        <f>SUM(C195:D195)</f>
        <v>0</v>
      </c>
      <c r="C195" s="809"/>
      <c r="D195" s="809"/>
      <c r="E195" s="980">
        <f>SUM(F195:T195)</f>
        <v>0</v>
      </c>
      <c r="F195" s="809"/>
      <c r="G195" s="809"/>
      <c r="H195" s="809"/>
      <c r="I195" s="809"/>
      <c r="J195" s="827"/>
      <c r="K195" s="809"/>
      <c r="L195" s="809"/>
      <c r="M195" s="809"/>
      <c r="N195" s="809"/>
      <c r="O195" s="809"/>
      <c r="P195" s="809"/>
      <c r="Q195" s="809"/>
      <c r="R195" s="809"/>
      <c r="S195" s="809"/>
      <c r="T195" s="978"/>
      <c r="U195" s="808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959" t="s">
        <v>255</v>
      </c>
      <c r="B196" s="343">
        <f>SUM(C196:D196)</f>
        <v>0</v>
      </c>
      <c r="C196" s="815"/>
      <c r="D196" s="815"/>
      <c r="E196" s="344">
        <f>+F196+G196+H196+I196+K196+L196+M196+N196+O196+P196+Q196+R196+S196+T196</f>
        <v>0</v>
      </c>
      <c r="F196" s="815"/>
      <c r="G196" s="815"/>
      <c r="H196" s="815"/>
      <c r="I196" s="815"/>
      <c r="J196" s="345"/>
      <c r="K196" s="815"/>
      <c r="L196" s="815"/>
      <c r="M196" s="815"/>
      <c r="N196" s="815"/>
      <c r="O196" s="815"/>
      <c r="P196" s="815"/>
      <c r="Q196" s="815"/>
      <c r="R196" s="815"/>
      <c r="S196" s="815"/>
      <c r="T196" s="982"/>
      <c r="U196" s="829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926" t="s">
        <v>232</v>
      </c>
      <c r="B198" s="3934" t="s">
        <v>141</v>
      </c>
      <c r="C198" s="3702" t="s">
        <v>233</v>
      </c>
      <c r="D198" s="3703"/>
      <c r="E198" s="3704"/>
      <c r="F198" s="3926" t="s">
        <v>234</v>
      </c>
      <c r="G198" s="3935" t="s">
        <v>257</v>
      </c>
      <c r="H198" s="3935"/>
      <c r="I198" s="3935"/>
      <c r="J198" s="3935"/>
      <c r="K198" s="3935"/>
      <c r="L198" s="3935"/>
      <c r="M198" s="3935"/>
      <c r="N198" s="3935"/>
      <c r="O198" s="3935"/>
      <c r="P198" s="3935"/>
      <c r="Q198" s="3936"/>
      <c r="R198" s="3710" t="s">
        <v>236</v>
      </c>
    </row>
    <row r="199" spans="1:87" x14ac:dyDescent="0.2">
      <c r="A199" s="3691"/>
      <c r="B199" s="3934"/>
      <c r="C199" s="3705"/>
      <c r="D199" s="3706"/>
      <c r="E199" s="3707"/>
      <c r="F199" s="3691"/>
      <c r="G199" s="3937" t="s">
        <v>34</v>
      </c>
      <c r="H199" s="3933" t="s">
        <v>258</v>
      </c>
      <c r="I199" s="3933" t="s">
        <v>245</v>
      </c>
      <c r="J199" s="3933" t="s">
        <v>246</v>
      </c>
      <c r="K199" s="3933" t="s">
        <v>247</v>
      </c>
      <c r="L199" s="3933" t="s">
        <v>248</v>
      </c>
      <c r="M199" s="3933" t="s">
        <v>249</v>
      </c>
      <c r="N199" s="3933" t="s">
        <v>250</v>
      </c>
      <c r="O199" s="3933" t="s">
        <v>251</v>
      </c>
      <c r="P199" s="3933" t="s">
        <v>252</v>
      </c>
      <c r="Q199" s="3676" t="s">
        <v>253</v>
      </c>
      <c r="R199" s="3711"/>
    </row>
    <row r="200" spans="1:87" ht="24" x14ac:dyDescent="0.2">
      <c r="A200" s="3692"/>
      <c r="B200" s="3934"/>
      <c r="C200" s="983" t="s">
        <v>145</v>
      </c>
      <c r="D200" s="983" t="s">
        <v>259</v>
      </c>
      <c r="E200" s="983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975">
        <f t="shared" ref="B201:B207" si="110">SUM(C201:E201)</f>
        <v>0</v>
      </c>
      <c r="C201" s="809"/>
      <c r="D201" s="809"/>
      <c r="E201" s="809"/>
      <c r="F201" s="976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984">
        <f t="shared" si="110"/>
        <v>0</v>
      </c>
      <c r="C202" s="809"/>
      <c r="D202" s="809"/>
      <c r="E202" s="809"/>
      <c r="F202" s="985">
        <f t="shared" ref="F202:F207" si="112">SUM(G202:Q202)</f>
        <v>0</v>
      </c>
      <c r="G202" s="809"/>
      <c r="H202" s="810"/>
      <c r="I202" s="810"/>
      <c r="J202" s="810"/>
      <c r="K202" s="810"/>
      <c r="L202" s="810"/>
      <c r="M202" s="810"/>
      <c r="N202" s="810"/>
      <c r="O202" s="810"/>
      <c r="P202" s="810"/>
      <c r="Q202" s="969"/>
      <c r="R202" s="808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986">
        <f t="shared" si="110"/>
        <v>0</v>
      </c>
      <c r="C203" s="809"/>
      <c r="D203" s="809"/>
      <c r="E203" s="809"/>
      <c r="F203" s="985">
        <f t="shared" si="112"/>
        <v>0</v>
      </c>
      <c r="G203" s="809"/>
      <c r="H203" s="810"/>
      <c r="I203" s="810"/>
      <c r="J203" s="810"/>
      <c r="K203" s="810"/>
      <c r="L203" s="810"/>
      <c r="M203" s="810"/>
      <c r="N203" s="810"/>
      <c r="O203" s="810"/>
      <c r="P203" s="810"/>
      <c r="Q203" s="969"/>
      <c r="R203" s="808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986">
        <f t="shared" si="110"/>
        <v>0</v>
      </c>
      <c r="C204" s="809"/>
      <c r="D204" s="809"/>
      <c r="E204" s="809"/>
      <c r="F204" s="985">
        <f t="shared" si="112"/>
        <v>0</v>
      </c>
      <c r="G204" s="809"/>
      <c r="H204" s="810"/>
      <c r="I204" s="810"/>
      <c r="J204" s="810"/>
      <c r="K204" s="810"/>
      <c r="L204" s="810"/>
      <c r="M204" s="810"/>
      <c r="N204" s="810"/>
      <c r="O204" s="810"/>
      <c r="P204" s="810"/>
      <c r="Q204" s="969"/>
      <c r="R204" s="808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979">
        <f t="shared" si="110"/>
        <v>0</v>
      </c>
      <c r="C205" s="809"/>
      <c r="D205" s="809"/>
      <c r="E205" s="809"/>
      <c r="F205" s="985">
        <f t="shared" si="112"/>
        <v>0</v>
      </c>
      <c r="G205" s="809"/>
      <c r="H205" s="810"/>
      <c r="I205" s="810"/>
      <c r="J205" s="810"/>
      <c r="K205" s="810"/>
      <c r="L205" s="810"/>
      <c r="M205" s="810"/>
      <c r="N205" s="810"/>
      <c r="O205" s="810"/>
      <c r="P205" s="810"/>
      <c r="Q205" s="969"/>
      <c r="R205" s="808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979">
        <f t="shared" si="110"/>
        <v>0</v>
      </c>
      <c r="C206" s="809"/>
      <c r="D206" s="809"/>
      <c r="E206" s="809"/>
      <c r="F206" s="985">
        <f t="shared" si="112"/>
        <v>0</v>
      </c>
      <c r="G206" s="809"/>
      <c r="H206" s="810"/>
      <c r="I206" s="810"/>
      <c r="J206" s="810"/>
      <c r="K206" s="810"/>
      <c r="L206" s="810"/>
      <c r="M206" s="810"/>
      <c r="N206" s="810"/>
      <c r="O206" s="810"/>
      <c r="P206" s="810"/>
      <c r="Q206" s="969"/>
      <c r="R206" s="808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959" t="s">
        <v>263</v>
      </c>
      <c r="B207" s="987">
        <f t="shared" si="110"/>
        <v>0</v>
      </c>
      <c r="C207" s="815"/>
      <c r="D207" s="815"/>
      <c r="E207" s="815"/>
      <c r="F207" s="988">
        <f t="shared" si="112"/>
        <v>0</v>
      </c>
      <c r="G207" s="815"/>
      <c r="H207" s="816"/>
      <c r="I207" s="816"/>
      <c r="J207" s="816"/>
      <c r="K207" s="816"/>
      <c r="L207" s="816"/>
      <c r="M207" s="816"/>
      <c r="N207" s="816"/>
      <c r="O207" s="816"/>
      <c r="P207" s="816"/>
      <c r="Q207" s="970"/>
      <c r="R207" s="829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925" t="s">
        <v>265</v>
      </c>
      <c r="C209" s="3684" t="s">
        <v>266</v>
      </c>
      <c r="D209" s="3685"/>
      <c r="E209" s="3686"/>
      <c r="F209" s="3926" t="s">
        <v>234</v>
      </c>
      <c r="G209" s="3927" t="s">
        <v>257</v>
      </c>
      <c r="H209" s="3928"/>
      <c r="I209" s="3928"/>
      <c r="J209" s="3928"/>
      <c r="K209" s="3928"/>
      <c r="L209" s="3929"/>
    </row>
    <row r="210" spans="1:21" x14ac:dyDescent="0.2">
      <c r="A210" s="3679"/>
      <c r="B210" s="3682"/>
      <c r="C210" s="3687"/>
      <c r="D210" s="3688"/>
      <c r="E210" s="3689"/>
      <c r="F210" s="3691"/>
      <c r="G210" s="3930" t="s">
        <v>267</v>
      </c>
      <c r="H210" s="3931"/>
      <c r="I210" s="3931"/>
      <c r="J210" s="3931"/>
      <c r="K210" s="3931"/>
      <c r="L210" s="3932"/>
    </row>
    <row r="211" spans="1:21" ht="24" x14ac:dyDescent="0.2">
      <c r="A211" s="3680"/>
      <c r="B211" s="3683"/>
      <c r="C211" s="989" t="s">
        <v>268</v>
      </c>
      <c r="D211" s="989" t="s">
        <v>259</v>
      </c>
      <c r="E211" s="989" t="s">
        <v>269</v>
      </c>
      <c r="F211" s="3692"/>
      <c r="G211" s="737" t="s">
        <v>258</v>
      </c>
      <c r="H211" s="738" t="s">
        <v>270</v>
      </c>
      <c r="I211" s="738" t="s">
        <v>271</v>
      </c>
      <c r="J211" s="738" t="s">
        <v>272</v>
      </c>
      <c r="K211" s="738" t="s">
        <v>273</v>
      </c>
      <c r="L211" s="990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976">
        <f>SUM(G212:L212)</f>
        <v>0</v>
      </c>
      <c r="G212" s="923"/>
      <c r="H212" s="991"/>
      <c r="I212" s="991"/>
      <c r="J212" s="991"/>
      <c r="K212" s="991"/>
      <c r="L212" s="114"/>
    </row>
    <row r="213" spans="1:21" ht="24" customHeight="1" x14ac:dyDescent="0.25">
      <c r="A213" s="308" t="s">
        <v>276</v>
      </c>
      <c r="B213" s="992">
        <f>SUM(C213:E213)</f>
        <v>0</v>
      </c>
      <c r="C213" s="809"/>
      <c r="D213" s="809"/>
      <c r="E213" s="129"/>
      <c r="F213" s="985">
        <f>SUM(G213:L213)</f>
        <v>0</v>
      </c>
      <c r="G213" s="809"/>
      <c r="H213" s="810"/>
      <c r="I213" s="810"/>
      <c r="J213" s="810"/>
      <c r="K213" s="810"/>
      <c r="L213" s="808"/>
    </row>
    <row r="214" spans="1:21" ht="15" x14ac:dyDescent="0.25">
      <c r="A214" s="308" t="s">
        <v>277</v>
      </c>
      <c r="B214" s="992">
        <f>SUM(C214:E214)</f>
        <v>0</v>
      </c>
      <c r="C214" s="809"/>
      <c r="D214" s="809"/>
      <c r="E214" s="827"/>
      <c r="F214" s="985">
        <f>SUM(G214:L214)</f>
        <v>0</v>
      </c>
      <c r="G214" s="809"/>
      <c r="H214" s="810"/>
      <c r="I214" s="810"/>
      <c r="J214" s="810"/>
      <c r="K214" s="810"/>
      <c r="L214" s="808"/>
    </row>
    <row r="215" spans="1:21" ht="15" x14ac:dyDescent="0.25">
      <c r="A215" s="959" t="s">
        <v>278</v>
      </c>
      <c r="B215" s="363">
        <f>SUM(C215:D215)</f>
        <v>0</v>
      </c>
      <c r="C215" s="815"/>
      <c r="D215" s="815"/>
      <c r="E215" s="993"/>
      <c r="F215" s="365">
        <f>SUM(G215:L215)</f>
        <v>0</v>
      </c>
      <c r="G215" s="815"/>
      <c r="H215" s="816"/>
      <c r="I215" s="816"/>
      <c r="J215" s="816"/>
      <c r="K215" s="816"/>
      <c r="L215" s="829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909" t="s">
        <v>265</v>
      </c>
      <c r="D217" s="3910" t="s">
        <v>266</v>
      </c>
      <c r="E217" s="3911"/>
      <c r="F217" s="3911"/>
      <c r="G217" s="3911"/>
      <c r="H217" s="3911"/>
      <c r="I217" s="3911"/>
      <c r="J217" s="3912"/>
      <c r="K217" s="3913" t="s">
        <v>281</v>
      </c>
      <c r="L217" s="3913"/>
      <c r="M217" s="3913"/>
      <c r="N217" s="3914"/>
    </row>
    <row r="218" spans="1:21" ht="24.75" customHeight="1" x14ac:dyDescent="0.2">
      <c r="A218" s="3654"/>
      <c r="B218" s="3655"/>
      <c r="C218" s="3657"/>
      <c r="D218" s="989" t="s">
        <v>268</v>
      </c>
      <c r="E218" s="989" t="s">
        <v>282</v>
      </c>
      <c r="F218" s="989" t="s">
        <v>283</v>
      </c>
      <c r="G218" s="989" t="s">
        <v>284</v>
      </c>
      <c r="H218" s="989" t="s">
        <v>285</v>
      </c>
      <c r="I218" s="989" t="s">
        <v>34</v>
      </c>
      <c r="J218" s="989" t="s">
        <v>286</v>
      </c>
      <c r="K218" s="994" t="s">
        <v>287</v>
      </c>
      <c r="L218" s="995" t="s">
        <v>288</v>
      </c>
      <c r="M218" s="995" t="s">
        <v>289</v>
      </c>
      <c r="N218" s="996" t="s">
        <v>290</v>
      </c>
    </row>
    <row r="219" spans="1:21" ht="18" customHeight="1" x14ac:dyDescent="0.2">
      <c r="A219" s="3909" t="s">
        <v>291</v>
      </c>
      <c r="B219" s="997" t="s">
        <v>292</v>
      </c>
      <c r="C219" s="975">
        <f>SUM(E219+G219)</f>
        <v>0</v>
      </c>
      <c r="D219" s="977"/>
      <c r="E219" s="809"/>
      <c r="F219" s="977"/>
      <c r="G219" s="809"/>
      <c r="H219" s="975">
        <f>+K219+L219+M219</f>
        <v>0</v>
      </c>
      <c r="I219" s="977"/>
      <c r="J219" s="977"/>
      <c r="K219" s="842"/>
      <c r="L219" s="810"/>
      <c r="M219" s="810"/>
      <c r="N219" s="998"/>
    </row>
    <row r="220" spans="1:21" x14ac:dyDescent="0.2">
      <c r="A220" s="3663"/>
      <c r="B220" s="999" t="s">
        <v>293</v>
      </c>
      <c r="C220" s="986">
        <f>SUM(D220+E220+G220)</f>
        <v>0</v>
      </c>
      <c r="D220" s="809"/>
      <c r="E220" s="827"/>
      <c r="F220" s="361"/>
      <c r="G220" s="809"/>
      <c r="H220" s="986">
        <f>SUM(I220:M220)</f>
        <v>0</v>
      </c>
      <c r="I220" s="129"/>
      <c r="J220" s="297"/>
      <c r="K220" s="842"/>
      <c r="L220" s="810"/>
      <c r="M220" s="810"/>
      <c r="N220" s="998"/>
    </row>
    <row r="221" spans="1:21" ht="16.5" customHeight="1" x14ac:dyDescent="0.25">
      <c r="A221" s="3663"/>
      <c r="B221" s="999" t="s">
        <v>294</v>
      </c>
      <c r="C221" s="980">
        <f>+F221+G221</f>
        <v>0</v>
      </c>
      <c r="D221" s="361"/>
      <c r="E221" s="361"/>
      <c r="F221" s="809"/>
      <c r="G221" s="809"/>
      <c r="H221" s="980">
        <f>SUM(I221:M221)</f>
        <v>0</v>
      </c>
      <c r="I221" s="809"/>
      <c r="J221" s="827"/>
      <c r="K221" s="842"/>
      <c r="L221" s="810"/>
      <c r="M221" s="810"/>
      <c r="N221" s="373"/>
    </row>
    <row r="222" spans="1:21" ht="17.25" customHeight="1" x14ac:dyDescent="0.25">
      <c r="A222" s="3657"/>
      <c r="B222" s="1000" t="s">
        <v>295</v>
      </c>
      <c r="C222" s="375">
        <f>SUM(D222:G222)</f>
        <v>0</v>
      </c>
      <c r="D222" s="815"/>
      <c r="E222" s="815"/>
      <c r="F222" s="815"/>
      <c r="G222" s="828"/>
      <c r="H222" s="344">
        <f>+N222</f>
        <v>0</v>
      </c>
      <c r="I222" s="993"/>
      <c r="J222" s="993"/>
      <c r="K222" s="1001"/>
      <c r="L222" s="1002"/>
      <c r="M222" s="1002"/>
      <c r="N222" s="829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3915" t="s">
        <v>297</v>
      </c>
      <c r="B224" s="3916" t="s">
        <v>298</v>
      </c>
      <c r="C224" s="3916"/>
      <c r="D224" s="3916"/>
      <c r="E224" s="3916"/>
      <c r="F224" s="3917" t="s">
        <v>299</v>
      </c>
      <c r="G224" s="3918"/>
      <c r="H224" s="3918"/>
      <c r="I224" s="3918"/>
      <c r="J224" s="3918"/>
      <c r="K224" s="3919"/>
      <c r="U224" s="281"/>
    </row>
    <row r="225" spans="1:102" ht="15" customHeight="1" x14ac:dyDescent="0.2">
      <c r="A225" s="3915"/>
      <c r="B225" s="3916"/>
      <c r="C225" s="3916"/>
      <c r="D225" s="3916"/>
      <c r="E225" s="3916"/>
      <c r="F225" s="3920" t="s">
        <v>300</v>
      </c>
      <c r="G225" s="3920"/>
      <c r="H225" s="3920" t="s">
        <v>301</v>
      </c>
      <c r="I225" s="3920"/>
      <c r="J225" s="3920" t="s">
        <v>302</v>
      </c>
      <c r="K225" s="3920"/>
      <c r="U225" s="281"/>
    </row>
    <row r="226" spans="1:102" x14ac:dyDescent="0.2">
      <c r="A226" s="3915"/>
      <c r="B226" s="3921" t="s">
        <v>303</v>
      </c>
      <c r="C226" s="3671" t="s">
        <v>304</v>
      </c>
      <c r="D226" s="3922" t="s">
        <v>305</v>
      </c>
      <c r="E226" s="3923" t="s">
        <v>306</v>
      </c>
      <c r="F226" s="3924" t="s">
        <v>307</v>
      </c>
      <c r="G226" s="3908" t="s">
        <v>308</v>
      </c>
      <c r="H226" s="3924" t="s">
        <v>307</v>
      </c>
      <c r="I226" s="3908" t="s">
        <v>308</v>
      </c>
      <c r="J226" s="3924" t="s">
        <v>307</v>
      </c>
      <c r="K226" s="3908" t="s">
        <v>308</v>
      </c>
      <c r="U226" s="281"/>
    </row>
    <row r="227" spans="1:102" ht="25.5" customHeight="1" x14ac:dyDescent="0.2">
      <c r="A227" s="3915"/>
      <c r="B227" s="3921"/>
      <c r="C227" s="3672"/>
      <c r="D227" s="3922"/>
      <c r="E227" s="3923"/>
      <c r="F227" s="3924"/>
      <c r="G227" s="3908"/>
      <c r="H227" s="3924"/>
      <c r="I227" s="3908"/>
      <c r="J227" s="3924"/>
      <c r="K227" s="3908"/>
      <c r="U227" s="281"/>
    </row>
    <row r="228" spans="1:102" ht="15.75" customHeight="1" x14ac:dyDescent="0.2">
      <c r="A228" s="1003" t="s">
        <v>309</v>
      </c>
      <c r="B228" s="809"/>
      <c r="C228" s="842"/>
      <c r="D228" s="810"/>
      <c r="E228" s="842"/>
      <c r="F228" s="809"/>
      <c r="G228" s="842"/>
      <c r="H228" s="809"/>
      <c r="I228" s="842"/>
      <c r="J228" s="809"/>
      <c r="K228" s="808"/>
      <c r="U228" s="281"/>
    </row>
    <row r="229" spans="1:102" s="416" customFormat="1" x14ac:dyDescent="0.2">
      <c r="A229" s="1004" t="s">
        <v>310</v>
      </c>
      <c r="B229" s="809"/>
      <c r="C229" s="842"/>
      <c r="D229" s="810"/>
      <c r="E229" s="842"/>
      <c r="F229" s="809"/>
      <c r="G229" s="842"/>
      <c r="H229" s="809"/>
      <c r="I229" s="842"/>
      <c r="J229" s="809"/>
      <c r="K229" s="808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809"/>
      <c r="C230" s="842"/>
      <c r="D230" s="810"/>
      <c r="E230" s="842"/>
      <c r="F230" s="809"/>
      <c r="G230" s="842"/>
      <c r="H230" s="809"/>
      <c r="I230" s="842"/>
      <c r="J230" s="809"/>
      <c r="K230" s="808"/>
      <c r="U230" s="281"/>
    </row>
    <row r="231" spans="1:102" ht="15" x14ac:dyDescent="0.25">
      <c r="A231" s="1005" t="s">
        <v>6</v>
      </c>
      <c r="B231" s="1006">
        <f>SUM(B228:B230)</f>
        <v>0</v>
      </c>
      <c r="C231" s="1007">
        <f t="shared" ref="C231:K231" si="115">SUM(C228:C230)</f>
        <v>0</v>
      </c>
      <c r="D231" s="1008">
        <f t="shared" si="115"/>
        <v>0</v>
      </c>
      <c r="E231" s="1009">
        <f t="shared" si="115"/>
        <v>0</v>
      </c>
      <c r="F231" s="1010">
        <f t="shared" si="115"/>
        <v>0</v>
      </c>
      <c r="G231" s="1011">
        <f t="shared" si="115"/>
        <v>0</v>
      </c>
      <c r="H231" s="1010">
        <f t="shared" si="115"/>
        <v>0</v>
      </c>
      <c r="I231" s="1011">
        <f t="shared" si="115"/>
        <v>0</v>
      </c>
      <c r="J231" s="1010">
        <f t="shared" si="115"/>
        <v>0</v>
      </c>
      <c r="K231" s="1011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3902" t="s">
        <v>5</v>
      </c>
      <c r="B233" s="3902" t="s">
        <v>312</v>
      </c>
      <c r="C233" s="3901" t="s">
        <v>313</v>
      </c>
      <c r="D233" s="3903" t="s">
        <v>314</v>
      </c>
      <c r="E233" s="3904"/>
      <c r="F233" s="3905" t="s">
        <v>315</v>
      </c>
      <c r="G233" s="3906"/>
      <c r="H233" s="3906"/>
      <c r="I233" s="3906"/>
      <c r="J233" s="3906"/>
      <c r="K233" s="3906"/>
      <c r="L233" s="3906"/>
      <c r="M233" s="3906"/>
      <c r="N233" s="3906"/>
      <c r="O233" s="3906"/>
      <c r="P233" s="3906"/>
      <c r="Q233" s="3906"/>
      <c r="R233" s="3906"/>
      <c r="S233" s="3907"/>
      <c r="T233" s="3641" t="s">
        <v>34</v>
      </c>
      <c r="U233" s="3901" t="s">
        <v>316</v>
      </c>
      <c r="V233" s="391"/>
    </row>
    <row r="234" spans="1:102" ht="24.75" x14ac:dyDescent="0.25">
      <c r="A234" s="3902"/>
      <c r="B234" s="3902"/>
      <c r="C234" s="3644"/>
      <c r="D234" s="1012" t="s">
        <v>317</v>
      </c>
      <c r="E234" s="1013" t="s">
        <v>318</v>
      </c>
      <c r="F234" s="1012" t="s">
        <v>319</v>
      </c>
      <c r="G234" s="1014" t="s">
        <v>320</v>
      </c>
      <c r="H234" s="1014" t="s">
        <v>213</v>
      </c>
      <c r="I234" s="1014" t="s">
        <v>214</v>
      </c>
      <c r="J234" s="1014" t="s">
        <v>215</v>
      </c>
      <c r="K234" s="1014" t="s">
        <v>321</v>
      </c>
      <c r="L234" s="1014" t="s">
        <v>217</v>
      </c>
      <c r="M234" s="1014" t="s">
        <v>218</v>
      </c>
      <c r="N234" s="1014" t="s">
        <v>219</v>
      </c>
      <c r="O234" s="1014" t="s">
        <v>220</v>
      </c>
      <c r="P234" s="1014" t="s">
        <v>221</v>
      </c>
      <c r="Q234" s="1014" t="s">
        <v>222</v>
      </c>
      <c r="R234" s="1014" t="s">
        <v>223</v>
      </c>
      <c r="S234" s="1015" t="s">
        <v>224</v>
      </c>
      <c r="T234" s="3642"/>
      <c r="U234" s="3644"/>
      <c r="V234" s="391"/>
    </row>
    <row r="235" spans="1:102" ht="24.75" x14ac:dyDescent="0.25">
      <c r="A235" s="1016" t="s">
        <v>322</v>
      </c>
      <c r="B235" s="1017"/>
      <c r="C235" s="1018">
        <f>SUM(D235:S235)</f>
        <v>0</v>
      </c>
      <c r="D235" s="1017"/>
      <c r="E235" s="1019"/>
      <c r="F235" s="1017"/>
      <c r="G235" s="1020"/>
      <c r="H235" s="1020"/>
      <c r="I235" s="1020"/>
      <c r="J235" s="1020"/>
      <c r="K235" s="1020"/>
      <c r="L235" s="1020"/>
      <c r="M235" s="1020"/>
      <c r="N235" s="1020"/>
      <c r="O235" s="1020"/>
      <c r="P235" s="1020"/>
      <c r="Q235" s="1020"/>
      <c r="R235" s="1020"/>
      <c r="S235" s="1021"/>
      <c r="T235" s="398"/>
      <c r="U235" s="399"/>
      <c r="V235" s="391"/>
    </row>
    <row r="236" spans="1:102" ht="15" x14ac:dyDescent="0.25">
      <c r="A236" s="1022" t="s">
        <v>323</v>
      </c>
      <c r="B236" s="1017"/>
      <c r="C236" s="1023">
        <f>SUM(D236:S236)</f>
        <v>0</v>
      </c>
      <c r="D236" s="1017"/>
      <c r="E236" s="1019"/>
      <c r="F236" s="1017"/>
      <c r="G236" s="1020"/>
      <c r="H236" s="1020"/>
      <c r="I236" s="1020"/>
      <c r="J236" s="1020"/>
      <c r="K236" s="1020"/>
      <c r="L236" s="1020"/>
      <c r="M236" s="1020"/>
      <c r="N236" s="1020"/>
      <c r="O236" s="1020"/>
      <c r="P236" s="1020"/>
      <c r="Q236" s="1020"/>
      <c r="R236" s="1020"/>
      <c r="S236" s="1021"/>
      <c r="T236" s="1019"/>
      <c r="U236" s="1024"/>
      <c r="V236" s="391"/>
    </row>
    <row r="237" spans="1:102" x14ac:dyDescent="0.2">
      <c r="A237" s="402" t="s">
        <v>324</v>
      </c>
      <c r="B237" s="1025"/>
      <c r="C237" s="440">
        <f>SUM(D237:S237)</f>
        <v>0</v>
      </c>
      <c r="D237" s="1026"/>
      <c r="E237" s="1027"/>
      <c r="F237" s="1026"/>
      <c r="G237" s="1028"/>
      <c r="H237" s="1028"/>
      <c r="I237" s="1028"/>
      <c r="J237" s="1028"/>
      <c r="K237" s="1028"/>
      <c r="L237" s="1028"/>
      <c r="M237" s="1028"/>
      <c r="N237" s="1028"/>
      <c r="O237" s="1028"/>
      <c r="P237" s="1028"/>
      <c r="Q237" s="1028"/>
      <c r="R237" s="1028"/>
      <c r="S237" s="1029"/>
      <c r="T237" s="1027"/>
      <c r="U237" s="1025"/>
    </row>
    <row r="238" spans="1:102" ht="21" customHeight="1" x14ac:dyDescent="0.2">
      <c r="A238" s="281" t="s">
        <v>325</v>
      </c>
    </row>
    <row r="239" spans="1:102" x14ac:dyDescent="0.2">
      <c r="A239" s="3902" t="s">
        <v>326</v>
      </c>
      <c r="B239" s="3902" t="s">
        <v>327</v>
      </c>
      <c r="C239" s="3903" t="s">
        <v>328</v>
      </c>
      <c r="D239" s="3904"/>
      <c r="E239" s="3905" t="s">
        <v>329</v>
      </c>
      <c r="F239" s="3906"/>
      <c r="G239" s="3906"/>
      <c r="H239" s="3906"/>
      <c r="I239" s="3906"/>
      <c r="J239" s="3907"/>
      <c r="K239" s="3901" t="s">
        <v>34</v>
      </c>
      <c r="L239" s="3901" t="s">
        <v>316</v>
      </c>
      <c r="M239" s="390"/>
    </row>
    <row r="240" spans="1:102" ht="24" x14ac:dyDescent="0.2">
      <c r="A240" s="3902"/>
      <c r="B240" s="3902"/>
      <c r="C240" s="1030" t="s">
        <v>317</v>
      </c>
      <c r="D240" s="1013" t="s">
        <v>318</v>
      </c>
      <c r="E240" s="1030" t="s">
        <v>319</v>
      </c>
      <c r="F240" s="1014" t="s">
        <v>320</v>
      </c>
      <c r="G240" s="1014" t="s">
        <v>213</v>
      </c>
      <c r="H240" s="1014" t="s">
        <v>214</v>
      </c>
      <c r="I240" s="1014" t="s">
        <v>215</v>
      </c>
      <c r="J240" s="1031" t="s">
        <v>330</v>
      </c>
      <c r="K240" s="3644"/>
      <c r="L240" s="3644"/>
      <c r="M240" s="390"/>
    </row>
    <row r="241" spans="1:45" ht="24" customHeight="1" x14ac:dyDescent="0.2">
      <c r="A241" s="1032" t="s">
        <v>331</v>
      </c>
      <c r="B241" s="1033">
        <f>SUM(C241:J241)</f>
        <v>0</v>
      </c>
      <c r="C241" s="1017"/>
      <c r="D241" s="1021"/>
      <c r="E241" s="1017"/>
      <c r="F241" s="1020"/>
      <c r="G241" s="1020"/>
      <c r="H241" s="1020"/>
      <c r="I241" s="1020"/>
      <c r="J241" s="1021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1026"/>
      <c r="D242" s="1029"/>
      <c r="E242" s="1026"/>
      <c r="F242" s="1028"/>
      <c r="G242" s="1028"/>
      <c r="H242" s="1028"/>
      <c r="I242" s="1028"/>
      <c r="J242" s="1029"/>
      <c r="K242" s="1025"/>
      <c r="L242" s="1025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920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11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48"/>
  <sheetViews>
    <sheetView topLeftCell="V25" workbookViewId="0">
      <selection activeCell="A39" sqref="A39:XFD39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",[3]NOMBRE!B2," - ","( ",[3]NOMBRE!C2,[3]NOMBRE!D2,[3]NOMBRE!E2,[3]NOMBRE!F2,[3]NOMBRE!G2,"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",[3]NOMBRE!B6," - ","( ",[3]NOMBRE!C6,[3]NOMBRE!D6," )")</f>
        <v>MES: FEBRERO - ( 02 )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",[3]NOMBRE!B7)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1034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080" t="s">
        <v>4</v>
      </c>
      <c r="B12" s="4028" t="s">
        <v>5</v>
      </c>
      <c r="C12" s="4022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026" t="s">
        <v>8</v>
      </c>
      <c r="V12" s="4079"/>
      <c r="W12" s="4027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080"/>
      <c r="B13" s="3897"/>
      <c r="C13" s="3886"/>
      <c r="D13" s="960" t="s">
        <v>12</v>
      </c>
      <c r="E13" s="961" t="s">
        <v>13</v>
      </c>
      <c r="F13" s="1035" t="s">
        <v>14</v>
      </c>
      <c r="G13" s="961" t="s">
        <v>15</v>
      </c>
      <c r="H13" s="1036" t="s">
        <v>16</v>
      </c>
      <c r="I13" s="1036" t="s">
        <v>17</v>
      </c>
      <c r="J13" s="1036" t="s">
        <v>18</v>
      </c>
      <c r="K13" s="1036" t="s">
        <v>19</v>
      </c>
      <c r="L13" s="1036" t="s">
        <v>20</v>
      </c>
      <c r="M13" s="1036" t="s">
        <v>21</v>
      </c>
      <c r="N13" s="1036" t="s">
        <v>22</v>
      </c>
      <c r="O13" s="1036" t="s">
        <v>23</v>
      </c>
      <c r="P13" s="1036" t="s">
        <v>24</v>
      </c>
      <c r="Q13" s="1036" t="s">
        <v>25</v>
      </c>
      <c r="R13" s="1036" t="s">
        <v>26</v>
      </c>
      <c r="S13" s="1036" t="s">
        <v>27</v>
      </c>
      <c r="T13" s="1037" t="s">
        <v>28</v>
      </c>
      <c r="U13" s="1038" t="s">
        <v>29</v>
      </c>
      <c r="V13" s="1039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1040" t="s">
        <v>31</v>
      </c>
      <c r="B14" s="27"/>
      <c r="C14" s="28">
        <f>SUM(D14:T14)</f>
        <v>0</v>
      </c>
      <c r="D14" s="1041"/>
      <c r="E14" s="1042"/>
      <c r="F14" s="1043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24"/>
      <c r="U14" s="926"/>
      <c r="V14" s="926"/>
      <c r="W14" s="926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1044" t="s">
        <v>32</v>
      </c>
      <c r="B15" s="1045"/>
      <c r="C15" s="28">
        <f t="shared" ref="C15:C20" si="3">SUM(D15:T15)</f>
        <v>0</v>
      </c>
      <c r="D15" s="1041"/>
      <c r="E15" s="1042"/>
      <c r="F15" s="1046"/>
      <c r="G15" s="1042"/>
      <c r="H15" s="1042"/>
      <c r="I15" s="1042"/>
      <c r="J15" s="1042"/>
      <c r="K15" s="1042"/>
      <c r="L15" s="1042"/>
      <c r="M15" s="1042"/>
      <c r="N15" s="1042"/>
      <c r="O15" s="1042"/>
      <c r="P15" s="1042"/>
      <c r="Q15" s="1042"/>
      <c r="R15" s="1042"/>
      <c r="S15" s="1042"/>
      <c r="T15" s="1047"/>
      <c r="U15" s="1048"/>
      <c r="V15" s="1048"/>
      <c r="W15" s="1048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083" t="s">
        <v>33</v>
      </c>
      <c r="B16" s="32" t="s">
        <v>34</v>
      </c>
      <c r="C16" s="28">
        <f t="shared" si="3"/>
        <v>0</v>
      </c>
      <c r="D16" s="1049"/>
      <c r="E16" s="1050"/>
      <c r="F16" s="1046"/>
      <c r="G16" s="1042"/>
      <c r="H16" s="1042"/>
      <c r="I16" s="1042"/>
      <c r="J16" s="1042"/>
      <c r="K16" s="1042"/>
      <c r="L16" s="1042"/>
      <c r="M16" s="1042"/>
      <c r="N16" s="1042"/>
      <c r="O16" s="1042"/>
      <c r="P16" s="1050"/>
      <c r="Q16" s="1050"/>
      <c r="R16" s="1050"/>
      <c r="S16" s="1050"/>
      <c r="T16" s="1051"/>
      <c r="U16" s="1052"/>
      <c r="V16" s="1048"/>
      <c r="W16" s="1048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1053" t="s">
        <v>35</v>
      </c>
      <c r="C17" s="28">
        <f t="shared" si="3"/>
        <v>0</v>
      </c>
      <c r="D17" s="1049"/>
      <c r="E17" s="1050"/>
      <c r="F17" s="1046"/>
      <c r="G17" s="1042"/>
      <c r="H17" s="1042"/>
      <c r="I17" s="1042"/>
      <c r="J17" s="1042"/>
      <c r="K17" s="1042"/>
      <c r="L17" s="1042"/>
      <c r="M17" s="1042"/>
      <c r="N17" s="1042"/>
      <c r="O17" s="1042"/>
      <c r="P17" s="1050"/>
      <c r="Q17" s="1050"/>
      <c r="R17" s="1050"/>
      <c r="S17" s="1050"/>
      <c r="T17" s="1051"/>
      <c r="U17" s="1048"/>
      <c r="V17" s="1048"/>
      <c r="W17" s="1048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1041"/>
      <c r="E18" s="1042"/>
      <c r="F18" s="1046"/>
      <c r="G18" s="1042"/>
      <c r="H18" s="1042"/>
      <c r="I18" s="1042"/>
      <c r="J18" s="1042"/>
      <c r="K18" s="1042"/>
      <c r="L18" s="1042"/>
      <c r="M18" s="1042"/>
      <c r="N18" s="1042"/>
      <c r="O18" s="1042"/>
      <c r="P18" s="1042"/>
      <c r="Q18" s="1042"/>
      <c r="R18" s="1042"/>
      <c r="S18" s="1042"/>
      <c r="T18" s="1047"/>
      <c r="U18" s="1048"/>
      <c r="V18" s="1048"/>
      <c r="W18" s="1048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1041"/>
      <c r="E19" s="1042"/>
      <c r="F19" s="854"/>
      <c r="G19" s="1054"/>
      <c r="H19" s="1054"/>
      <c r="I19" s="1054"/>
      <c r="J19" s="1054"/>
      <c r="K19" s="1054"/>
      <c r="L19" s="1054"/>
      <c r="M19" s="1054"/>
      <c r="N19" s="1054"/>
      <c r="O19" s="1054"/>
      <c r="P19" s="1054"/>
      <c r="Q19" s="1054"/>
      <c r="R19" s="1054"/>
      <c r="S19" s="1054"/>
      <c r="T19" s="1055"/>
      <c r="U19" s="829"/>
      <c r="V19" s="829"/>
      <c r="W19" s="829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1056" t="s">
        <v>38</v>
      </c>
      <c r="B20" s="1057"/>
      <c r="C20" s="1058">
        <f t="shared" si="3"/>
        <v>0</v>
      </c>
      <c r="D20" s="1059">
        <f>SUM(D14:D19)</f>
        <v>0</v>
      </c>
      <c r="E20" s="1060">
        <f t="shared" ref="E20:T20" si="6">SUM(E14:E19)</f>
        <v>0</v>
      </c>
      <c r="F20" s="1060">
        <f t="shared" si="6"/>
        <v>0</v>
      </c>
      <c r="G20" s="1061">
        <f t="shared" si="6"/>
        <v>0</v>
      </c>
      <c r="H20" s="1061">
        <f t="shared" si="6"/>
        <v>0</v>
      </c>
      <c r="I20" s="1061">
        <f t="shared" si="6"/>
        <v>0</v>
      </c>
      <c r="J20" s="1061">
        <f t="shared" si="6"/>
        <v>0</v>
      </c>
      <c r="K20" s="1061">
        <f t="shared" si="6"/>
        <v>0</v>
      </c>
      <c r="L20" s="1061">
        <f t="shared" si="6"/>
        <v>0</v>
      </c>
      <c r="M20" s="1061">
        <f t="shared" si="6"/>
        <v>0</v>
      </c>
      <c r="N20" s="1061">
        <f t="shared" si="6"/>
        <v>0</v>
      </c>
      <c r="O20" s="1061">
        <f t="shared" si="6"/>
        <v>0</v>
      </c>
      <c r="P20" s="1061">
        <f t="shared" si="6"/>
        <v>0</v>
      </c>
      <c r="Q20" s="1061">
        <f t="shared" si="6"/>
        <v>0</v>
      </c>
      <c r="R20" s="1061">
        <f t="shared" si="6"/>
        <v>0</v>
      </c>
      <c r="S20" s="1061">
        <f t="shared" si="6"/>
        <v>0</v>
      </c>
      <c r="T20" s="1062">
        <f t="shared" si="6"/>
        <v>0</v>
      </c>
      <c r="U20" s="1063">
        <f>+U14+U15+U17+U18+U19</f>
        <v>0</v>
      </c>
      <c r="V20" s="1063">
        <f>SUM(V14:V19)</f>
        <v>0</v>
      </c>
      <c r="W20" s="1063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1064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4022"/>
      <c r="B22" s="4022" t="s">
        <v>6</v>
      </c>
      <c r="C22" s="4084" t="s">
        <v>7</v>
      </c>
      <c r="D22" s="4024"/>
      <c r="E22" s="4024"/>
      <c r="F22" s="4024"/>
      <c r="G22" s="4024"/>
      <c r="H22" s="4024"/>
      <c r="I22" s="4024"/>
      <c r="J22" s="4024"/>
      <c r="K22" s="4024"/>
      <c r="L22" s="4024"/>
      <c r="M22" s="4024"/>
      <c r="N22" s="4024"/>
      <c r="O22" s="4024"/>
      <c r="P22" s="4024"/>
      <c r="Q22" s="4024"/>
      <c r="R22" s="4024"/>
      <c r="S22" s="4085"/>
      <c r="T22" s="4079" t="s">
        <v>40</v>
      </c>
      <c r="U22" s="4067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960" t="s">
        <v>12</v>
      </c>
      <c r="D23" s="961" t="s">
        <v>13</v>
      </c>
      <c r="E23" s="961" t="s">
        <v>41</v>
      </c>
      <c r="F23" s="1035" t="s">
        <v>42</v>
      </c>
      <c r="G23" s="961" t="s">
        <v>16</v>
      </c>
      <c r="H23" s="961" t="s">
        <v>17</v>
      </c>
      <c r="I23" s="961" t="s">
        <v>18</v>
      </c>
      <c r="J23" s="961" t="s">
        <v>19</v>
      </c>
      <c r="K23" s="961" t="s">
        <v>20</v>
      </c>
      <c r="L23" s="961" t="s">
        <v>21</v>
      </c>
      <c r="M23" s="961" t="s">
        <v>22</v>
      </c>
      <c r="N23" s="961" t="s">
        <v>23</v>
      </c>
      <c r="O23" s="961" t="s">
        <v>24</v>
      </c>
      <c r="P23" s="961" t="s">
        <v>25</v>
      </c>
      <c r="Q23" s="961" t="s">
        <v>26</v>
      </c>
      <c r="R23" s="1065" t="s">
        <v>27</v>
      </c>
      <c r="S23" s="1066" t="s">
        <v>28</v>
      </c>
      <c r="T23" s="1038" t="s">
        <v>29</v>
      </c>
      <c r="U23" s="1039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1056" t="s">
        <v>43</v>
      </c>
      <c r="B24" s="1058">
        <f>SUM(C24:S24)</f>
        <v>0</v>
      </c>
      <c r="C24" s="1067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9"/>
      <c r="T24" s="1070"/>
      <c r="U24" s="1070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080" t="s">
        <v>46</v>
      </c>
      <c r="B27" s="4080" t="s">
        <v>6</v>
      </c>
      <c r="C27" s="4081" t="s">
        <v>47</v>
      </c>
      <c r="D27" s="4018"/>
      <c r="E27" s="4018"/>
      <c r="F27" s="4018"/>
      <c r="G27" s="4018"/>
      <c r="H27" s="4018"/>
      <c r="I27" s="4018"/>
      <c r="J27" s="4018"/>
      <c r="K27" s="4018"/>
      <c r="L27" s="4018"/>
      <c r="M27" s="4018"/>
      <c r="N27" s="4018"/>
      <c r="O27" s="4018"/>
      <c r="P27" s="4018"/>
      <c r="Q27" s="4018"/>
      <c r="R27" s="4018"/>
      <c r="S27" s="4018"/>
      <c r="T27" s="4018"/>
      <c r="U27" s="4082"/>
      <c r="V27" s="3875" t="s">
        <v>48</v>
      </c>
      <c r="W27" s="3876"/>
      <c r="X27" s="3744" t="s">
        <v>49</v>
      </c>
      <c r="Y27" s="3746"/>
      <c r="Z27" s="4058" t="s">
        <v>50</v>
      </c>
      <c r="AA27" s="3913"/>
      <c r="AB27" s="3913"/>
      <c r="AC27" s="3913"/>
      <c r="AD27" s="3913"/>
      <c r="AE27" s="3913"/>
      <c r="AF27" s="3913"/>
      <c r="AG27" s="3913"/>
      <c r="AH27" s="3913"/>
      <c r="AI27" s="3914"/>
      <c r="AJ27" s="4020" t="s">
        <v>51</v>
      </c>
      <c r="AK27" s="4020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080"/>
      <c r="B28" s="4080"/>
      <c r="C28" s="4078" t="s">
        <v>7</v>
      </c>
      <c r="D28" s="4078"/>
      <c r="E28" s="4078"/>
      <c r="F28" s="4078"/>
      <c r="G28" s="4078"/>
      <c r="H28" s="4078"/>
      <c r="I28" s="4078"/>
      <c r="J28" s="4078"/>
      <c r="K28" s="4078"/>
      <c r="L28" s="4078"/>
      <c r="M28" s="4078"/>
      <c r="N28" s="4078"/>
      <c r="O28" s="4078"/>
      <c r="P28" s="4078"/>
      <c r="Q28" s="4078"/>
      <c r="R28" s="4078"/>
      <c r="S28" s="4078"/>
      <c r="T28" s="4079" t="s">
        <v>40</v>
      </c>
      <c r="U28" s="4067"/>
      <c r="V28" s="3877"/>
      <c r="W28" s="3878"/>
      <c r="X28" s="3747"/>
      <c r="Y28" s="3749"/>
      <c r="Z28" s="3952" t="s">
        <v>55</v>
      </c>
      <c r="AA28" s="3953"/>
      <c r="AB28" s="3953"/>
      <c r="AC28" s="3953"/>
      <c r="AD28" s="4057"/>
      <c r="AE28" s="3952" t="s">
        <v>56</v>
      </c>
      <c r="AF28" s="3953"/>
      <c r="AG28" s="3953"/>
      <c r="AH28" s="3953"/>
      <c r="AI28" s="4057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080"/>
      <c r="B29" s="4080"/>
      <c r="C29" s="960" t="s">
        <v>12</v>
      </c>
      <c r="D29" s="961" t="s">
        <v>13</v>
      </c>
      <c r="E29" s="961" t="s">
        <v>41</v>
      </c>
      <c r="F29" s="961" t="s">
        <v>42</v>
      </c>
      <c r="G29" s="961" t="s">
        <v>16</v>
      </c>
      <c r="H29" s="961" t="s">
        <v>17</v>
      </c>
      <c r="I29" s="961" t="s">
        <v>18</v>
      </c>
      <c r="J29" s="961" t="s">
        <v>19</v>
      </c>
      <c r="K29" s="961" t="s">
        <v>20</v>
      </c>
      <c r="L29" s="961" t="s">
        <v>21</v>
      </c>
      <c r="M29" s="961" t="s">
        <v>22</v>
      </c>
      <c r="N29" s="961" t="s">
        <v>23</v>
      </c>
      <c r="O29" s="961" t="s">
        <v>24</v>
      </c>
      <c r="P29" s="961" t="s">
        <v>25</v>
      </c>
      <c r="Q29" s="961" t="s">
        <v>26</v>
      </c>
      <c r="R29" s="961" t="s">
        <v>27</v>
      </c>
      <c r="S29" s="1066" t="s">
        <v>28</v>
      </c>
      <c r="T29" s="1071" t="s">
        <v>29</v>
      </c>
      <c r="U29" s="1039" t="s">
        <v>30</v>
      </c>
      <c r="V29" s="1072" t="s">
        <v>57</v>
      </c>
      <c r="W29" s="1073" t="s">
        <v>58</v>
      </c>
      <c r="X29" s="945" t="s">
        <v>59</v>
      </c>
      <c r="Y29" s="1074" t="s">
        <v>60</v>
      </c>
      <c r="Z29" s="1075" t="s">
        <v>6</v>
      </c>
      <c r="AA29" s="1076" t="s">
        <v>61</v>
      </c>
      <c r="AB29" s="961" t="s">
        <v>62</v>
      </c>
      <c r="AC29" s="1035" t="s">
        <v>63</v>
      </c>
      <c r="AD29" s="1077" t="s">
        <v>64</v>
      </c>
      <c r="AE29" s="70" t="s">
        <v>6</v>
      </c>
      <c r="AF29" s="1076" t="s">
        <v>61</v>
      </c>
      <c r="AG29" s="1066" t="s">
        <v>62</v>
      </c>
      <c r="AH29" s="1066" t="s">
        <v>63</v>
      </c>
      <c r="AI29" s="1066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1078" t="s">
        <v>65</v>
      </c>
      <c r="B30" s="28">
        <f t="shared" ref="B30:B45" si="7">SUM(C30:S30)</f>
        <v>0</v>
      </c>
      <c r="C30" s="923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24"/>
      <c r="T30" s="923"/>
      <c r="U30" s="924"/>
      <c r="V30" s="923"/>
      <c r="W30" s="924"/>
      <c r="X30" s="923"/>
      <c r="Y30" s="924"/>
      <c r="Z30" s="1079">
        <f>SUM(AA30+AB30+AC30+AD30)</f>
        <v>0</v>
      </c>
      <c r="AA30" s="923"/>
      <c r="AB30" s="991"/>
      <c r="AC30" s="991"/>
      <c r="AD30" s="924"/>
      <c r="AE30" s="1079">
        <f>SUM(AF30+AG30+AH30+AI30)</f>
        <v>0</v>
      </c>
      <c r="AF30" s="923"/>
      <c r="AG30" s="991"/>
      <c r="AH30" s="991"/>
      <c r="AI30" s="925"/>
      <c r="AJ30" s="1080"/>
      <c r="AK30" s="1080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1081"/>
      <c r="D31" s="1082"/>
      <c r="E31" s="1082"/>
      <c r="F31" s="1082"/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3"/>
      <c r="T31" s="1081"/>
      <c r="U31" s="1083"/>
      <c r="V31" s="1081"/>
      <c r="W31" s="1083"/>
      <c r="X31" s="1081"/>
      <c r="Y31" s="1083"/>
      <c r="Z31" s="1079">
        <f t="shared" ref="Z31:Z44" si="10">SUM(AA31+AB31+AC31+AD31)</f>
        <v>0</v>
      </c>
      <c r="AA31" s="1081"/>
      <c r="AB31" s="1082"/>
      <c r="AC31" s="1082"/>
      <c r="AD31" s="1083"/>
      <c r="AE31" s="1079">
        <f t="shared" ref="AE31:AE44" si="11">SUM(AF31+AG31+AH31+AI31)</f>
        <v>0</v>
      </c>
      <c r="AF31" s="1081"/>
      <c r="AG31" s="1082"/>
      <c r="AH31" s="1082"/>
      <c r="AI31" s="1084"/>
      <c r="AJ31" s="1080"/>
      <c r="AK31" s="1080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10</v>
      </c>
      <c r="C32" s="1081"/>
      <c r="D32" s="1082"/>
      <c r="E32" s="1082"/>
      <c r="F32" s="1082"/>
      <c r="G32" s="1082"/>
      <c r="H32" s="1082"/>
      <c r="I32" s="1082"/>
      <c r="J32" s="1082"/>
      <c r="K32" s="1082"/>
      <c r="L32" s="1082">
        <v>2</v>
      </c>
      <c r="M32" s="1082"/>
      <c r="N32" s="1082">
        <v>2</v>
      </c>
      <c r="O32" s="1082">
        <v>2</v>
      </c>
      <c r="P32" s="1082">
        <v>2</v>
      </c>
      <c r="Q32" s="1082">
        <v>2</v>
      </c>
      <c r="R32" s="1082"/>
      <c r="S32" s="1083"/>
      <c r="T32" s="1081"/>
      <c r="U32" s="1083">
        <v>10</v>
      </c>
      <c r="V32" s="1081"/>
      <c r="W32" s="1083"/>
      <c r="X32" s="1081"/>
      <c r="Y32" s="1083"/>
      <c r="Z32" s="1079">
        <f t="shared" si="10"/>
        <v>0</v>
      </c>
      <c r="AA32" s="1081"/>
      <c r="AB32" s="1082"/>
      <c r="AC32" s="1082"/>
      <c r="AD32" s="1083"/>
      <c r="AE32" s="1079">
        <f t="shared" si="11"/>
        <v>0</v>
      </c>
      <c r="AF32" s="1081"/>
      <c r="AG32" s="1082"/>
      <c r="AH32" s="1082"/>
      <c r="AI32" s="1084"/>
      <c r="AJ32" s="1080"/>
      <c r="AK32" s="1080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1081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3"/>
      <c r="T33" s="1081"/>
      <c r="U33" s="1083"/>
      <c r="V33" s="1081"/>
      <c r="W33" s="1083"/>
      <c r="X33" s="1081"/>
      <c r="Y33" s="1083"/>
      <c r="Z33" s="1079">
        <f t="shared" si="10"/>
        <v>0</v>
      </c>
      <c r="AA33" s="1081"/>
      <c r="AB33" s="1082"/>
      <c r="AC33" s="1082"/>
      <c r="AD33" s="1083"/>
      <c r="AE33" s="1079">
        <f t="shared" si="11"/>
        <v>0</v>
      </c>
      <c r="AF33" s="1081"/>
      <c r="AG33" s="1082"/>
      <c r="AH33" s="1082"/>
      <c r="AI33" s="1084"/>
      <c r="AJ33" s="1080"/>
      <c r="AK33" s="1080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1081"/>
      <c r="D34" s="1082"/>
      <c r="E34" s="1082"/>
      <c r="F34" s="1082"/>
      <c r="G34" s="1082"/>
      <c r="H34" s="1082"/>
      <c r="I34" s="1082"/>
      <c r="J34" s="1082"/>
      <c r="K34" s="1082"/>
      <c r="L34" s="1082"/>
      <c r="M34" s="1082"/>
      <c r="N34" s="1082"/>
      <c r="O34" s="1082"/>
      <c r="P34" s="1082"/>
      <c r="Q34" s="1082"/>
      <c r="R34" s="1082"/>
      <c r="S34" s="1083"/>
      <c r="T34" s="1081"/>
      <c r="U34" s="1083"/>
      <c r="V34" s="1081"/>
      <c r="W34" s="1083"/>
      <c r="X34" s="1081"/>
      <c r="Y34" s="1083"/>
      <c r="Z34" s="1079">
        <f t="shared" si="10"/>
        <v>0</v>
      </c>
      <c r="AA34" s="1081"/>
      <c r="AB34" s="1082"/>
      <c r="AC34" s="1082"/>
      <c r="AD34" s="1083"/>
      <c r="AE34" s="1079">
        <f t="shared" si="11"/>
        <v>0</v>
      </c>
      <c r="AF34" s="1081"/>
      <c r="AG34" s="1082"/>
      <c r="AH34" s="1082"/>
      <c r="AI34" s="1084"/>
      <c r="AJ34" s="1080"/>
      <c r="AK34" s="1080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1081"/>
      <c r="D35" s="1082"/>
      <c r="E35" s="1082"/>
      <c r="F35" s="1082"/>
      <c r="G35" s="1082"/>
      <c r="H35" s="1082"/>
      <c r="I35" s="1082"/>
      <c r="J35" s="1082"/>
      <c r="K35" s="1082"/>
      <c r="L35" s="1082"/>
      <c r="M35" s="1082"/>
      <c r="N35" s="1082"/>
      <c r="O35" s="1082"/>
      <c r="P35" s="1082"/>
      <c r="Q35" s="1082"/>
      <c r="R35" s="1082"/>
      <c r="S35" s="1083"/>
      <c r="T35" s="1081"/>
      <c r="U35" s="1083"/>
      <c r="V35" s="1081"/>
      <c r="W35" s="1083"/>
      <c r="X35" s="1081"/>
      <c r="Y35" s="1083"/>
      <c r="Z35" s="1079">
        <f t="shared" si="10"/>
        <v>0</v>
      </c>
      <c r="AA35" s="1081"/>
      <c r="AB35" s="1082"/>
      <c r="AC35" s="1082"/>
      <c r="AD35" s="1083"/>
      <c r="AE35" s="1079">
        <f t="shared" si="11"/>
        <v>0</v>
      </c>
      <c r="AF35" s="1081"/>
      <c r="AG35" s="1082"/>
      <c r="AH35" s="1082"/>
      <c r="AI35" s="1084"/>
      <c r="AJ35" s="1080"/>
      <c r="AK35" s="1080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1081"/>
      <c r="D36" s="1082"/>
      <c r="E36" s="1082"/>
      <c r="F36" s="1082"/>
      <c r="G36" s="1082"/>
      <c r="H36" s="1082"/>
      <c r="I36" s="1082"/>
      <c r="J36" s="1082"/>
      <c r="K36" s="1082"/>
      <c r="L36" s="1082"/>
      <c r="M36" s="1082"/>
      <c r="N36" s="1082"/>
      <c r="O36" s="1082"/>
      <c r="P36" s="1082"/>
      <c r="Q36" s="1082"/>
      <c r="R36" s="1082"/>
      <c r="S36" s="1083"/>
      <c r="T36" s="1081"/>
      <c r="U36" s="1083"/>
      <c r="V36" s="1081"/>
      <c r="W36" s="1083"/>
      <c r="X36" s="1081"/>
      <c r="Y36" s="1083"/>
      <c r="Z36" s="1079">
        <f>SUM(AA36+AB36+AC36+AD36)</f>
        <v>0</v>
      </c>
      <c r="AA36" s="1081"/>
      <c r="AB36" s="1082"/>
      <c r="AC36" s="1082"/>
      <c r="AD36" s="1083"/>
      <c r="AE36" s="1079">
        <f>SUM(AF36+AG36+AH36+AI36)</f>
        <v>0</v>
      </c>
      <c r="AF36" s="1081"/>
      <c r="AG36" s="1082"/>
      <c r="AH36" s="1082"/>
      <c r="AI36" s="1084"/>
      <c r="AJ36" s="1080"/>
      <c r="AK36" s="1080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1081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3"/>
      <c r="T37" s="1081"/>
      <c r="U37" s="1083"/>
      <c r="V37" s="1081"/>
      <c r="W37" s="1083"/>
      <c r="X37" s="1081"/>
      <c r="Y37" s="1083"/>
      <c r="Z37" s="1079">
        <f t="shared" si="10"/>
        <v>0</v>
      </c>
      <c r="AA37" s="1081"/>
      <c r="AB37" s="1082"/>
      <c r="AC37" s="1082"/>
      <c r="AD37" s="1083"/>
      <c r="AE37" s="1079">
        <f t="shared" si="11"/>
        <v>0</v>
      </c>
      <c r="AF37" s="1081"/>
      <c r="AG37" s="1082"/>
      <c r="AH37" s="1082"/>
      <c r="AI37" s="1084"/>
      <c r="AJ37" s="1080"/>
      <c r="AK37" s="1080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1081"/>
      <c r="D38" s="1082"/>
      <c r="E38" s="1082"/>
      <c r="F38" s="1082"/>
      <c r="G38" s="1082"/>
      <c r="H38" s="1082"/>
      <c r="I38" s="1082"/>
      <c r="J38" s="1082"/>
      <c r="K38" s="1082"/>
      <c r="L38" s="1082"/>
      <c r="M38" s="1082"/>
      <c r="N38" s="1082"/>
      <c r="O38" s="1082"/>
      <c r="P38" s="1082"/>
      <c r="Q38" s="1082"/>
      <c r="R38" s="1082"/>
      <c r="S38" s="1083"/>
      <c r="T38" s="1081"/>
      <c r="U38" s="1083"/>
      <c r="V38" s="1081"/>
      <c r="W38" s="1083"/>
      <c r="X38" s="1081"/>
      <c r="Y38" s="1083"/>
      <c r="Z38" s="1079">
        <f t="shared" si="10"/>
        <v>0</v>
      </c>
      <c r="AA38" s="1081"/>
      <c r="AB38" s="1082"/>
      <c r="AC38" s="1082"/>
      <c r="AD38" s="1083"/>
      <c r="AE38" s="1079">
        <f t="shared" si="11"/>
        <v>0</v>
      </c>
      <c r="AF38" s="1081"/>
      <c r="AG38" s="1082"/>
      <c r="AH38" s="1082"/>
      <c r="AI38" s="1084"/>
      <c r="AJ38" s="1080"/>
      <c r="AK38" s="1080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1085" t="s">
        <v>74</v>
      </c>
      <c r="B39" s="28">
        <f t="shared" si="7"/>
        <v>1</v>
      </c>
      <c r="C39" s="1081"/>
      <c r="D39" s="1082"/>
      <c r="E39" s="1082"/>
      <c r="F39" s="1082"/>
      <c r="G39" s="1082"/>
      <c r="H39" s="1082"/>
      <c r="I39" s="1082"/>
      <c r="J39" s="1082"/>
      <c r="K39" s="1082"/>
      <c r="L39" s="1082"/>
      <c r="M39" s="1082"/>
      <c r="N39" s="1082"/>
      <c r="O39" s="1082"/>
      <c r="P39" s="1082">
        <v>1</v>
      </c>
      <c r="Q39" s="1082"/>
      <c r="R39" s="1082"/>
      <c r="S39" s="1083"/>
      <c r="T39" s="1081"/>
      <c r="U39" s="1083">
        <v>1</v>
      </c>
      <c r="V39" s="1081"/>
      <c r="W39" s="1083"/>
      <c r="X39" s="1081"/>
      <c r="Y39" s="1083"/>
      <c r="Z39" s="1079">
        <f t="shared" si="10"/>
        <v>0</v>
      </c>
      <c r="AA39" s="1081"/>
      <c r="AB39" s="1082"/>
      <c r="AC39" s="1082"/>
      <c r="AD39" s="1083"/>
      <c r="AE39" s="1079">
        <f t="shared" si="11"/>
        <v>0</v>
      </c>
      <c r="AF39" s="1081"/>
      <c r="AG39" s="1082"/>
      <c r="AH39" s="1082"/>
      <c r="AI39" s="1084"/>
      <c r="AJ39" s="1080"/>
      <c r="AK39" s="1080">
        <v>4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1085" t="s">
        <v>75</v>
      </c>
      <c r="B40" s="28">
        <f t="shared" si="7"/>
        <v>0</v>
      </c>
      <c r="C40" s="1081"/>
      <c r="D40" s="1082"/>
      <c r="E40" s="1082"/>
      <c r="F40" s="1082"/>
      <c r="G40" s="1082"/>
      <c r="H40" s="1082"/>
      <c r="I40" s="1082"/>
      <c r="J40" s="1082"/>
      <c r="K40" s="1082"/>
      <c r="L40" s="1082"/>
      <c r="M40" s="1082"/>
      <c r="N40" s="1082"/>
      <c r="O40" s="1082"/>
      <c r="P40" s="1082"/>
      <c r="Q40" s="1082"/>
      <c r="R40" s="1082"/>
      <c r="S40" s="1083"/>
      <c r="T40" s="1081"/>
      <c r="U40" s="1083"/>
      <c r="V40" s="1081"/>
      <c r="W40" s="1083"/>
      <c r="X40" s="1081"/>
      <c r="Y40" s="1083"/>
      <c r="Z40" s="1079">
        <f t="shared" si="10"/>
        <v>0</v>
      </c>
      <c r="AA40" s="1081"/>
      <c r="AB40" s="1082"/>
      <c r="AC40" s="1082"/>
      <c r="AD40" s="1083"/>
      <c r="AE40" s="1079">
        <f t="shared" si="11"/>
        <v>0</v>
      </c>
      <c r="AF40" s="1081"/>
      <c r="AG40" s="1082"/>
      <c r="AH40" s="1082"/>
      <c r="AI40" s="1084"/>
      <c r="AJ40" s="1080"/>
      <c r="AK40" s="1080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1085" t="s">
        <v>76</v>
      </c>
      <c r="B41" s="28">
        <f t="shared" si="7"/>
        <v>0</v>
      </c>
      <c r="C41" s="1081"/>
      <c r="D41" s="1082"/>
      <c r="E41" s="1082"/>
      <c r="F41" s="1082"/>
      <c r="G41" s="1082"/>
      <c r="H41" s="1082"/>
      <c r="I41" s="1082"/>
      <c r="J41" s="1082"/>
      <c r="K41" s="1082"/>
      <c r="L41" s="1082"/>
      <c r="M41" s="1082"/>
      <c r="N41" s="1082"/>
      <c r="O41" s="1082"/>
      <c r="P41" s="1082"/>
      <c r="Q41" s="1082"/>
      <c r="R41" s="1082"/>
      <c r="S41" s="1083"/>
      <c r="T41" s="1081"/>
      <c r="U41" s="1083"/>
      <c r="V41" s="1081"/>
      <c r="W41" s="1083"/>
      <c r="X41" s="1081"/>
      <c r="Y41" s="1083"/>
      <c r="Z41" s="1079">
        <f t="shared" si="10"/>
        <v>0</v>
      </c>
      <c r="AA41" s="1081"/>
      <c r="AB41" s="1082"/>
      <c r="AC41" s="1082"/>
      <c r="AD41" s="1083"/>
      <c r="AE41" s="1079">
        <f t="shared" si="11"/>
        <v>0</v>
      </c>
      <c r="AF41" s="1081"/>
      <c r="AG41" s="1082"/>
      <c r="AH41" s="1082"/>
      <c r="AI41" s="1084"/>
      <c r="AJ41" s="1080"/>
      <c r="AK41" s="1080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1085" t="s">
        <v>77</v>
      </c>
      <c r="B42" s="28">
        <f t="shared" si="7"/>
        <v>0</v>
      </c>
      <c r="C42" s="1081"/>
      <c r="D42" s="1082"/>
      <c r="E42" s="1082"/>
      <c r="F42" s="1082"/>
      <c r="G42" s="1082"/>
      <c r="H42" s="1082"/>
      <c r="I42" s="1082"/>
      <c r="J42" s="1082"/>
      <c r="K42" s="1082"/>
      <c r="L42" s="1082"/>
      <c r="M42" s="1082"/>
      <c r="N42" s="1082"/>
      <c r="O42" s="1082"/>
      <c r="P42" s="1082"/>
      <c r="Q42" s="1082"/>
      <c r="R42" s="1082"/>
      <c r="S42" s="1083"/>
      <c r="T42" s="1081"/>
      <c r="U42" s="1083"/>
      <c r="V42" s="1081"/>
      <c r="W42" s="1083"/>
      <c r="X42" s="1081"/>
      <c r="Y42" s="1083"/>
      <c r="Z42" s="1079">
        <f t="shared" si="10"/>
        <v>0</v>
      </c>
      <c r="AA42" s="1081"/>
      <c r="AB42" s="1082"/>
      <c r="AC42" s="1082"/>
      <c r="AD42" s="1083"/>
      <c r="AE42" s="1079">
        <f t="shared" si="11"/>
        <v>0</v>
      </c>
      <c r="AF42" s="1081"/>
      <c r="AG42" s="1082"/>
      <c r="AH42" s="1082"/>
      <c r="AI42" s="1084"/>
      <c r="AJ42" s="1080"/>
      <c r="AK42" s="1080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1085" t="s">
        <v>78</v>
      </c>
      <c r="B43" s="28">
        <f t="shared" si="7"/>
        <v>0</v>
      </c>
      <c r="C43" s="1081"/>
      <c r="D43" s="1082"/>
      <c r="E43" s="1082"/>
      <c r="F43" s="1082"/>
      <c r="G43" s="1082"/>
      <c r="H43" s="1082"/>
      <c r="I43" s="1082"/>
      <c r="J43" s="1082"/>
      <c r="K43" s="1082"/>
      <c r="L43" s="1082"/>
      <c r="M43" s="1082"/>
      <c r="N43" s="1082"/>
      <c r="O43" s="1082"/>
      <c r="P43" s="1082"/>
      <c r="Q43" s="1082"/>
      <c r="R43" s="1082"/>
      <c r="S43" s="1083"/>
      <c r="T43" s="1081"/>
      <c r="U43" s="1083"/>
      <c r="V43" s="1081"/>
      <c r="W43" s="1083"/>
      <c r="X43" s="1081"/>
      <c r="Y43" s="1083"/>
      <c r="Z43" s="1079">
        <f t="shared" si="10"/>
        <v>0</v>
      </c>
      <c r="AA43" s="1081"/>
      <c r="AB43" s="1082"/>
      <c r="AC43" s="1082"/>
      <c r="AD43" s="1083"/>
      <c r="AE43" s="1079">
        <f t="shared" si="11"/>
        <v>0</v>
      </c>
      <c r="AF43" s="1081"/>
      <c r="AG43" s="1082"/>
      <c r="AH43" s="1082"/>
      <c r="AI43" s="1084"/>
      <c r="AJ43" s="1080"/>
      <c r="AK43" s="1080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1086" t="s">
        <v>79</v>
      </c>
      <c r="B44" s="28">
        <f t="shared" si="7"/>
        <v>12</v>
      </c>
      <c r="C44" s="1087"/>
      <c r="D44" s="1088"/>
      <c r="E44" s="1088"/>
      <c r="F44" s="1088"/>
      <c r="G44" s="1088"/>
      <c r="H44" s="1088"/>
      <c r="I44" s="1088">
        <v>1</v>
      </c>
      <c r="J44" s="1088"/>
      <c r="K44" s="1088"/>
      <c r="L44" s="1088"/>
      <c r="M44" s="1088"/>
      <c r="N44" s="1088">
        <v>2</v>
      </c>
      <c r="O44" s="1088">
        <v>2</v>
      </c>
      <c r="P44" s="1088">
        <v>1</v>
      </c>
      <c r="Q44" s="1088">
        <v>2</v>
      </c>
      <c r="R44" s="1088">
        <v>1</v>
      </c>
      <c r="S44" s="1089">
        <v>3</v>
      </c>
      <c r="T44" s="1087">
        <v>8</v>
      </c>
      <c r="U44" s="1089">
        <v>4</v>
      </c>
      <c r="V44" s="1087"/>
      <c r="W44" s="1089"/>
      <c r="X44" s="1087"/>
      <c r="Y44" s="1089"/>
      <c r="Z44" s="1079">
        <f t="shared" si="10"/>
        <v>0</v>
      </c>
      <c r="AA44" s="1087"/>
      <c r="AB44" s="1088"/>
      <c r="AC44" s="1088"/>
      <c r="AD44" s="1089"/>
      <c r="AE44" s="1079">
        <f t="shared" si="11"/>
        <v>0</v>
      </c>
      <c r="AF44" s="1087"/>
      <c r="AG44" s="1088"/>
      <c r="AH44" s="1088"/>
      <c r="AI44" s="1090"/>
      <c r="AJ44" s="1080"/>
      <c r="AK44" s="1080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1091" t="s">
        <v>6</v>
      </c>
      <c r="B45" s="1092">
        <f t="shared" si="7"/>
        <v>23</v>
      </c>
      <c r="C45" s="1093">
        <f t="shared" ref="C45:AI45" si="21">SUM(C30:C44)</f>
        <v>0</v>
      </c>
      <c r="D45" s="1094">
        <f t="shared" si="21"/>
        <v>0</v>
      </c>
      <c r="E45" s="1094">
        <f t="shared" si="21"/>
        <v>0</v>
      </c>
      <c r="F45" s="1094">
        <f t="shared" si="21"/>
        <v>0</v>
      </c>
      <c r="G45" s="1094">
        <f t="shared" si="21"/>
        <v>0</v>
      </c>
      <c r="H45" s="1095">
        <f t="shared" si="21"/>
        <v>0</v>
      </c>
      <c r="I45" s="1094">
        <f t="shared" si="21"/>
        <v>1</v>
      </c>
      <c r="J45" s="1094">
        <f t="shared" si="21"/>
        <v>0</v>
      </c>
      <c r="K45" s="1094">
        <f t="shared" si="21"/>
        <v>0</v>
      </c>
      <c r="L45" s="1094">
        <f t="shared" si="21"/>
        <v>2</v>
      </c>
      <c r="M45" s="1094">
        <f t="shared" si="21"/>
        <v>0</v>
      </c>
      <c r="N45" s="1094">
        <f t="shared" si="21"/>
        <v>4</v>
      </c>
      <c r="O45" s="1094">
        <f t="shared" si="21"/>
        <v>4</v>
      </c>
      <c r="P45" s="1094">
        <f t="shared" si="21"/>
        <v>4</v>
      </c>
      <c r="Q45" s="1094">
        <f t="shared" si="21"/>
        <v>4</v>
      </c>
      <c r="R45" s="1094">
        <f t="shared" si="21"/>
        <v>1</v>
      </c>
      <c r="S45" s="1096">
        <f t="shared" si="21"/>
        <v>3</v>
      </c>
      <c r="T45" s="1093">
        <f t="shared" si="21"/>
        <v>8</v>
      </c>
      <c r="U45" s="1096">
        <f t="shared" si="21"/>
        <v>15</v>
      </c>
      <c r="V45" s="1093">
        <f t="shared" si="21"/>
        <v>0</v>
      </c>
      <c r="W45" s="1096">
        <f t="shared" si="21"/>
        <v>0</v>
      </c>
      <c r="X45" s="1093">
        <f t="shared" si="21"/>
        <v>0</v>
      </c>
      <c r="Y45" s="1096">
        <f t="shared" si="21"/>
        <v>0</v>
      </c>
      <c r="Z45" s="1097">
        <f t="shared" si="21"/>
        <v>0</v>
      </c>
      <c r="AA45" s="1093">
        <f t="shared" si="21"/>
        <v>0</v>
      </c>
      <c r="AB45" s="1094">
        <f t="shared" si="21"/>
        <v>0</v>
      </c>
      <c r="AC45" s="1094">
        <f t="shared" si="21"/>
        <v>0</v>
      </c>
      <c r="AD45" s="1095">
        <f t="shared" si="21"/>
        <v>0</v>
      </c>
      <c r="AE45" s="1097">
        <f t="shared" si="21"/>
        <v>0</v>
      </c>
      <c r="AF45" s="1093">
        <f t="shared" si="21"/>
        <v>0</v>
      </c>
      <c r="AG45" s="1094">
        <f t="shared" si="21"/>
        <v>0</v>
      </c>
      <c r="AH45" s="1094">
        <f t="shared" si="21"/>
        <v>0</v>
      </c>
      <c r="AI45" s="1098">
        <f t="shared" si="21"/>
        <v>0</v>
      </c>
      <c r="AJ45" s="1096">
        <f>SUM(AJ30:AJ44)</f>
        <v>0</v>
      </c>
      <c r="AK45" s="1096">
        <f>SUM(AK30:AK44)</f>
        <v>4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080" t="s">
        <v>46</v>
      </c>
      <c r="B47" s="4080" t="s">
        <v>6</v>
      </c>
      <c r="C47" s="4081" t="s">
        <v>81</v>
      </c>
      <c r="D47" s="4018"/>
      <c r="E47" s="4018"/>
      <c r="F47" s="4018"/>
      <c r="G47" s="4018"/>
      <c r="H47" s="4018"/>
      <c r="I47" s="4018"/>
      <c r="J47" s="4018"/>
      <c r="K47" s="4018"/>
      <c r="L47" s="4018"/>
      <c r="M47" s="4018"/>
      <c r="N47" s="4018"/>
      <c r="O47" s="4018"/>
      <c r="P47" s="4018"/>
      <c r="Q47" s="4018"/>
      <c r="R47" s="4018"/>
      <c r="S47" s="4018"/>
      <c r="T47" s="4018"/>
      <c r="U47" s="408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080"/>
      <c r="B48" s="4080"/>
      <c r="C48" s="4078" t="s">
        <v>7</v>
      </c>
      <c r="D48" s="4078"/>
      <c r="E48" s="4078"/>
      <c r="F48" s="4078"/>
      <c r="G48" s="4078"/>
      <c r="H48" s="4078"/>
      <c r="I48" s="4078"/>
      <c r="J48" s="4078"/>
      <c r="K48" s="4078"/>
      <c r="L48" s="4078"/>
      <c r="M48" s="4078"/>
      <c r="N48" s="4078"/>
      <c r="O48" s="4078"/>
      <c r="P48" s="4078"/>
      <c r="Q48" s="4078"/>
      <c r="R48" s="4078"/>
      <c r="S48" s="4078"/>
      <c r="T48" s="4067" t="s">
        <v>40</v>
      </c>
      <c r="U48" s="4067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080"/>
      <c r="B49" s="4080"/>
      <c r="C49" s="960" t="s">
        <v>12</v>
      </c>
      <c r="D49" s="961" t="s">
        <v>13</v>
      </c>
      <c r="E49" s="961" t="s">
        <v>41</v>
      </c>
      <c r="F49" s="961" t="s">
        <v>42</v>
      </c>
      <c r="G49" s="961" t="s">
        <v>16</v>
      </c>
      <c r="H49" s="961" t="s">
        <v>17</v>
      </c>
      <c r="I49" s="961" t="s">
        <v>18</v>
      </c>
      <c r="J49" s="961" t="s">
        <v>19</v>
      </c>
      <c r="K49" s="961" t="s">
        <v>20</v>
      </c>
      <c r="L49" s="961" t="s">
        <v>21</v>
      </c>
      <c r="M49" s="961" t="s">
        <v>22</v>
      </c>
      <c r="N49" s="961" t="s">
        <v>23</v>
      </c>
      <c r="O49" s="961" t="s">
        <v>24</v>
      </c>
      <c r="P49" s="961" t="s">
        <v>25</v>
      </c>
      <c r="Q49" s="961" t="s">
        <v>26</v>
      </c>
      <c r="R49" s="961" t="s">
        <v>27</v>
      </c>
      <c r="S49" s="1066" t="s">
        <v>28</v>
      </c>
      <c r="T49" s="1099" t="s">
        <v>29</v>
      </c>
      <c r="U49" s="1039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1078" t="s">
        <v>82</v>
      </c>
      <c r="B50" s="28">
        <f>SUM(C50:S50)</f>
        <v>0</v>
      </c>
      <c r="C50" s="923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991"/>
      <c r="S50" s="924"/>
      <c r="T50" s="949"/>
      <c r="U50" s="926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1081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3"/>
      <c r="T51" s="1100"/>
      <c r="U51" s="1080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1081"/>
      <c r="D52" s="1082"/>
      <c r="E52" s="1082"/>
      <c r="F52" s="1082"/>
      <c r="G52" s="1082"/>
      <c r="H52" s="1082"/>
      <c r="I52" s="1082"/>
      <c r="J52" s="1082"/>
      <c r="K52" s="1082"/>
      <c r="L52" s="1082"/>
      <c r="M52" s="1082"/>
      <c r="N52" s="1082"/>
      <c r="O52" s="1082"/>
      <c r="P52" s="1082"/>
      <c r="Q52" s="1082"/>
      <c r="R52" s="1082"/>
      <c r="S52" s="1083"/>
      <c r="T52" s="1100"/>
      <c r="U52" s="1080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1081"/>
      <c r="D53" s="1082"/>
      <c r="E53" s="1082"/>
      <c r="F53" s="1082"/>
      <c r="G53" s="1082"/>
      <c r="H53" s="1082"/>
      <c r="I53" s="1082"/>
      <c r="J53" s="1082"/>
      <c r="K53" s="1082"/>
      <c r="L53" s="1082"/>
      <c r="M53" s="1082"/>
      <c r="N53" s="1082"/>
      <c r="O53" s="1082"/>
      <c r="P53" s="1082"/>
      <c r="Q53" s="1082"/>
      <c r="R53" s="1082"/>
      <c r="S53" s="1083"/>
      <c r="T53" s="1100"/>
      <c r="U53" s="1080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1081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3"/>
      <c r="T54" s="1100"/>
      <c r="U54" s="1080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1081"/>
      <c r="D55" s="1082"/>
      <c r="E55" s="1082"/>
      <c r="F55" s="1082"/>
      <c r="G55" s="1082"/>
      <c r="H55" s="1082"/>
      <c r="I55" s="1082"/>
      <c r="J55" s="1082"/>
      <c r="K55" s="1082"/>
      <c r="L55" s="1082"/>
      <c r="M55" s="1082"/>
      <c r="N55" s="1082"/>
      <c r="O55" s="1082"/>
      <c r="P55" s="1082"/>
      <c r="Q55" s="1082"/>
      <c r="R55" s="1082"/>
      <c r="S55" s="1083"/>
      <c r="T55" s="1100"/>
      <c r="U55" s="1080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1081"/>
      <c r="D56" s="1082"/>
      <c r="E56" s="1082"/>
      <c r="F56" s="1082"/>
      <c r="G56" s="1082"/>
      <c r="H56" s="1082"/>
      <c r="I56" s="1082"/>
      <c r="J56" s="1082"/>
      <c r="K56" s="1082"/>
      <c r="L56" s="1082"/>
      <c r="M56" s="1082"/>
      <c r="N56" s="1082"/>
      <c r="O56" s="1082"/>
      <c r="P56" s="1082"/>
      <c r="Q56" s="1082"/>
      <c r="R56" s="1082"/>
      <c r="S56" s="1083"/>
      <c r="T56" s="1100"/>
      <c r="U56" s="1080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1081"/>
      <c r="D57" s="1082"/>
      <c r="E57" s="1082"/>
      <c r="F57" s="1082"/>
      <c r="G57" s="1082"/>
      <c r="H57" s="1082"/>
      <c r="I57" s="1082"/>
      <c r="J57" s="1082"/>
      <c r="K57" s="1082"/>
      <c r="L57" s="1082"/>
      <c r="M57" s="1082"/>
      <c r="N57" s="1082"/>
      <c r="O57" s="1082"/>
      <c r="P57" s="1082"/>
      <c r="Q57" s="1082"/>
      <c r="R57" s="1082"/>
      <c r="S57" s="1083"/>
      <c r="T57" s="1100"/>
      <c r="U57" s="1080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1081"/>
      <c r="D58" s="1082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3"/>
      <c r="T58" s="1100"/>
      <c r="U58" s="1080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1085" t="s">
        <v>74</v>
      </c>
      <c r="B59" s="28">
        <f t="shared" si="25"/>
        <v>0</v>
      </c>
      <c r="C59" s="1081"/>
      <c r="D59" s="1082"/>
      <c r="E59" s="1082"/>
      <c r="F59" s="1082"/>
      <c r="G59" s="1082"/>
      <c r="H59" s="1082"/>
      <c r="I59" s="1082"/>
      <c r="J59" s="1082"/>
      <c r="K59" s="1082"/>
      <c r="L59" s="1082"/>
      <c r="M59" s="1082"/>
      <c r="N59" s="1082"/>
      <c r="O59" s="1082"/>
      <c r="P59" s="1082"/>
      <c r="Q59" s="1082"/>
      <c r="R59" s="1082"/>
      <c r="S59" s="1083"/>
      <c r="T59" s="1100"/>
      <c r="U59" s="1080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1085" t="s">
        <v>75</v>
      </c>
      <c r="B60" s="28">
        <f t="shared" si="25"/>
        <v>0</v>
      </c>
      <c r="C60" s="1081"/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3"/>
      <c r="T60" s="1100"/>
      <c r="U60" s="1080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1085" t="s">
        <v>76</v>
      </c>
      <c r="B61" s="28">
        <f t="shared" si="25"/>
        <v>0</v>
      </c>
      <c r="C61" s="1081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  <c r="R61" s="1082"/>
      <c r="S61" s="1083"/>
      <c r="T61" s="1100"/>
      <c r="U61" s="1080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1085" t="s">
        <v>77</v>
      </c>
      <c r="B62" s="28">
        <f t="shared" si="25"/>
        <v>0</v>
      </c>
      <c r="C62" s="1081"/>
      <c r="D62" s="1082"/>
      <c r="E62" s="1082"/>
      <c r="F62" s="1082"/>
      <c r="G62" s="1082"/>
      <c r="H62" s="1082"/>
      <c r="I62" s="1082"/>
      <c r="J62" s="1082"/>
      <c r="K62" s="1082"/>
      <c r="L62" s="1082"/>
      <c r="M62" s="1082"/>
      <c r="N62" s="1082"/>
      <c r="O62" s="1082"/>
      <c r="P62" s="1082"/>
      <c r="Q62" s="1082"/>
      <c r="R62" s="1082"/>
      <c r="S62" s="1083"/>
      <c r="T62" s="1100"/>
      <c r="U62" s="1080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1085" t="s">
        <v>78</v>
      </c>
      <c r="B63" s="28">
        <f t="shared" si="25"/>
        <v>0</v>
      </c>
      <c r="C63" s="1081"/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3"/>
      <c r="T63" s="1100"/>
      <c r="U63" s="1080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1086" t="s">
        <v>79</v>
      </c>
      <c r="B64" s="28">
        <f t="shared" si="25"/>
        <v>0</v>
      </c>
      <c r="C64" s="1087"/>
      <c r="D64" s="1088"/>
      <c r="E64" s="1088"/>
      <c r="F64" s="1088"/>
      <c r="G64" s="1088"/>
      <c r="H64" s="1088"/>
      <c r="I64" s="1088"/>
      <c r="J64" s="1088"/>
      <c r="K64" s="1088"/>
      <c r="L64" s="1088"/>
      <c r="M64" s="1088"/>
      <c r="N64" s="1088"/>
      <c r="O64" s="1088"/>
      <c r="P64" s="1088"/>
      <c r="Q64" s="1088"/>
      <c r="R64" s="1088"/>
      <c r="S64" s="1089"/>
      <c r="T64" s="1101"/>
      <c r="U64" s="1102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1091" t="s">
        <v>6</v>
      </c>
      <c r="B65" s="1092">
        <f>SUM(C65:S65)</f>
        <v>0</v>
      </c>
      <c r="C65" s="1093">
        <f t="shared" ref="C65:U65" si="26">SUM(C50:C64)</f>
        <v>0</v>
      </c>
      <c r="D65" s="1094">
        <f t="shared" si="26"/>
        <v>0</v>
      </c>
      <c r="E65" s="1094">
        <f t="shared" si="26"/>
        <v>0</v>
      </c>
      <c r="F65" s="1094">
        <f t="shared" si="26"/>
        <v>0</v>
      </c>
      <c r="G65" s="1094">
        <f t="shared" si="26"/>
        <v>0</v>
      </c>
      <c r="H65" s="1095">
        <f t="shared" si="26"/>
        <v>0</v>
      </c>
      <c r="I65" s="1094">
        <f t="shared" si="26"/>
        <v>0</v>
      </c>
      <c r="J65" s="1094">
        <f t="shared" si="26"/>
        <v>0</v>
      </c>
      <c r="K65" s="1094">
        <f t="shared" si="26"/>
        <v>0</v>
      </c>
      <c r="L65" s="1094">
        <f t="shared" si="26"/>
        <v>0</v>
      </c>
      <c r="M65" s="1094">
        <f t="shared" si="26"/>
        <v>0</v>
      </c>
      <c r="N65" s="1094">
        <f t="shared" si="26"/>
        <v>0</v>
      </c>
      <c r="O65" s="1094">
        <f t="shared" si="26"/>
        <v>0</v>
      </c>
      <c r="P65" s="1094">
        <f t="shared" si="26"/>
        <v>0</v>
      </c>
      <c r="Q65" s="1094">
        <f t="shared" si="26"/>
        <v>0</v>
      </c>
      <c r="R65" s="1094">
        <f t="shared" si="26"/>
        <v>0</v>
      </c>
      <c r="S65" s="1096">
        <f t="shared" si="26"/>
        <v>0</v>
      </c>
      <c r="T65" s="1097">
        <f t="shared" si="26"/>
        <v>0</v>
      </c>
      <c r="U65" s="1096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3947" t="s">
        <v>84</v>
      </c>
      <c r="G67" s="3967"/>
      <c r="H67" s="3967"/>
      <c r="I67" s="3967"/>
      <c r="J67" s="3967"/>
      <c r="K67" s="3967"/>
      <c r="L67" s="3967"/>
      <c r="M67" s="3967"/>
      <c r="N67" s="3967"/>
      <c r="O67" s="3967"/>
      <c r="P67" s="3967"/>
      <c r="Q67" s="3967"/>
      <c r="R67" s="3967"/>
      <c r="S67" s="3967"/>
      <c r="T67" s="3967"/>
      <c r="U67" s="3967"/>
      <c r="V67" s="3967"/>
      <c r="W67" s="3967"/>
      <c r="X67" s="3967"/>
      <c r="Y67" s="3967"/>
      <c r="Z67" s="3967"/>
      <c r="AA67" s="3967"/>
      <c r="AB67" s="3967"/>
      <c r="AC67" s="3967"/>
      <c r="AD67" s="3967"/>
      <c r="AE67" s="3967"/>
      <c r="AF67" s="3967"/>
      <c r="AG67" s="3967"/>
      <c r="AH67" s="3967"/>
      <c r="AI67" s="3967"/>
      <c r="AJ67" s="3967"/>
      <c r="AK67" s="3967"/>
      <c r="AL67" s="3967"/>
      <c r="AM67" s="4077"/>
      <c r="AN67" s="3864" t="s">
        <v>85</v>
      </c>
      <c r="AO67" s="3867" t="s">
        <v>86</v>
      </c>
      <c r="AP67" s="3864" t="s">
        <v>87</v>
      </c>
      <c r="AQ67" s="3746" t="s">
        <v>88</v>
      </c>
      <c r="AR67" s="3946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3960" t="s">
        <v>12</v>
      </c>
      <c r="G68" s="4070"/>
      <c r="H68" s="3960" t="s">
        <v>13</v>
      </c>
      <c r="I68" s="4070"/>
      <c r="J68" s="3960" t="s">
        <v>41</v>
      </c>
      <c r="K68" s="4070"/>
      <c r="L68" s="3960" t="s">
        <v>42</v>
      </c>
      <c r="M68" s="4070"/>
      <c r="N68" s="3960" t="s">
        <v>16</v>
      </c>
      <c r="O68" s="4070"/>
      <c r="P68" s="3947" t="s">
        <v>17</v>
      </c>
      <c r="Q68" s="3948"/>
      <c r="R68" s="3947" t="s">
        <v>18</v>
      </c>
      <c r="S68" s="3948"/>
      <c r="T68" s="3947" t="s">
        <v>19</v>
      </c>
      <c r="U68" s="3948"/>
      <c r="V68" s="3947" t="s">
        <v>20</v>
      </c>
      <c r="W68" s="3948"/>
      <c r="X68" s="3947" t="s">
        <v>21</v>
      </c>
      <c r="Y68" s="3948"/>
      <c r="Z68" s="3947" t="s">
        <v>22</v>
      </c>
      <c r="AA68" s="3948"/>
      <c r="AB68" s="3947" t="s">
        <v>23</v>
      </c>
      <c r="AC68" s="3948"/>
      <c r="AD68" s="3947" t="s">
        <v>24</v>
      </c>
      <c r="AE68" s="3948"/>
      <c r="AF68" s="3947" t="s">
        <v>25</v>
      </c>
      <c r="AG68" s="3948"/>
      <c r="AH68" s="3947" t="s">
        <v>26</v>
      </c>
      <c r="AI68" s="3948"/>
      <c r="AJ68" s="3947" t="s">
        <v>27</v>
      </c>
      <c r="AK68" s="3948"/>
      <c r="AL68" s="3947" t="s">
        <v>28</v>
      </c>
      <c r="AM68" s="4077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1103" t="s">
        <v>90</v>
      </c>
      <c r="D69" s="1104" t="s">
        <v>29</v>
      </c>
      <c r="E69" s="1105" t="s">
        <v>30</v>
      </c>
      <c r="F69" s="832" t="s">
        <v>29</v>
      </c>
      <c r="G69" s="516" t="s">
        <v>30</v>
      </c>
      <c r="H69" s="832" t="s">
        <v>29</v>
      </c>
      <c r="I69" s="516" t="s">
        <v>30</v>
      </c>
      <c r="J69" s="832" t="s">
        <v>29</v>
      </c>
      <c r="K69" s="516" t="s">
        <v>30</v>
      </c>
      <c r="L69" s="832" t="s">
        <v>29</v>
      </c>
      <c r="M69" s="516" t="s">
        <v>30</v>
      </c>
      <c r="N69" s="832" t="s">
        <v>29</v>
      </c>
      <c r="O69" s="516" t="s">
        <v>30</v>
      </c>
      <c r="P69" s="832" t="s">
        <v>29</v>
      </c>
      <c r="Q69" s="516" t="s">
        <v>30</v>
      </c>
      <c r="R69" s="832" t="s">
        <v>29</v>
      </c>
      <c r="S69" s="516" t="s">
        <v>30</v>
      </c>
      <c r="T69" s="832" t="s">
        <v>29</v>
      </c>
      <c r="U69" s="516" t="s">
        <v>30</v>
      </c>
      <c r="V69" s="832" t="s">
        <v>29</v>
      </c>
      <c r="W69" s="516" t="s">
        <v>30</v>
      </c>
      <c r="X69" s="832" t="s">
        <v>29</v>
      </c>
      <c r="Y69" s="516" t="s">
        <v>30</v>
      </c>
      <c r="Z69" s="832" t="s">
        <v>29</v>
      </c>
      <c r="AA69" s="516" t="s">
        <v>30</v>
      </c>
      <c r="AB69" s="832" t="s">
        <v>29</v>
      </c>
      <c r="AC69" s="516" t="s">
        <v>30</v>
      </c>
      <c r="AD69" s="832" t="s">
        <v>29</v>
      </c>
      <c r="AE69" s="516" t="s">
        <v>30</v>
      </c>
      <c r="AF69" s="832" t="s">
        <v>29</v>
      </c>
      <c r="AG69" s="516" t="s">
        <v>30</v>
      </c>
      <c r="AH69" s="832" t="s">
        <v>29</v>
      </c>
      <c r="AI69" s="516" t="s">
        <v>30</v>
      </c>
      <c r="AJ69" s="832" t="s">
        <v>29</v>
      </c>
      <c r="AK69" s="516" t="s">
        <v>30</v>
      </c>
      <c r="AL69" s="832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1106">
        <f>SUM(D70+E70)</f>
        <v>0</v>
      </c>
      <c r="D70" s="834">
        <f>SUM(F70+H70+J70+L70+N70+P70+R70+T70+V70+X70+Z70+AB70+AD70+AF70+AH70+AJ70+AL70)</f>
        <v>0</v>
      </c>
      <c r="E70" s="103">
        <f>SUM(G70+I70+K70+M70+O70+Q70+S70+U70+W70+Y70+AA70+AC70+AE70+AG70+AI70+AK70+AM70)</f>
        <v>0</v>
      </c>
      <c r="F70" s="835"/>
      <c r="G70" s="105"/>
      <c r="H70" s="835"/>
      <c r="I70" s="105"/>
      <c r="J70" s="835"/>
      <c r="K70" s="105"/>
      <c r="L70" s="835"/>
      <c r="M70" s="105"/>
      <c r="N70" s="835"/>
      <c r="O70" s="105"/>
      <c r="P70" s="835"/>
      <c r="Q70" s="105"/>
      <c r="R70" s="835"/>
      <c r="S70" s="105"/>
      <c r="T70" s="835"/>
      <c r="U70" s="105"/>
      <c r="V70" s="835"/>
      <c r="W70" s="105"/>
      <c r="X70" s="835"/>
      <c r="Y70" s="105"/>
      <c r="Z70" s="835"/>
      <c r="AA70" s="105"/>
      <c r="AB70" s="835"/>
      <c r="AC70" s="105"/>
      <c r="AD70" s="835"/>
      <c r="AE70" s="105"/>
      <c r="AF70" s="835"/>
      <c r="AG70" s="105"/>
      <c r="AH70" s="835"/>
      <c r="AI70" s="105"/>
      <c r="AJ70" s="835"/>
      <c r="AK70" s="105"/>
      <c r="AL70" s="835"/>
      <c r="AM70" s="106"/>
      <c r="AN70" s="1107"/>
      <c r="AO70" s="1069"/>
      <c r="AP70" s="1107"/>
      <c r="AQ70" s="1069"/>
      <c r="AR70" s="1070"/>
      <c r="AS70" s="1070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946" t="s">
        <v>94</v>
      </c>
      <c r="B71" s="1108" t="s">
        <v>95</v>
      </c>
      <c r="C71" s="108">
        <f>SUM(D71:E71)</f>
        <v>0</v>
      </c>
      <c r="D71" s="1109"/>
      <c r="E71" s="103">
        <f>SUM(K71+M71+O71+Q71+S71+U71+W71+Y71+AA71+AC71+AE71+AG71+AI71+AK71+AM71)</f>
        <v>0</v>
      </c>
      <c r="F71" s="1110"/>
      <c r="G71" s="1111"/>
      <c r="H71" s="1110"/>
      <c r="I71" s="1111"/>
      <c r="J71" s="1110"/>
      <c r="K71" s="926"/>
      <c r="L71" s="1110"/>
      <c r="M71" s="926"/>
      <c r="N71" s="1110"/>
      <c r="O71" s="926"/>
      <c r="P71" s="1110"/>
      <c r="Q71" s="926"/>
      <c r="R71" s="1110"/>
      <c r="S71" s="926"/>
      <c r="T71" s="1110"/>
      <c r="U71" s="926"/>
      <c r="V71" s="1110"/>
      <c r="W71" s="926"/>
      <c r="X71" s="1110"/>
      <c r="Y71" s="926"/>
      <c r="Z71" s="1110"/>
      <c r="AA71" s="926"/>
      <c r="AB71" s="1110"/>
      <c r="AC71" s="924"/>
      <c r="AD71" s="1110"/>
      <c r="AE71" s="926"/>
      <c r="AF71" s="1110"/>
      <c r="AG71" s="926"/>
      <c r="AH71" s="1110"/>
      <c r="AI71" s="926"/>
      <c r="AJ71" s="1110"/>
      <c r="AK71" s="926"/>
      <c r="AL71" s="1110"/>
      <c r="AM71" s="925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1112" t="s">
        <v>96</v>
      </c>
      <c r="C72" s="1113">
        <f>SUM(D72+E72)</f>
        <v>0</v>
      </c>
      <c r="D72" s="1114">
        <f>SUM(F72+H72+J72+L72+N72+P72+R72+T72+V72+X72+Z72+AB72+AD72+AF72+AH72+AJ72+AL72)</f>
        <v>0</v>
      </c>
      <c r="E72" s="1115">
        <f>SUM(G72+I72+K72+M72+O72+Q72+S72+U72+W72+Y72+AA72+AC72+AE72+AG72+AI72+AK72+AM72)</f>
        <v>0</v>
      </c>
      <c r="F72" s="1081"/>
      <c r="G72" s="1080"/>
      <c r="H72" s="1081"/>
      <c r="I72" s="1080"/>
      <c r="J72" s="1081"/>
      <c r="K72" s="1080"/>
      <c r="L72" s="1081"/>
      <c r="M72" s="1080"/>
      <c r="N72" s="1081"/>
      <c r="O72" s="1080"/>
      <c r="P72" s="1081"/>
      <c r="Q72" s="1083"/>
      <c r="R72" s="1081"/>
      <c r="S72" s="1083"/>
      <c r="T72" s="1081"/>
      <c r="U72" s="1083"/>
      <c r="V72" s="1081"/>
      <c r="W72" s="1083"/>
      <c r="X72" s="1081"/>
      <c r="Y72" s="1083"/>
      <c r="Z72" s="1081"/>
      <c r="AA72" s="1083"/>
      <c r="AB72" s="1081"/>
      <c r="AC72" s="1083"/>
      <c r="AD72" s="1081"/>
      <c r="AE72" s="1083"/>
      <c r="AF72" s="1081"/>
      <c r="AG72" s="1083"/>
      <c r="AH72" s="1081"/>
      <c r="AI72" s="1083"/>
      <c r="AJ72" s="1081"/>
      <c r="AK72" s="1083"/>
      <c r="AL72" s="1116"/>
      <c r="AM72" s="1084"/>
      <c r="AN72" s="1117"/>
      <c r="AO72" s="1083"/>
      <c r="AP72" s="1117"/>
      <c r="AQ72" s="1083"/>
      <c r="AR72" s="1080"/>
      <c r="AS72" s="1080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1118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1119"/>
      <c r="G73" s="1120"/>
      <c r="H73" s="1119"/>
      <c r="I73" s="1120"/>
      <c r="J73" s="1119"/>
      <c r="K73" s="1120"/>
      <c r="L73" s="1119"/>
      <c r="M73" s="1120"/>
      <c r="N73" s="1087"/>
      <c r="O73" s="1089"/>
      <c r="P73" s="1087"/>
      <c r="Q73" s="1089"/>
      <c r="R73" s="1087"/>
      <c r="S73" s="1089"/>
      <c r="T73" s="1087"/>
      <c r="U73" s="1089"/>
      <c r="V73" s="1087"/>
      <c r="W73" s="1089"/>
      <c r="X73" s="1087"/>
      <c r="Y73" s="1089"/>
      <c r="Z73" s="1087"/>
      <c r="AA73" s="1102"/>
      <c r="AB73" s="1087"/>
      <c r="AC73" s="1089"/>
      <c r="AD73" s="1119"/>
      <c r="AE73" s="1120"/>
      <c r="AF73" s="1119"/>
      <c r="AG73" s="1120"/>
      <c r="AH73" s="1119"/>
      <c r="AI73" s="1120"/>
      <c r="AJ73" s="1119"/>
      <c r="AK73" s="1120"/>
      <c r="AL73" s="1119"/>
      <c r="AM73" s="1121"/>
      <c r="AN73" s="1117"/>
      <c r="AO73" s="1083"/>
      <c r="AP73" s="1117"/>
      <c r="AQ73" s="1083"/>
      <c r="AR73" s="1080"/>
      <c r="AS73" s="1080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0</v>
      </c>
      <c r="D74" s="127">
        <f t="shared" ref="D74:E78" si="35">SUM(F74+H74+J74+L74+N74+P74+R74+T74+V74+X74+Z74+AB74+AD74+AF74+AH74+AJ74+AL74)</f>
        <v>0</v>
      </c>
      <c r="E74" s="128">
        <f t="shared" si="35"/>
        <v>0</v>
      </c>
      <c r="F74" s="129"/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1117"/>
      <c r="AO74" s="1083"/>
      <c r="AP74" s="1117"/>
      <c r="AQ74" s="1083"/>
      <c r="AR74" s="1080"/>
      <c r="AS74" s="1080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071" t="s">
        <v>99</v>
      </c>
      <c r="B75" s="4072"/>
      <c r="C75" s="1122">
        <f t="shared" si="34"/>
        <v>0</v>
      </c>
      <c r="D75" s="1114">
        <f t="shared" si="35"/>
        <v>0</v>
      </c>
      <c r="E75" s="1115">
        <f t="shared" si="35"/>
        <v>0</v>
      </c>
      <c r="F75" s="1081"/>
      <c r="G75" s="1080"/>
      <c r="H75" s="1081"/>
      <c r="I75" s="1080"/>
      <c r="J75" s="1081"/>
      <c r="K75" s="1083"/>
      <c r="L75" s="1081"/>
      <c r="M75" s="1083"/>
      <c r="N75" s="1081"/>
      <c r="O75" s="1083"/>
      <c r="P75" s="1081"/>
      <c r="Q75" s="1083"/>
      <c r="R75" s="1081"/>
      <c r="S75" s="1083"/>
      <c r="T75" s="1081"/>
      <c r="U75" s="1083"/>
      <c r="V75" s="1081"/>
      <c r="W75" s="1083"/>
      <c r="X75" s="1081"/>
      <c r="Y75" s="1083"/>
      <c r="Z75" s="1081"/>
      <c r="AA75" s="1083"/>
      <c r="AB75" s="1081"/>
      <c r="AC75" s="1080"/>
      <c r="AD75" s="1081"/>
      <c r="AE75" s="1080"/>
      <c r="AF75" s="1081"/>
      <c r="AG75" s="1080"/>
      <c r="AH75" s="1081"/>
      <c r="AI75" s="1080"/>
      <c r="AJ75" s="1081"/>
      <c r="AK75" s="1080"/>
      <c r="AL75" s="1116"/>
      <c r="AM75" s="1084"/>
      <c r="AN75" s="1117"/>
      <c r="AO75" s="1083"/>
      <c r="AP75" s="1117"/>
      <c r="AQ75" s="1083"/>
      <c r="AR75" s="1080"/>
      <c r="AS75" s="1080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073" t="s">
        <v>100</v>
      </c>
      <c r="B76" s="4074"/>
      <c r="C76" s="1123">
        <f t="shared" si="34"/>
        <v>21</v>
      </c>
      <c r="D76" s="1124">
        <f t="shared" si="35"/>
        <v>9</v>
      </c>
      <c r="E76" s="1115">
        <f t="shared" si="35"/>
        <v>12</v>
      </c>
      <c r="F76" s="1081">
        <v>9</v>
      </c>
      <c r="G76" s="1080">
        <v>12</v>
      </c>
      <c r="H76" s="1081"/>
      <c r="I76" s="1080"/>
      <c r="J76" s="1081"/>
      <c r="K76" s="1083"/>
      <c r="L76" s="1081"/>
      <c r="M76" s="1083"/>
      <c r="N76" s="1081"/>
      <c r="O76" s="1083"/>
      <c r="P76" s="1081"/>
      <c r="Q76" s="1083"/>
      <c r="R76" s="1081"/>
      <c r="S76" s="1083"/>
      <c r="T76" s="1081"/>
      <c r="U76" s="1083"/>
      <c r="V76" s="1081"/>
      <c r="W76" s="1083"/>
      <c r="X76" s="1081"/>
      <c r="Y76" s="1083"/>
      <c r="Z76" s="1081"/>
      <c r="AA76" s="1083"/>
      <c r="AB76" s="1081"/>
      <c r="AC76" s="1080"/>
      <c r="AD76" s="1081"/>
      <c r="AE76" s="1080"/>
      <c r="AF76" s="1081"/>
      <c r="AG76" s="1080"/>
      <c r="AH76" s="1081"/>
      <c r="AI76" s="1080"/>
      <c r="AJ76" s="1081"/>
      <c r="AK76" s="1080"/>
      <c r="AL76" s="1116"/>
      <c r="AM76" s="1084"/>
      <c r="AN76" s="1117">
        <v>21</v>
      </c>
      <c r="AO76" s="1083">
        <v>4</v>
      </c>
      <c r="AP76" s="1117">
        <v>0</v>
      </c>
      <c r="AQ76" s="1083">
        <v>0</v>
      </c>
      <c r="AR76" s="1080"/>
      <c r="AS76" s="1080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071" t="s">
        <v>101</v>
      </c>
      <c r="B77" s="4072"/>
      <c r="C77" s="1122">
        <f t="shared" si="34"/>
        <v>0</v>
      </c>
      <c r="D77" s="1114">
        <f t="shared" si="35"/>
        <v>0</v>
      </c>
      <c r="E77" s="1115">
        <f t="shared" si="35"/>
        <v>0</v>
      </c>
      <c r="F77" s="1081"/>
      <c r="G77" s="1080"/>
      <c r="H77" s="1081"/>
      <c r="I77" s="1080"/>
      <c r="J77" s="1081"/>
      <c r="K77" s="1083"/>
      <c r="L77" s="1081"/>
      <c r="M77" s="1083"/>
      <c r="N77" s="1081"/>
      <c r="O77" s="1083"/>
      <c r="P77" s="1081"/>
      <c r="Q77" s="1083"/>
      <c r="R77" s="1081"/>
      <c r="S77" s="1083"/>
      <c r="T77" s="1081"/>
      <c r="U77" s="1083"/>
      <c r="V77" s="1081"/>
      <c r="W77" s="1083"/>
      <c r="X77" s="1081"/>
      <c r="Y77" s="1083"/>
      <c r="Z77" s="1081"/>
      <c r="AA77" s="1083"/>
      <c r="AB77" s="1081"/>
      <c r="AC77" s="1083"/>
      <c r="AD77" s="1081"/>
      <c r="AE77" s="1083"/>
      <c r="AF77" s="1081"/>
      <c r="AG77" s="1083"/>
      <c r="AH77" s="1081"/>
      <c r="AI77" s="1080"/>
      <c r="AJ77" s="1081"/>
      <c r="AK77" s="1080"/>
      <c r="AL77" s="1116"/>
      <c r="AM77" s="1084"/>
      <c r="AN77" s="1117"/>
      <c r="AO77" s="1083"/>
      <c r="AP77" s="1117"/>
      <c r="AQ77" s="1083"/>
      <c r="AR77" s="1080"/>
      <c r="AS77" s="1080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075" t="s">
        <v>102</v>
      </c>
      <c r="B78" s="4076"/>
      <c r="C78" s="1125">
        <f t="shared" si="34"/>
        <v>0</v>
      </c>
      <c r="D78" s="1126">
        <f t="shared" si="35"/>
        <v>0</v>
      </c>
      <c r="E78" s="1127">
        <f t="shared" si="35"/>
        <v>0</v>
      </c>
      <c r="F78" s="1087"/>
      <c r="G78" s="1102"/>
      <c r="H78" s="1087"/>
      <c r="I78" s="1102"/>
      <c r="J78" s="1087"/>
      <c r="K78" s="1089"/>
      <c r="L78" s="1087"/>
      <c r="M78" s="1089"/>
      <c r="N78" s="1087"/>
      <c r="O78" s="1089"/>
      <c r="P78" s="1087"/>
      <c r="Q78" s="1089"/>
      <c r="R78" s="1087"/>
      <c r="S78" s="1089"/>
      <c r="T78" s="1087"/>
      <c r="U78" s="1089"/>
      <c r="V78" s="1087"/>
      <c r="W78" s="1089"/>
      <c r="X78" s="1087"/>
      <c r="Y78" s="1089"/>
      <c r="Z78" s="1087"/>
      <c r="AA78" s="1089"/>
      <c r="AB78" s="1087"/>
      <c r="AC78" s="1089"/>
      <c r="AD78" s="1087"/>
      <c r="AE78" s="1089"/>
      <c r="AF78" s="1087"/>
      <c r="AG78" s="1089"/>
      <c r="AH78" s="1087"/>
      <c r="AI78" s="1089"/>
      <c r="AJ78" s="1087"/>
      <c r="AK78" s="1089"/>
      <c r="AL78" s="1128"/>
      <c r="AM78" s="1090"/>
      <c r="AN78" s="1129"/>
      <c r="AO78" s="1089"/>
      <c r="AP78" s="1129"/>
      <c r="AQ78" s="1089"/>
      <c r="AR78" s="1102"/>
      <c r="AS78" s="1102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3960" t="s">
        <v>6</v>
      </c>
      <c r="B79" s="4070"/>
      <c r="C79" s="138">
        <f t="shared" ref="C79:AR79" si="40">SUM(C70:C78)</f>
        <v>21</v>
      </c>
      <c r="D79" s="139">
        <f t="shared" si="40"/>
        <v>9</v>
      </c>
      <c r="E79" s="122">
        <f t="shared" si="40"/>
        <v>12</v>
      </c>
      <c r="F79" s="140">
        <f t="shared" si="40"/>
        <v>9</v>
      </c>
      <c r="G79" s="141">
        <f t="shared" si="40"/>
        <v>12</v>
      </c>
      <c r="H79" s="140">
        <f t="shared" si="40"/>
        <v>0</v>
      </c>
      <c r="I79" s="141">
        <f t="shared" si="40"/>
        <v>0</v>
      </c>
      <c r="J79" s="1130">
        <f t="shared" si="40"/>
        <v>0</v>
      </c>
      <c r="K79" s="1131">
        <f t="shared" si="40"/>
        <v>0</v>
      </c>
      <c r="L79" s="1130">
        <f t="shared" si="40"/>
        <v>0</v>
      </c>
      <c r="M79" s="1131">
        <f t="shared" si="40"/>
        <v>0</v>
      </c>
      <c r="N79" s="1130">
        <f t="shared" si="40"/>
        <v>0</v>
      </c>
      <c r="O79" s="1131">
        <f t="shared" si="40"/>
        <v>0</v>
      </c>
      <c r="P79" s="1130">
        <f t="shared" si="40"/>
        <v>0</v>
      </c>
      <c r="Q79" s="1131">
        <f t="shared" si="40"/>
        <v>0</v>
      </c>
      <c r="R79" s="1130">
        <f t="shared" si="40"/>
        <v>0</v>
      </c>
      <c r="S79" s="1131">
        <f t="shared" si="40"/>
        <v>0</v>
      </c>
      <c r="T79" s="1130">
        <f t="shared" si="40"/>
        <v>0</v>
      </c>
      <c r="U79" s="1131">
        <f t="shared" si="40"/>
        <v>0</v>
      </c>
      <c r="V79" s="1130">
        <f t="shared" si="40"/>
        <v>0</v>
      </c>
      <c r="W79" s="1131">
        <f t="shared" si="40"/>
        <v>0</v>
      </c>
      <c r="X79" s="1130">
        <f t="shared" si="40"/>
        <v>0</v>
      </c>
      <c r="Y79" s="1131">
        <f t="shared" si="40"/>
        <v>0</v>
      </c>
      <c r="Z79" s="1130">
        <f t="shared" si="40"/>
        <v>0</v>
      </c>
      <c r="AA79" s="1131">
        <f t="shared" si="40"/>
        <v>0</v>
      </c>
      <c r="AB79" s="1130">
        <f t="shared" si="40"/>
        <v>0</v>
      </c>
      <c r="AC79" s="1131">
        <f t="shared" si="40"/>
        <v>0</v>
      </c>
      <c r="AD79" s="1130">
        <f t="shared" si="40"/>
        <v>0</v>
      </c>
      <c r="AE79" s="1131">
        <f t="shared" si="40"/>
        <v>0</v>
      </c>
      <c r="AF79" s="1130">
        <f t="shared" si="40"/>
        <v>0</v>
      </c>
      <c r="AG79" s="1131">
        <f t="shared" si="40"/>
        <v>0</v>
      </c>
      <c r="AH79" s="1130">
        <f t="shared" si="40"/>
        <v>0</v>
      </c>
      <c r="AI79" s="1131">
        <f t="shared" si="40"/>
        <v>0</v>
      </c>
      <c r="AJ79" s="1130">
        <f t="shared" si="40"/>
        <v>0</v>
      </c>
      <c r="AK79" s="1131">
        <f t="shared" si="40"/>
        <v>0</v>
      </c>
      <c r="AL79" s="1132">
        <f t="shared" si="40"/>
        <v>0</v>
      </c>
      <c r="AM79" s="1133">
        <f t="shared" si="40"/>
        <v>0</v>
      </c>
      <c r="AN79" s="1134">
        <f t="shared" si="40"/>
        <v>21</v>
      </c>
      <c r="AO79" s="141">
        <f t="shared" si="40"/>
        <v>4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4004" t="s">
        <v>105</v>
      </c>
      <c r="B82" s="4058" t="s">
        <v>6</v>
      </c>
      <c r="C82" s="3913"/>
      <c r="D82" s="3914"/>
      <c r="E82" s="4058" t="s">
        <v>106</v>
      </c>
      <c r="F82" s="3913"/>
      <c r="G82" s="3913"/>
      <c r="H82" s="3913"/>
      <c r="I82" s="3913"/>
      <c r="J82" s="3913"/>
      <c r="K82" s="3913"/>
      <c r="L82" s="3913"/>
      <c r="M82" s="3913"/>
      <c r="N82" s="3913"/>
      <c r="O82" s="3913"/>
      <c r="P82" s="4059"/>
      <c r="Q82" s="3999" t="s">
        <v>107</v>
      </c>
      <c r="R82" s="3995" t="s">
        <v>108</v>
      </c>
      <c r="S82" s="3995" t="s">
        <v>109</v>
      </c>
      <c r="T82" s="3995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1135" t="s">
        <v>90</v>
      </c>
      <c r="C83" s="1136" t="s">
        <v>29</v>
      </c>
      <c r="D83" s="1137" t="s">
        <v>30</v>
      </c>
      <c r="E83" s="861" t="s">
        <v>115</v>
      </c>
      <c r="F83" s="862" t="s">
        <v>116</v>
      </c>
      <c r="G83" s="862" t="s">
        <v>117</v>
      </c>
      <c r="H83" s="862" t="s">
        <v>118</v>
      </c>
      <c r="I83" s="862" t="s">
        <v>119</v>
      </c>
      <c r="J83" s="862" t="s">
        <v>120</v>
      </c>
      <c r="K83" s="862" t="s">
        <v>121</v>
      </c>
      <c r="L83" s="862" t="s">
        <v>122</v>
      </c>
      <c r="M83" s="862" t="s">
        <v>123</v>
      </c>
      <c r="N83" s="862" t="s">
        <v>124</v>
      </c>
      <c r="O83" s="862" t="s">
        <v>125</v>
      </c>
      <c r="P83" s="863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923"/>
      <c r="D84" s="923"/>
      <c r="E84" s="923"/>
      <c r="F84" s="991"/>
      <c r="G84" s="991"/>
      <c r="H84" s="991"/>
      <c r="I84" s="991"/>
      <c r="J84" s="991"/>
      <c r="K84" s="991"/>
      <c r="L84" s="991"/>
      <c r="M84" s="991"/>
      <c r="N84" s="991"/>
      <c r="O84" s="991"/>
      <c r="P84" s="925"/>
      <c r="Q84" s="1138"/>
      <c r="R84" s="991"/>
      <c r="S84" s="991"/>
      <c r="T84" s="991"/>
      <c r="U84" s="926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1085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1085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1085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1085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1085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1139" t="s">
        <v>6</v>
      </c>
      <c r="B90" s="1140">
        <f t="shared" ref="B90:U90" si="55">SUM(B84:B89)</f>
        <v>0</v>
      </c>
      <c r="C90" s="1141">
        <f t="shared" si="55"/>
        <v>0</v>
      </c>
      <c r="D90" s="1142">
        <f t="shared" si="55"/>
        <v>0</v>
      </c>
      <c r="E90" s="1106">
        <f t="shared" si="55"/>
        <v>0</v>
      </c>
      <c r="F90" s="1143">
        <f t="shared" si="55"/>
        <v>0</v>
      </c>
      <c r="G90" s="1143">
        <f t="shared" si="55"/>
        <v>0</v>
      </c>
      <c r="H90" s="1143">
        <f t="shared" si="55"/>
        <v>0</v>
      </c>
      <c r="I90" s="1143">
        <f t="shared" si="55"/>
        <v>0</v>
      </c>
      <c r="J90" s="1143">
        <f t="shared" si="55"/>
        <v>0</v>
      </c>
      <c r="K90" s="1143">
        <f t="shared" si="55"/>
        <v>0</v>
      </c>
      <c r="L90" s="1143">
        <f t="shared" si="55"/>
        <v>0</v>
      </c>
      <c r="M90" s="1143">
        <f t="shared" si="55"/>
        <v>0</v>
      </c>
      <c r="N90" s="1143">
        <f t="shared" si="55"/>
        <v>0</v>
      </c>
      <c r="O90" s="1143">
        <f t="shared" si="55"/>
        <v>0</v>
      </c>
      <c r="P90" s="1144">
        <f t="shared" si="55"/>
        <v>0</v>
      </c>
      <c r="Q90" s="1145">
        <f t="shared" si="55"/>
        <v>0</v>
      </c>
      <c r="R90" s="1146">
        <f t="shared" si="55"/>
        <v>0</v>
      </c>
      <c r="S90" s="1146">
        <f t="shared" si="55"/>
        <v>0</v>
      </c>
      <c r="T90" s="1146">
        <f t="shared" si="55"/>
        <v>0</v>
      </c>
      <c r="U90" s="1147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997" t="s">
        <v>105</v>
      </c>
      <c r="B92" s="4058" t="s">
        <v>6</v>
      </c>
      <c r="C92" s="3913"/>
      <c r="D92" s="3914"/>
      <c r="E92" s="4058" t="s">
        <v>106</v>
      </c>
      <c r="F92" s="3913"/>
      <c r="G92" s="3913"/>
      <c r="H92" s="3913"/>
      <c r="I92" s="3913"/>
      <c r="J92" s="3913"/>
      <c r="K92" s="3913"/>
      <c r="L92" s="4059"/>
      <c r="M92" s="3999" t="s">
        <v>134</v>
      </c>
      <c r="N92" s="3995" t="s">
        <v>85</v>
      </c>
      <c r="O92" s="3995" t="s">
        <v>346</v>
      </c>
      <c r="P92" s="3995" t="s">
        <v>347</v>
      </c>
      <c r="Q92" s="3995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997" t="s">
        <v>90</v>
      </c>
      <c r="C93" s="3997" t="s">
        <v>29</v>
      </c>
      <c r="D93" s="3819" t="s">
        <v>30</v>
      </c>
      <c r="E93" s="4001" t="s">
        <v>136</v>
      </c>
      <c r="F93" s="3995" t="s">
        <v>121</v>
      </c>
      <c r="G93" s="3995" t="s">
        <v>348</v>
      </c>
      <c r="H93" s="3995" t="s">
        <v>122</v>
      </c>
      <c r="I93" s="3995" t="s">
        <v>123</v>
      </c>
      <c r="J93" s="3995" t="s">
        <v>124</v>
      </c>
      <c r="K93" s="3995" t="s">
        <v>125</v>
      </c>
      <c r="L93" s="3996" t="s">
        <v>126</v>
      </c>
      <c r="M93" s="4000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/>
      <c r="F94" s="3818"/>
      <c r="G94" s="3818"/>
      <c r="H94" s="3818"/>
      <c r="I94" s="3818"/>
      <c r="J94" s="3818"/>
      <c r="K94" s="3818"/>
      <c r="L94" s="3815"/>
      <c r="M94" s="383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1085" t="s">
        <v>127</v>
      </c>
      <c r="B95" s="28">
        <f t="shared" ref="B95:B99" si="56">SUM(E95:L95)</f>
        <v>0</v>
      </c>
      <c r="C95" s="949"/>
      <c r="D95" s="926"/>
      <c r="E95" s="923"/>
      <c r="F95" s="991"/>
      <c r="G95" s="991"/>
      <c r="H95" s="991"/>
      <c r="I95" s="991"/>
      <c r="J95" s="991"/>
      <c r="K95" s="991"/>
      <c r="L95" s="925"/>
      <c r="M95" s="1138"/>
      <c r="N95" s="991"/>
      <c r="O95" s="991"/>
      <c r="P95" s="991"/>
      <c r="Q95" s="991"/>
      <c r="R95" s="926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1085" t="s">
        <v>128</v>
      </c>
      <c r="B96" s="28">
        <f t="shared" si="56"/>
        <v>0</v>
      </c>
      <c r="C96" s="1100"/>
      <c r="D96" s="1080"/>
      <c r="E96" s="1081"/>
      <c r="F96" s="1082"/>
      <c r="G96" s="1082"/>
      <c r="H96" s="1082"/>
      <c r="I96" s="1082"/>
      <c r="J96" s="1082"/>
      <c r="K96" s="1082"/>
      <c r="L96" s="1084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1085" t="s">
        <v>129</v>
      </c>
      <c r="B97" s="28">
        <f t="shared" si="56"/>
        <v>0</v>
      </c>
      <c r="C97" s="1100"/>
      <c r="D97" s="1080"/>
      <c r="E97" s="1081"/>
      <c r="F97" s="1082"/>
      <c r="G97" s="1082"/>
      <c r="H97" s="1082"/>
      <c r="I97" s="1082"/>
      <c r="J97" s="1082"/>
      <c r="K97" s="1082"/>
      <c r="L97" s="1084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1085" t="s">
        <v>130</v>
      </c>
      <c r="B98" s="28">
        <f t="shared" si="56"/>
        <v>0</v>
      </c>
      <c r="C98" s="1100"/>
      <c r="D98" s="1080"/>
      <c r="E98" s="1081"/>
      <c r="F98" s="1082"/>
      <c r="G98" s="1082"/>
      <c r="H98" s="1082"/>
      <c r="I98" s="1082"/>
      <c r="J98" s="1082"/>
      <c r="K98" s="1082"/>
      <c r="L98" s="1084"/>
      <c r="M98" s="162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1085" t="s">
        <v>131</v>
      </c>
      <c r="B99" s="28">
        <f t="shared" si="56"/>
        <v>0</v>
      </c>
      <c r="C99" s="1101"/>
      <c r="D99" s="1102"/>
      <c r="E99" s="1087"/>
      <c r="F99" s="1088"/>
      <c r="G99" s="1088"/>
      <c r="H99" s="1088"/>
      <c r="I99" s="1088"/>
      <c r="J99" s="1088"/>
      <c r="K99" s="1088"/>
      <c r="L99" s="1090"/>
      <c r="M99" s="162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1139" t="s">
        <v>6</v>
      </c>
      <c r="B100" s="1140">
        <f t="shared" ref="B100:R100" si="71">SUM(B95:B99)</f>
        <v>0</v>
      </c>
      <c r="C100" s="1148">
        <f t="shared" si="71"/>
        <v>0</v>
      </c>
      <c r="D100" s="1149">
        <f t="shared" si="71"/>
        <v>0</v>
      </c>
      <c r="E100" s="1106">
        <f t="shared" si="71"/>
        <v>0</v>
      </c>
      <c r="F100" s="1143">
        <f t="shared" si="71"/>
        <v>0</v>
      </c>
      <c r="G100" s="1143">
        <f t="shared" si="71"/>
        <v>0</v>
      </c>
      <c r="H100" s="1143">
        <f t="shared" si="71"/>
        <v>0</v>
      </c>
      <c r="I100" s="1143">
        <f t="shared" si="71"/>
        <v>0</v>
      </c>
      <c r="J100" s="1143">
        <f t="shared" si="71"/>
        <v>0</v>
      </c>
      <c r="K100" s="1143">
        <f t="shared" si="71"/>
        <v>0</v>
      </c>
      <c r="L100" s="1144">
        <f t="shared" si="71"/>
        <v>0</v>
      </c>
      <c r="M100" s="1145">
        <f t="shared" si="71"/>
        <v>0</v>
      </c>
      <c r="N100" s="1143">
        <f t="shared" si="71"/>
        <v>0</v>
      </c>
      <c r="O100" s="1143">
        <f t="shared" si="71"/>
        <v>0</v>
      </c>
      <c r="P100" s="1146">
        <f t="shared" si="71"/>
        <v>0</v>
      </c>
      <c r="Q100" s="1146">
        <f t="shared" si="71"/>
        <v>0</v>
      </c>
      <c r="R100" s="1147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990" t="s">
        <v>140</v>
      </c>
      <c r="B103" s="3951" t="s">
        <v>141</v>
      </c>
      <c r="C103" s="4066" t="s">
        <v>142</v>
      </c>
      <c r="D103" s="4066"/>
      <c r="E103" s="4066"/>
      <c r="F103" s="4066"/>
      <c r="G103" s="4066"/>
      <c r="H103" s="4066"/>
      <c r="I103" s="4066"/>
      <c r="J103" s="4066"/>
      <c r="K103" s="4066"/>
      <c r="L103" s="4066"/>
      <c r="M103" s="4066"/>
      <c r="N103" s="4066"/>
      <c r="O103" s="4066"/>
      <c r="P103" s="4066"/>
      <c r="Q103" s="4066"/>
      <c r="R103" s="4066"/>
      <c r="S103" s="4066"/>
      <c r="T103" s="4067" t="s">
        <v>40</v>
      </c>
      <c r="U103" s="4068"/>
      <c r="V103" s="4069" t="s">
        <v>143</v>
      </c>
      <c r="W103" s="4063" t="s">
        <v>87</v>
      </c>
      <c r="X103" s="4063" t="s">
        <v>88</v>
      </c>
      <c r="Y103" s="3914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066"/>
      <c r="D104" s="4066"/>
      <c r="E104" s="4066"/>
      <c r="F104" s="4066"/>
      <c r="G104" s="4066"/>
      <c r="H104" s="4066"/>
      <c r="I104" s="4066"/>
      <c r="J104" s="4066"/>
      <c r="K104" s="4066"/>
      <c r="L104" s="4066"/>
      <c r="M104" s="4066"/>
      <c r="N104" s="4066"/>
      <c r="O104" s="4066"/>
      <c r="P104" s="4066"/>
      <c r="Q104" s="4066"/>
      <c r="R104" s="4066"/>
      <c r="S104" s="4066"/>
      <c r="T104" s="3986" t="s">
        <v>29</v>
      </c>
      <c r="U104" s="3796" t="s">
        <v>30</v>
      </c>
      <c r="V104" s="4069"/>
      <c r="W104" s="4063"/>
      <c r="X104" s="4063"/>
      <c r="Y104" s="3914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960" t="s">
        <v>12</v>
      </c>
      <c r="D105" s="961" t="s">
        <v>13</v>
      </c>
      <c r="E105" s="961" t="s">
        <v>41</v>
      </c>
      <c r="F105" s="961" t="s">
        <v>42</v>
      </c>
      <c r="G105" s="961" t="s">
        <v>16</v>
      </c>
      <c r="H105" s="961" t="s">
        <v>17</v>
      </c>
      <c r="I105" s="961" t="s">
        <v>18</v>
      </c>
      <c r="J105" s="961" t="s">
        <v>19</v>
      </c>
      <c r="K105" s="961" t="s">
        <v>20</v>
      </c>
      <c r="L105" s="961" t="s">
        <v>21</v>
      </c>
      <c r="M105" s="961" t="s">
        <v>22</v>
      </c>
      <c r="N105" s="961" t="s">
        <v>23</v>
      </c>
      <c r="O105" s="961" t="s">
        <v>24</v>
      </c>
      <c r="P105" s="961" t="s">
        <v>25</v>
      </c>
      <c r="Q105" s="961" t="s">
        <v>26</v>
      </c>
      <c r="R105" s="961" t="s">
        <v>27</v>
      </c>
      <c r="S105" s="1077" t="s">
        <v>28</v>
      </c>
      <c r="T105" s="3795"/>
      <c r="U105" s="3797"/>
      <c r="V105" s="4069"/>
      <c r="W105" s="4063"/>
      <c r="X105" s="4063"/>
      <c r="Y105" s="3914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1150" t="s">
        <v>145</v>
      </c>
      <c r="B106" s="1151">
        <f>SUM(C106:S106)</f>
        <v>107</v>
      </c>
      <c r="C106" s="1152">
        <v>2</v>
      </c>
      <c r="D106" s="1153">
        <v>15</v>
      </c>
      <c r="E106" s="1153">
        <v>40</v>
      </c>
      <c r="F106" s="1153">
        <v>44</v>
      </c>
      <c r="G106" s="1153">
        <v>3</v>
      </c>
      <c r="H106" s="1153">
        <v>2</v>
      </c>
      <c r="I106" s="1153">
        <v>0</v>
      </c>
      <c r="J106" s="1153">
        <v>0</v>
      </c>
      <c r="K106" s="1153">
        <v>0</v>
      </c>
      <c r="L106" s="1153">
        <v>1</v>
      </c>
      <c r="M106" s="1153">
        <v>0</v>
      </c>
      <c r="N106" s="1153">
        <v>0</v>
      </c>
      <c r="O106" s="1153">
        <v>0</v>
      </c>
      <c r="P106" s="1153">
        <v>0</v>
      </c>
      <c r="Q106" s="1153">
        <v>0</v>
      </c>
      <c r="R106" s="1153">
        <v>0</v>
      </c>
      <c r="S106" s="1154">
        <v>0</v>
      </c>
      <c r="T106" s="1152">
        <v>67</v>
      </c>
      <c r="U106" s="178">
        <v>40</v>
      </c>
      <c r="V106" s="1155">
        <v>13</v>
      </c>
      <c r="W106" s="1153">
        <v>1</v>
      </c>
      <c r="X106" s="1153">
        <v>0</v>
      </c>
      <c r="Y106" s="1154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1156" t="s">
        <v>146</v>
      </c>
      <c r="B107" s="1157">
        <f>SUM(C107:S107)</f>
        <v>3</v>
      </c>
      <c r="C107" s="1152">
        <v>0</v>
      </c>
      <c r="D107" s="1153">
        <v>0</v>
      </c>
      <c r="E107" s="1153">
        <v>1</v>
      </c>
      <c r="F107" s="1153">
        <v>2</v>
      </c>
      <c r="G107" s="1153">
        <v>0</v>
      </c>
      <c r="H107" s="1153">
        <v>0</v>
      </c>
      <c r="I107" s="1153">
        <v>0</v>
      </c>
      <c r="J107" s="1153">
        <v>0</v>
      </c>
      <c r="K107" s="1153">
        <v>0</v>
      </c>
      <c r="L107" s="1153">
        <v>0</v>
      </c>
      <c r="M107" s="1153">
        <v>0</v>
      </c>
      <c r="N107" s="1153">
        <v>0</v>
      </c>
      <c r="O107" s="1153">
        <v>0</v>
      </c>
      <c r="P107" s="1153">
        <v>0</v>
      </c>
      <c r="Q107" s="1153">
        <v>0</v>
      </c>
      <c r="R107" s="1153">
        <v>0</v>
      </c>
      <c r="S107" s="1154">
        <v>0</v>
      </c>
      <c r="T107" s="1152">
        <v>2</v>
      </c>
      <c r="U107" s="1158">
        <v>1</v>
      </c>
      <c r="V107" s="1155">
        <v>1</v>
      </c>
      <c r="W107" s="1153">
        <v>0</v>
      </c>
      <c r="X107" s="1153">
        <v>0</v>
      </c>
      <c r="Y107" s="1154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2</v>
      </c>
      <c r="C108" s="183">
        <v>0</v>
      </c>
      <c r="D108" s="184">
        <v>0</v>
      </c>
      <c r="E108" s="184">
        <v>1</v>
      </c>
      <c r="F108" s="184">
        <v>1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2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961" t="s">
        <v>46</v>
      </c>
      <c r="B110" s="3961" t="s">
        <v>4</v>
      </c>
      <c r="C110" s="3775" t="s">
        <v>6</v>
      </c>
      <c r="D110" s="3776"/>
      <c r="E110" s="3777"/>
      <c r="F110" s="3952" t="s">
        <v>149</v>
      </c>
      <c r="G110" s="3953"/>
      <c r="H110" s="3953"/>
      <c r="I110" s="3953"/>
      <c r="J110" s="3953"/>
      <c r="K110" s="3953"/>
      <c r="L110" s="3953"/>
      <c r="M110" s="3953"/>
      <c r="N110" s="3953"/>
      <c r="O110" s="3953"/>
      <c r="P110" s="3953"/>
      <c r="Q110" s="3953"/>
      <c r="R110" s="3953"/>
      <c r="S110" s="3953"/>
      <c r="T110" s="3953"/>
      <c r="U110" s="3953"/>
      <c r="V110" s="3953"/>
      <c r="W110" s="3953"/>
      <c r="X110" s="3953"/>
      <c r="Y110" s="3953"/>
      <c r="Z110" s="3953"/>
      <c r="AA110" s="3953"/>
      <c r="AB110" s="3953"/>
      <c r="AC110" s="3953"/>
      <c r="AD110" s="3953"/>
      <c r="AE110" s="3953"/>
      <c r="AF110" s="3953"/>
      <c r="AG110" s="3953"/>
      <c r="AH110" s="3953"/>
      <c r="AI110" s="3953"/>
      <c r="AJ110" s="3953"/>
      <c r="AK110" s="3953"/>
      <c r="AL110" s="3953"/>
      <c r="AM110" s="4057"/>
      <c r="AN110" s="3909" t="s">
        <v>143</v>
      </c>
      <c r="AO110" s="3909" t="s">
        <v>87</v>
      </c>
      <c r="AP110" s="3909" t="s">
        <v>88</v>
      </c>
      <c r="AQ110" s="3909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064" t="s">
        <v>12</v>
      </c>
      <c r="G111" s="4064"/>
      <c r="H111" s="3914" t="s">
        <v>13</v>
      </c>
      <c r="I111" s="4064"/>
      <c r="J111" s="3914" t="s">
        <v>41</v>
      </c>
      <c r="K111" s="4064"/>
      <c r="L111" s="3913" t="s">
        <v>42</v>
      </c>
      <c r="M111" s="4060"/>
      <c r="N111" s="4065" t="s">
        <v>16</v>
      </c>
      <c r="O111" s="3914"/>
      <c r="P111" s="4058" t="s">
        <v>17</v>
      </c>
      <c r="Q111" s="3914"/>
      <c r="R111" s="3776" t="s">
        <v>18</v>
      </c>
      <c r="S111" s="3777"/>
      <c r="T111" s="3913" t="s">
        <v>19</v>
      </c>
      <c r="U111" s="3914"/>
      <c r="V111" s="4058" t="s">
        <v>20</v>
      </c>
      <c r="W111" s="3914"/>
      <c r="X111" s="3913" t="s">
        <v>21</v>
      </c>
      <c r="Y111" s="3914"/>
      <c r="Z111" s="3913" t="s">
        <v>22</v>
      </c>
      <c r="AA111" s="3914"/>
      <c r="AB111" s="4060" t="s">
        <v>23</v>
      </c>
      <c r="AC111" s="4061"/>
      <c r="AD111" s="3913" t="s">
        <v>24</v>
      </c>
      <c r="AE111" s="3914"/>
      <c r="AF111" s="3913" t="s">
        <v>25</v>
      </c>
      <c r="AG111" s="3914"/>
      <c r="AH111" s="3913" t="s">
        <v>26</v>
      </c>
      <c r="AI111" s="3914"/>
      <c r="AJ111" s="3913" t="s">
        <v>27</v>
      </c>
      <c r="AK111" s="3914"/>
      <c r="AL111" s="3913" t="s">
        <v>28</v>
      </c>
      <c r="AM111" s="3914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1076" t="s">
        <v>90</v>
      </c>
      <c r="D112" s="1035" t="s">
        <v>29</v>
      </c>
      <c r="E112" s="1077" t="s">
        <v>30</v>
      </c>
      <c r="F112" s="960" t="s">
        <v>29</v>
      </c>
      <c r="G112" s="1077" t="s">
        <v>30</v>
      </c>
      <c r="H112" s="960" t="s">
        <v>29</v>
      </c>
      <c r="I112" s="1077" t="s">
        <v>30</v>
      </c>
      <c r="J112" s="960" t="s">
        <v>29</v>
      </c>
      <c r="K112" s="1077" t="s">
        <v>30</v>
      </c>
      <c r="L112" s="1035" t="s">
        <v>29</v>
      </c>
      <c r="M112" s="961" t="s">
        <v>30</v>
      </c>
      <c r="N112" s="961" t="s">
        <v>29</v>
      </c>
      <c r="O112" s="1066" t="s">
        <v>30</v>
      </c>
      <c r="P112" s="960" t="s">
        <v>29</v>
      </c>
      <c r="Q112" s="1066" t="s">
        <v>30</v>
      </c>
      <c r="R112" s="1035" t="s">
        <v>29</v>
      </c>
      <c r="S112" s="1066" t="s">
        <v>30</v>
      </c>
      <c r="T112" s="1035" t="s">
        <v>29</v>
      </c>
      <c r="U112" s="1066" t="s">
        <v>30</v>
      </c>
      <c r="V112" s="960" t="s">
        <v>29</v>
      </c>
      <c r="W112" s="1066" t="s">
        <v>30</v>
      </c>
      <c r="X112" s="1035" t="s">
        <v>29</v>
      </c>
      <c r="Y112" s="1066" t="s">
        <v>30</v>
      </c>
      <c r="Z112" s="1035" t="s">
        <v>29</v>
      </c>
      <c r="AA112" s="1066" t="s">
        <v>30</v>
      </c>
      <c r="AB112" s="1035" t="s">
        <v>29</v>
      </c>
      <c r="AC112" s="1066" t="s">
        <v>30</v>
      </c>
      <c r="AD112" s="1035" t="s">
        <v>29</v>
      </c>
      <c r="AE112" s="1066" t="s">
        <v>30</v>
      </c>
      <c r="AF112" s="1035" t="s">
        <v>29</v>
      </c>
      <c r="AG112" s="1066" t="s">
        <v>30</v>
      </c>
      <c r="AH112" s="1035" t="s">
        <v>29</v>
      </c>
      <c r="AI112" s="1066" t="s">
        <v>30</v>
      </c>
      <c r="AJ112" s="1035" t="s">
        <v>29</v>
      </c>
      <c r="AK112" s="1066" t="s">
        <v>30</v>
      </c>
      <c r="AL112" s="1035" t="s">
        <v>29</v>
      </c>
      <c r="AM112" s="1066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909" t="s">
        <v>150</v>
      </c>
      <c r="B113" s="1159" t="s">
        <v>31</v>
      </c>
      <c r="C113" s="1160">
        <f>SUM(D113:E113)</f>
        <v>0</v>
      </c>
      <c r="D113" s="921">
        <f>SUM(F113+H113+J113+L113+N113+P113+R113+T113+V113+X113+Z113+AB113+AD113+AF113+AH113+AJ113+AL113)</f>
        <v>0</v>
      </c>
      <c r="E113" s="922">
        <f>SUM(G113+I113+K113+M113+O113+Q113+S113+U113+W113+Y113+AA113+AC113+AE113+AG113+AI113+AK113+AM113)</f>
        <v>0</v>
      </c>
      <c r="F113" s="1161">
        <v>0</v>
      </c>
      <c r="G113" s="1162">
        <v>0</v>
      </c>
      <c r="H113" s="1161">
        <v>0</v>
      </c>
      <c r="I113" s="1162">
        <v>0</v>
      </c>
      <c r="J113" s="1161">
        <v>0</v>
      </c>
      <c r="K113" s="1162">
        <v>0</v>
      </c>
      <c r="L113" s="1163">
        <v>0</v>
      </c>
      <c r="M113" s="1164">
        <v>0</v>
      </c>
      <c r="N113" s="1164">
        <v>0</v>
      </c>
      <c r="O113" s="1165">
        <v>0</v>
      </c>
      <c r="P113" s="1161">
        <v>0</v>
      </c>
      <c r="Q113" s="1165">
        <v>0</v>
      </c>
      <c r="R113" s="1163">
        <v>0</v>
      </c>
      <c r="S113" s="1165">
        <v>0</v>
      </c>
      <c r="T113" s="1163">
        <v>0</v>
      </c>
      <c r="U113" s="1165">
        <v>0</v>
      </c>
      <c r="V113" s="1161">
        <v>0</v>
      </c>
      <c r="W113" s="1162">
        <v>0</v>
      </c>
      <c r="X113" s="1163">
        <v>0</v>
      </c>
      <c r="Y113" s="1162">
        <v>0</v>
      </c>
      <c r="Z113" s="1163">
        <v>0</v>
      </c>
      <c r="AA113" s="1165">
        <v>0</v>
      </c>
      <c r="AB113" s="1163">
        <v>0</v>
      </c>
      <c r="AC113" s="1165">
        <v>0</v>
      </c>
      <c r="AD113" s="1163">
        <v>0</v>
      </c>
      <c r="AE113" s="1165">
        <v>0</v>
      </c>
      <c r="AF113" s="1163">
        <v>0</v>
      </c>
      <c r="AG113" s="1165">
        <v>0</v>
      </c>
      <c r="AH113" s="1163">
        <v>0</v>
      </c>
      <c r="AI113" s="1165">
        <v>0</v>
      </c>
      <c r="AJ113" s="1163">
        <v>0</v>
      </c>
      <c r="AK113" s="1165">
        <v>0</v>
      </c>
      <c r="AL113" s="1163">
        <v>0</v>
      </c>
      <c r="AM113" s="1165">
        <v>0</v>
      </c>
      <c r="AN113" s="1165">
        <v>0</v>
      </c>
      <c r="AO113" s="1165">
        <v>0</v>
      </c>
      <c r="AP113" s="1165">
        <v>0</v>
      </c>
      <c r="AQ113" s="1165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1166" t="s">
        <v>151</v>
      </c>
      <c r="C114" s="1167">
        <f t="shared" ref="C114:C123" si="81">SUM(D114:E114)</f>
        <v>37</v>
      </c>
      <c r="D114" s="1168">
        <f t="shared" ref="D114:D122" si="82">SUM(F114+H114+J114+L114+N114+P114+R114+T114+V114+X114+Z114+AB114+AD114+AF114+AH114+AJ114+AL114)</f>
        <v>13</v>
      </c>
      <c r="E114" s="1169">
        <f t="shared" ref="E114:E123" si="83">SUM(G114+I114+K114+M114+O114+Q114+S114+U114+W114+Y114+AA114+AC114+AE114+AG114+AI114+AK114+AM114)</f>
        <v>24</v>
      </c>
      <c r="F114" s="1152">
        <v>0</v>
      </c>
      <c r="G114" s="1154">
        <v>0</v>
      </c>
      <c r="H114" s="1152">
        <v>1</v>
      </c>
      <c r="I114" s="1154">
        <v>1</v>
      </c>
      <c r="J114" s="1152">
        <v>5</v>
      </c>
      <c r="K114" s="1154">
        <v>2</v>
      </c>
      <c r="L114" s="1170">
        <v>5</v>
      </c>
      <c r="M114" s="1153">
        <v>7</v>
      </c>
      <c r="N114" s="1153">
        <v>1</v>
      </c>
      <c r="O114" s="1171">
        <v>0</v>
      </c>
      <c r="P114" s="1152">
        <v>0</v>
      </c>
      <c r="Q114" s="1171">
        <v>5</v>
      </c>
      <c r="R114" s="1170">
        <v>0</v>
      </c>
      <c r="S114" s="1171">
        <v>1</v>
      </c>
      <c r="T114" s="1170">
        <v>0</v>
      </c>
      <c r="U114" s="1171">
        <v>2</v>
      </c>
      <c r="V114" s="1152">
        <v>0</v>
      </c>
      <c r="W114" s="1154">
        <v>2</v>
      </c>
      <c r="X114" s="1170">
        <v>0</v>
      </c>
      <c r="Y114" s="1154">
        <v>1</v>
      </c>
      <c r="Z114" s="1170">
        <v>0</v>
      </c>
      <c r="AA114" s="1171">
        <v>1</v>
      </c>
      <c r="AB114" s="1170">
        <v>1</v>
      </c>
      <c r="AC114" s="1171">
        <v>1</v>
      </c>
      <c r="AD114" s="1170">
        <v>0</v>
      </c>
      <c r="AE114" s="1171">
        <v>1</v>
      </c>
      <c r="AF114" s="1170">
        <v>0</v>
      </c>
      <c r="AG114" s="1171">
        <v>0</v>
      </c>
      <c r="AH114" s="1170">
        <v>0</v>
      </c>
      <c r="AI114" s="1171">
        <v>0</v>
      </c>
      <c r="AJ114" s="1170">
        <v>0</v>
      </c>
      <c r="AK114" s="1171">
        <v>0</v>
      </c>
      <c r="AL114" s="1170">
        <v>0</v>
      </c>
      <c r="AM114" s="1171">
        <v>0</v>
      </c>
      <c r="AN114" s="1171">
        <v>3</v>
      </c>
      <c r="AO114" s="1171">
        <v>0</v>
      </c>
      <c r="AP114" s="1171">
        <v>0</v>
      </c>
      <c r="AQ114" s="1171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1166" t="s">
        <v>152</v>
      </c>
      <c r="C115" s="1167">
        <f t="shared" si="81"/>
        <v>0</v>
      </c>
      <c r="D115" s="1168">
        <f t="shared" si="82"/>
        <v>0</v>
      </c>
      <c r="E115" s="1169">
        <f t="shared" si="83"/>
        <v>0</v>
      </c>
      <c r="F115" s="1152">
        <v>0</v>
      </c>
      <c r="G115" s="1154">
        <v>0</v>
      </c>
      <c r="H115" s="1152">
        <v>0</v>
      </c>
      <c r="I115" s="1154">
        <v>0</v>
      </c>
      <c r="J115" s="1152">
        <v>0</v>
      </c>
      <c r="K115" s="1154">
        <v>0</v>
      </c>
      <c r="L115" s="1170">
        <v>0</v>
      </c>
      <c r="M115" s="1153">
        <v>0</v>
      </c>
      <c r="N115" s="1153">
        <v>0</v>
      </c>
      <c r="O115" s="1171">
        <v>0</v>
      </c>
      <c r="P115" s="1152">
        <v>0</v>
      </c>
      <c r="Q115" s="1171">
        <v>0</v>
      </c>
      <c r="R115" s="1170">
        <v>0</v>
      </c>
      <c r="S115" s="1171">
        <v>0</v>
      </c>
      <c r="T115" s="1170">
        <v>0</v>
      </c>
      <c r="U115" s="1171">
        <v>0</v>
      </c>
      <c r="V115" s="1152">
        <v>0</v>
      </c>
      <c r="W115" s="1154">
        <v>0</v>
      </c>
      <c r="X115" s="1170">
        <v>0</v>
      </c>
      <c r="Y115" s="1154">
        <v>0</v>
      </c>
      <c r="Z115" s="1170">
        <v>0</v>
      </c>
      <c r="AA115" s="1171">
        <v>0</v>
      </c>
      <c r="AB115" s="1170">
        <v>0</v>
      </c>
      <c r="AC115" s="1171">
        <v>0</v>
      </c>
      <c r="AD115" s="1170">
        <v>0</v>
      </c>
      <c r="AE115" s="1171">
        <v>0</v>
      </c>
      <c r="AF115" s="1170">
        <v>0</v>
      </c>
      <c r="AG115" s="1171">
        <v>0</v>
      </c>
      <c r="AH115" s="1170">
        <v>0</v>
      </c>
      <c r="AI115" s="1171">
        <v>0</v>
      </c>
      <c r="AJ115" s="1170">
        <v>0</v>
      </c>
      <c r="AK115" s="1171">
        <v>0</v>
      </c>
      <c r="AL115" s="1170">
        <v>0</v>
      </c>
      <c r="AM115" s="1171">
        <v>0</v>
      </c>
      <c r="AN115" s="1171">
        <v>0</v>
      </c>
      <c r="AO115" s="1171">
        <v>0</v>
      </c>
      <c r="AP115" s="1171">
        <v>0</v>
      </c>
      <c r="AQ115" s="1171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1166" t="s">
        <v>153</v>
      </c>
      <c r="C116" s="1167">
        <f t="shared" si="81"/>
        <v>0</v>
      </c>
      <c r="D116" s="1168">
        <f t="shared" si="82"/>
        <v>0</v>
      </c>
      <c r="E116" s="1169">
        <f t="shared" si="83"/>
        <v>0</v>
      </c>
      <c r="F116" s="1152">
        <v>0</v>
      </c>
      <c r="G116" s="1154">
        <v>0</v>
      </c>
      <c r="H116" s="1152">
        <v>0</v>
      </c>
      <c r="I116" s="1154">
        <v>0</v>
      </c>
      <c r="J116" s="1152">
        <v>0</v>
      </c>
      <c r="K116" s="1154">
        <v>0</v>
      </c>
      <c r="L116" s="1170">
        <v>0</v>
      </c>
      <c r="M116" s="1153">
        <v>0</v>
      </c>
      <c r="N116" s="1153">
        <v>0</v>
      </c>
      <c r="O116" s="1171">
        <v>0</v>
      </c>
      <c r="P116" s="1152">
        <v>0</v>
      </c>
      <c r="Q116" s="1171">
        <v>0</v>
      </c>
      <c r="R116" s="1170">
        <v>0</v>
      </c>
      <c r="S116" s="1171">
        <v>0</v>
      </c>
      <c r="T116" s="1170">
        <v>0</v>
      </c>
      <c r="U116" s="1171">
        <v>0</v>
      </c>
      <c r="V116" s="1152">
        <v>0</v>
      </c>
      <c r="W116" s="1154">
        <v>0</v>
      </c>
      <c r="X116" s="1170">
        <v>0</v>
      </c>
      <c r="Y116" s="1154">
        <v>0</v>
      </c>
      <c r="Z116" s="1170">
        <v>0</v>
      </c>
      <c r="AA116" s="1171">
        <v>0</v>
      </c>
      <c r="AB116" s="1170">
        <v>0</v>
      </c>
      <c r="AC116" s="1171">
        <v>0</v>
      </c>
      <c r="AD116" s="1170">
        <v>0</v>
      </c>
      <c r="AE116" s="1171">
        <v>0</v>
      </c>
      <c r="AF116" s="1170">
        <v>0</v>
      </c>
      <c r="AG116" s="1171">
        <v>0</v>
      </c>
      <c r="AH116" s="1170">
        <v>0</v>
      </c>
      <c r="AI116" s="1171">
        <v>0</v>
      </c>
      <c r="AJ116" s="1170">
        <v>0</v>
      </c>
      <c r="AK116" s="1171">
        <v>0</v>
      </c>
      <c r="AL116" s="1170">
        <v>0</v>
      </c>
      <c r="AM116" s="1171">
        <v>0</v>
      </c>
      <c r="AN116" s="1171">
        <v>0</v>
      </c>
      <c r="AO116" s="1171">
        <v>0</v>
      </c>
      <c r="AP116" s="1171">
        <v>0</v>
      </c>
      <c r="AQ116" s="1171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1166" t="s">
        <v>154</v>
      </c>
      <c r="C117" s="1167">
        <f t="shared" si="81"/>
        <v>51</v>
      </c>
      <c r="D117" s="1168">
        <f t="shared" si="82"/>
        <v>34</v>
      </c>
      <c r="E117" s="1169">
        <f t="shared" si="83"/>
        <v>17</v>
      </c>
      <c r="F117" s="1152">
        <v>1</v>
      </c>
      <c r="G117" s="1154">
        <v>0</v>
      </c>
      <c r="H117" s="1152">
        <v>4</v>
      </c>
      <c r="I117" s="1154">
        <v>2</v>
      </c>
      <c r="J117" s="1152">
        <v>19</v>
      </c>
      <c r="K117" s="1154">
        <v>4</v>
      </c>
      <c r="L117" s="1170">
        <v>10</v>
      </c>
      <c r="M117" s="1153">
        <v>11</v>
      </c>
      <c r="N117" s="1153">
        <v>0</v>
      </c>
      <c r="O117" s="1171">
        <v>0</v>
      </c>
      <c r="P117" s="1152">
        <v>0</v>
      </c>
      <c r="Q117" s="1171">
        <v>0</v>
      </c>
      <c r="R117" s="1170">
        <v>0</v>
      </c>
      <c r="S117" s="1171">
        <v>0</v>
      </c>
      <c r="T117" s="1170">
        <v>0</v>
      </c>
      <c r="U117" s="1171">
        <v>0</v>
      </c>
      <c r="V117" s="1152">
        <v>0</v>
      </c>
      <c r="W117" s="1154">
        <v>0</v>
      </c>
      <c r="X117" s="1170">
        <v>0</v>
      </c>
      <c r="Y117" s="1154">
        <v>0</v>
      </c>
      <c r="Z117" s="1170">
        <v>0</v>
      </c>
      <c r="AA117" s="1171">
        <v>0</v>
      </c>
      <c r="AB117" s="1170">
        <v>0</v>
      </c>
      <c r="AC117" s="1171">
        <v>0</v>
      </c>
      <c r="AD117" s="1170">
        <v>0</v>
      </c>
      <c r="AE117" s="1171">
        <v>0</v>
      </c>
      <c r="AF117" s="1170">
        <v>0</v>
      </c>
      <c r="AG117" s="1171">
        <v>0</v>
      </c>
      <c r="AH117" s="1170">
        <v>0</v>
      </c>
      <c r="AI117" s="1171">
        <v>0</v>
      </c>
      <c r="AJ117" s="1170">
        <v>0</v>
      </c>
      <c r="AK117" s="1171">
        <v>0</v>
      </c>
      <c r="AL117" s="1170">
        <v>0</v>
      </c>
      <c r="AM117" s="1171">
        <v>0</v>
      </c>
      <c r="AN117" s="1171">
        <v>8</v>
      </c>
      <c r="AO117" s="1171">
        <v>0</v>
      </c>
      <c r="AP117" s="1171">
        <v>0</v>
      </c>
      <c r="AQ117" s="1171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1166" t="s">
        <v>37</v>
      </c>
      <c r="C118" s="1167">
        <f t="shared" si="81"/>
        <v>0</v>
      </c>
      <c r="D118" s="1168">
        <f t="shared" si="82"/>
        <v>0</v>
      </c>
      <c r="E118" s="1169">
        <f t="shared" si="83"/>
        <v>0</v>
      </c>
      <c r="F118" s="1152">
        <v>0</v>
      </c>
      <c r="G118" s="1154">
        <v>0</v>
      </c>
      <c r="H118" s="1152">
        <v>0</v>
      </c>
      <c r="I118" s="1154">
        <v>0</v>
      </c>
      <c r="J118" s="1152">
        <v>0</v>
      </c>
      <c r="K118" s="1154">
        <v>0</v>
      </c>
      <c r="L118" s="1170">
        <v>0</v>
      </c>
      <c r="M118" s="1153">
        <v>0</v>
      </c>
      <c r="N118" s="1153">
        <v>0</v>
      </c>
      <c r="O118" s="1171">
        <v>0</v>
      </c>
      <c r="P118" s="1152">
        <v>0</v>
      </c>
      <c r="Q118" s="1171">
        <v>0</v>
      </c>
      <c r="R118" s="1170">
        <v>0</v>
      </c>
      <c r="S118" s="1171">
        <v>0</v>
      </c>
      <c r="T118" s="1170">
        <v>0</v>
      </c>
      <c r="U118" s="1171">
        <v>0</v>
      </c>
      <c r="V118" s="1152">
        <v>0</v>
      </c>
      <c r="W118" s="1154">
        <v>0</v>
      </c>
      <c r="X118" s="1170">
        <v>0</v>
      </c>
      <c r="Y118" s="1154">
        <v>0</v>
      </c>
      <c r="Z118" s="1170">
        <v>0</v>
      </c>
      <c r="AA118" s="1171">
        <v>0</v>
      </c>
      <c r="AB118" s="1170">
        <v>0</v>
      </c>
      <c r="AC118" s="1171">
        <v>0</v>
      </c>
      <c r="AD118" s="1170">
        <v>0</v>
      </c>
      <c r="AE118" s="1171">
        <v>0</v>
      </c>
      <c r="AF118" s="1170">
        <v>0</v>
      </c>
      <c r="AG118" s="1171">
        <v>0</v>
      </c>
      <c r="AH118" s="1170">
        <v>0</v>
      </c>
      <c r="AI118" s="1171">
        <v>0</v>
      </c>
      <c r="AJ118" s="1170">
        <v>0</v>
      </c>
      <c r="AK118" s="1171">
        <v>0</v>
      </c>
      <c r="AL118" s="1170">
        <v>0</v>
      </c>
      <c r="AM118" s="1171">
        <v>0</v>
      </c>
      <c r="AN118" s="1171">
        <v>0</v>
      </c>
      <c r="AO118" s="1171">
        <v>0</v>
      </c>
      <c r="AP118" s="1171">
        <v>0</v>
      </c>
      <c r="AQ118" s="1171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1166" t="s">
        <v>155</v>
      </c>
      <c r="C119" s="1167">
        <f t="shared" si="81"/>
        <v>7</v>
      </c>
      <c r="D119" s="1168">
        <f t="shared" si="82"/>
        <v>4</v>
      </c>
      <c r="E119" s="1169">
        <f t="shared" si="83"/>
        <v>3</v>
      </c>
      <c r="F119" s="1152">
        <v>1</v>
      </c>
      <c r="G119" s="1154">
        <v>2</v>
      </c>
      <c r="H119" s="1152">
        <v>0</v>
      </c>
      <c r="I119" s="1154">
        <v>1</v>
      </c>
      <c r="J119" s="1152">
        <v>1</v>
      </c>
      <c r="K119" s="1154">
        <v>0</v>
      </c>
      <c r="L119" s="1170">
        <v>2</v>
      </c>
      <c r="M119" s="1153">
        <v>0</v>
      </c>
      <c r="N119" s="1153">
        <v>0</v>
      </c>
      <c r="O119" s="1171">
        <v>0</v>
      </c>
      <c r="P119" s="1152">
        <v>0</v>
      </c>
      <c r="Q119" s="1171">
        <v>0</v>
      </c>
      <c r="R119" s="1170">
        <v>0</v>
      </c>
      <c r="S119" s="1171">
        <v>0</v>
      </c>
      <c r="T119" s="1170">
        <v>0</v>
      </c>
      <c r="U119" s="1171">
        <v>0</v>
      </c>
      <c r="V119" s="1152">
        <v>0</v>
      </c>
      <c r="W119" s="1154">
        <v>0</v>
      </c>
      <c r="X119" s="1170">
        <v>0</v>
      </c>
      <c r="Y119" s="1154">
        <v>0</v>
      </c>
      <c r="Z119" s="1170">
        <v>0</v>
      </c>
      <c r="AA119" s="1171">
        <v>0</v>
      </c>
      <c r="AB119" s="1170">
        <v>0</v>
      </c>
      <c r="AC119" s="1171">
        <v>0</v>
      </c>
      <c r="AD119" s="1170">
        <v>0</v>
      </c>
      <c r="AE119" s="1171">
        <v>0</v>
      </c>
      <c r="AF119" s="1170">
        <v>0</v>
      </c>
      <c r="AG119" s="1171">
        <v>0</v>
      </c>
      <c r="AH119" s="1170">
        <v>0</v>
      </c>
      <c r="AI119" s="1171">
        <v>0</v>
      </c>
      <c r="AJ119" s="1170">
        <v>0</v>
      </c>
      <c r="AK119" s="1171">
        <v>0</v>
      </c>
      <c r="AL119" s="1170">
        <v>0</v>
      </c>
      <c r="AM119" s="1171">
        <v>0</v>
      </c>
      <c r="AN119" s="1171">
        <v>0</v>
      </c>
      <c r="AO119" s="1171">
        <v>0</v>
      </c>
      <c r="AP119" s="1171">
        <v>0</v>
      </c>
      <c r="AQ119" s="1171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1166" t="s">
        <v>156</v>
      </c>
      <c r="C120" s="1167">
        <f t="shared" si="81"/>
        <v>0</v>
      </c>
      <c r="D120" s="1168">
        <f t="shared" si="82"/>
        <v>0</v>
      </c>
      <c r="E120" s="1169">
        <f t="shared" si="83"/>
        <v>0</v>
      </c>
      <c r="F120" s="1152">
        <v>0</v>
      </c>
      <c r="G120" s="1154">
        <v>0</v>
      </c>
      <c r="H120" s="1152">
        <v>0</v>
      </c>
      <c r="I120" s="1154">
        <v>0</v>
      </c>
      <c r="J120" s="1152">
        <v>0</v>
      </c>
      <c r="K120" s="1154">
        <v>0</v>
      </c>
      <c r="L120" s="1170">
        <v>0</v>
      </c>
      <c r="M120" s="1153">
        <v>0</v>
      </c>
      <c r="N120" s="1153">
        <v>0</v>
      </c>
      <c r="O120" s="1171">
        <v>0</v>
      </c>
      <c r="P120" s="1152">
        <v>0</v>
      </c>
      <c r="Q120" s="1171">
        <v>0</v>
      </c>
      <c r="R120" s="1170">
        <v>0</v>
      </c>
      <c r="S120" s="1171">
        <v>0</v>
      </c>
      <c r="T120" s="1170">
        <v>0</v>
      </c>
      <c r="U120" s="1171">
        <v>0</v>
      </c>
      <c r="V120" s="1152">
        <v>0</v>
      </c>
      <c r="W120" s="1154">
        <v>0</v>
      </c>
      <c r="X120" s="1170">
        <v>0</v>
      </c>
      <c r="Y120" s="1154">
        <v>0</v>
      </c>
      <c r="Z120" s="1170">
        <v>0</v>
      </c>
      <c r="AA120" s="1171">
        <v>0</v>
      </c>
      <c r="AB120" s="1170">
        <v>0</v>
      </c>
      <c r="AC120" s="1171">
        <v>0</v>
      </c>
      <c r="AD120" s="1170">
        <v>0</v>
      </c>
      <c r="AE120" s="1171">
        <v>0</v>
      </c>
      <c r="AF120" s="1170">
        <v>0</v>
      </c>
      <c r="AG120" s="1171">
        <v>0</v>
      </c>
      <c r="AH120" s="1170">
        <v>0</v>
      </c>
      <c r="AI120" s="1171">
        <v>0</v>
      </c>
      <c r="AJ120" s="1170">
        <v>0</v>
      </c>
      <c r="AK120" s="1171">
        <v>0</v>
      </c>
      <c r="AL120" s="1170">
        <v>0</v>
      </c>
      <c r="AM120" s="1171">
        <v>0</v>
      </c>
      <c r="AN120" s="1171">
        <v>0</v>
      </c>
      <c r="AO120" s="1171">
        <v>0</v>
      </c>
      <c r="AP120" s="1171">
        <v>0</v>
      </c>
      <c r="AQ120" s="1171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1166" t="s">
        <v>157</v>
      </c>
      <c r="C121" s="1167">
        <f t="shared" si="81"/>
        <v>0</v>
      </c>
      <c r="D121" s="1168">
        <f t="shared" si="82"/>
        <v>0</v>
      </c>
      <c r="E121" s="1169">
        <f t="shared" si="83"/>
        <v>0</v>
      </c>
      <c r="F121" s="1152">
        <v>0</v>
      </c>
      <c r="G121" s="1154">
        <v>0</v>
      </c>
      <c r="H121" s="1152">
        <v>0</v>
      </c>
      <c r="I121" s="1154">
        <v>0</v>
      </c>
      <c r="J121" s="1152">
        <v>0</v>
      </c>
      <c r="K121" s="1154">
        <v>0</v>
      </c>
      <c r="L121" s="1170">
        <v>0</v>
      </c>
      <c r="M121" s="1153">
        <v>0</v>
      </c>
      <c r="N121" s="1153">
        <v>0</v>
      </c>
      <c r="O121" s="1171">
        <v>0</v>
      </c>
      <c r="P121" s="1152">
        <v>0</v>
      </c>
      <c r="Q121" s="1171">
        <v>0</v>
      </c>
      <c r="R121" s="1170">
        <v>0</v>
      </c>
      <c r="S121" s="1171">
        <v>0</v>
      </c>
      <c r="T121" s="1170">
        <v>0</v>
      </c>
      <c r="U121" s="1171">
        <v>0</v>
      </c>
      <c r="V121" s="1152">
        <v>0</v>
      </c>
      <c r="W121" s="1154">
        <v>0</v>
      </c>
      <c r="X121" s="1170">
        <v>0</v>
      </c>
      <c r="Y121" s="1154">
        <v>0</v>
      </c>
      <c r="Z121" s="1170">
        <v>0</v>
      </c>
      <c r="AA121" s="1171">
        <v>0</v>
      </c>
      <c r="AB121" s="1170">
        <v>0</v>
      </c>
      <c r="AC121" s="1171">
        <v>0</v>
      </c>
      <c r="AD121" s="1170">
        <v>0</v>
      </c>
      <c r="AE121" s="1171">
        <v>0</v>
      </c>
      <c r="AF121" s="1170">
        <v>0</v>
      </c>
      <c r="AG121" s="1171">
        <v>0</v>
      </c>
      <c r="AH121" s="1170">
        <v>0</v>
      </c>
      <c r="AI121" s="1171">
        <v>0</v>
      </c>
      <c r="AJ121" s="1170">
        <v>0</v>
      </c>
      <c r="AK121" s="1171">
        <v>0</v>
      </c>
      <c r="AL121" s="1170">
        <v>0</v>
      </c>
      <c r="AM121" s="1171">
        <v>0</v>
      </c>
      <c r="AN121" s="1171">
        <v>0</v>
      </c>
      <c r="AO121" s="1171">
        <v>0</v>
      </c>
      <c r="AP121" s="1171">
        <v>0</v>
      </c>
      <c r="AQ121" s="1171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1172" t="s">
        <v>158</v>
      </c>
      <c r="C122" s="1173">
        <f t="shared" si="81"/>
        <v>0</v>
      </c>
      <c r="D122" s="1174">
        <f t="shared" si="82"/>
        <v>0</v>
      </c>
      <c r="E122" s="1175">
        <f t="shared" si="83"/>
        <v>0</v>
      </c>
      <c r="F122" s="1176">
        <v>0</v>
      </c>
      <c r="G122" s="1177">
        <v>0</v>
      </c>
      <c r="H122" s="1176">
        <v>0</v>
      </c>
      <c r="I122" s="1177">
        <v>0</v>
      </c>
      <c r="J122" s="1176">
        <v>0</v>
      </c>
      <c r="K122" s="1177">
        <v>0</v>
      </c>
      <c r="L122" s="1178">
        <v>0</v>
      </c>
      <c r="M122" s="1179">
        <v>0</v>
      </c>
      <c r="N122" s="1179">
        <v>0</v>
      </c>
      <c r="O122" s="1180">
        <v>0</v>
      </c>
      <c r="P122" s="1176">
        <v>0</v>
      </c>
      <c r="Q122" s="1180">
        <v>0</v>
      </c>
      <c r="R122" s="1178">
        <v>0</v>
      </c>
      <c r="S122" s="1180">
        <v>0</v>
      </c>
      <c r="T122" s="1178">
        <v>0</v>
      </c>
      <c r="U122" s="1180">
        <v>0</v>
      </c>
      <c r="V122" s="1176">
        <v>0</v>
      </c>
      <c r="W122" s="1177">
        <v>0</v>
      </c>
      <c r="X122" s="1178">
        <v>0</v>
      </c>
      <c r="Y122" s="1177">
        <v>0</v>
      </c>
      <c r="Z122" s="1178">
        <v>0</v>
      </c>
      <c r="AA122" s="1180">
        <v>0</v>
      </c>
      <c r="AB122" s="1178">
        <v>0</v>
      </c>
      <c r="AC122" s="1180">
        <v>0</v>
      </c>
      <c r="AD122" s="1178">
        <v>0</v>
      </c>
      <c r="AE122" s="1180">
        <v>0</v>
      </c>
      <c r="AF122" s="1178">
        <v>0</v>
      </c>
      <c r="AG122" s="1180">
        <v>0</v>
      </c>
      <c r="AH122" s="1178">
        <v>0</v>
      </c>
      <c r="AI122" s="1180">
        <v>0</v>
      </c>
      <c r="AJ122" s="1178">
        <v>0</v>
      </c>
      <c r="AK122" s="1180">
        <v>0</v>
      </c>
      <c r="AL122" s="1178">
        <v>0</v>
      </c>
      <c r="AM122" s="1180">
        <v>0</v>
      </c>
      <c r="AN122" s="1180">
        <v>0</v>
      </c>
      <c r="AO122" s="1180">
        <v>0</v>
      </c>
      <c r="AP122" s="1180">
        <v>0</v>
      </c>
      <c r="AQ122" s="1180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1181" t="s">
        <v>159</v>
      </c>
      <c r="C123" s="1182">
        <f t="shared" si="81"/>
        <v>0</v>
      </c>
      <c r="D123" s="1183">
        <f>SUM(F123+H123+J123+L123+N123+P123+R123+T123+V123+X123+Z123+AB123+AD123+AF123+AH123+AJ123+AL123)</f>
        <v>0</v>
      </c>
      <c r="E123" s="1184">
        <f t="shared" si="83"/>
        <v>0</v>
      </c>
      <c r="F123" s="1185">
        <v>0</v>
      </c>
      <c r="G123" s="1186">
        <v>0</v>
      </c>
      <c r="H123" s="1185">
        <v>0</v>
      </c>
      <c r="I123" s="1186">
        <v>0</v>
      </c>
      <c r="J123" s="1185">
        <v>0</v>
      </c>
      <c r="K123" s="1186">
        <v>0</v>
      </c>
      <c r="L123" s="1187">
        <v>0</v>
      </c>
      <c r="M123" s="1188">
        <v>0</v>
      </c>
      <c r="N123" s="1188">
        <v>0</v>
      </c>
      <c r="O123" s="1189">
        <v>0</v>
      </c>
      <c r="P123" s="1185">
        <v>0</v>
      </c>
      <c r="Q123" s="1189">
        <v>0</v>
      </c>
      <c r="R123" s="1187">
        <v>0</v>
      </c>
      <c r="S123" s="1189">
        <v>0</v>
      </c>
      <c r="T123" s="1187">
        <v>0</v>
      </c>
      <c r="U123" s="1189">
        <v>0</v>
      </c>
      <c r="V123" s="1185">
        <v>0</v>
      </c>
      <c r="W123" s="1186">
        <v>0</v>
      </c>
      <c r="X123" s="1187">
        <v>0</v>
      </c>
      <c r="Y123" s="1186">
        <v>0</v>
      </c>
      <c r="Z123" s="1187">
        <v>0</v>
      </c>
      <c r="AA123" s="1189">
        <v>0</v>
      </c>
      <c r="AB123" s="1187">
        <v>0</v>
      </c>
      <c r="AC123" s="1189">
        <v>0</v>
      </c>
      <c r="AD123" s="1187">
        <v>0</v>
      </c>
      <c r="AE123" s="1189">
        <v>0</v>
      </c>
      <c r="AF123" s="1187">
        <v>0</v>
      </c>
      <c r="AG123" s="1189">
        <v>0</v>
      </c>
      <c r="AH123" s="1187">
        <v>0</v>
      </c>
      <c r="AI123" s="1189">
        <v>0</v>
      </c>
      <c r="AJ123" s="1187">
        <v>0</v>
      </c>
      <c r="AK123" s="1189">
        <v>0</v>
      </c>
      <c r="AL123" s="1187">
        <v>0</v>
      </c>
      <c r="AM123" s="1189">
        <v>0</v>
      </c>
      <c r="AN123" s="1189">
        <v>0</v>
      </c>
      <c r="AO123" s="1189">
        <v>0</v>
      </c>
      <c r="AP123" s="1189">
        <v>0</v>
      </c>
      <c r="AQ123" s="1189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95</v>
      </c>
      <c r="D124" s="207">
        <f>SUM(D113:D123)</f>
        <v>51</v>
      </c>
      <c r="E124" s="208">
        <f>SUM(E113:E123)</f>
        <v>44</v>
      </c>
      <c r="F124" s="209">
        <f>SUM(F113:F123)</f>
        <v>2</v>
      </c>
      <c r="G124" s="210">
        <f>SUM(G113:G123)</f>
        <v>2</v>
      </c>
      <c r="H124" s="209">
        <f>SUM(H113:H123)</f>
        <v>5</v>
      </c>
      <c r="I124" s="210">
        <f t="shared" ref="I124:AO124" si="84">SUM(I113:I123)</f>
        <v>4</v>
      </c>
      <c r="J124" s="209">
        <f t="shared" si="84"/>
        <v>25</v>
      </c>
      <c r="K124" s="210">
        <f t="shared" si="84"/>
        <v>6</v>
      </c>
      <c r="L124" s="211">
        <f t="shared" si="84"/>
        <v>17</v>
      </c>
      <c r="M124" s="212">
        <f t="shared" si="84"/>
        <v>18</v>
      </c>
      <c r="N124" s="212">
        <f t="shared" si="84"/>
        <v>1</v>
      </c>
      <c r="O124" s="213">
        <f t="shared" si="84"/>
        <v>0</v>
      </c>
      <c r="P124" s="209">
        <f t="shared" si="84"/>
        <v>0</v>
      </c>
      <c r="Q124" s="213">
        <f t="shared" si="84"/>
        <v>5</v>
      </c>
      <c r="R124" s="214">
        <f t="shared" si="84"/>
        <v>0</v>
      </c>
      <c r="S124" s="1190">
        <f t="shared" si="84"/>
        <v>1</v>
      </c>
      <c r="T124" s="1191">
        <f>SUM(T113:T123)</f>
        <v>0</v>
      </c>
      <c r="U124" s="1192">
        <f t="shared" si="84"/>
        <v>2</v>
      </c>
      <c r="V124" s="212">
        <f t="shared" si="84"/>
        <v>0</v>
      </c>
      <c r="W124" s="1190">
        <f t="shared" si="84"/>
        <v>2</v>
      </c>
      <c r="X124" s="1193">
        <f t="shared" si="84"/>
        <v>0</v>
      </c>
      <c r="Y124" s="210">
        <f t="shared" si="84"/>
        <v>1</v>
      </c>
      <c r="Z124" s="1194">
        <f t="shared" si="84"/>
        <v>0</v>
      </c>
      <c r="AA124" s="210">
        <f t="shared" si="84"/>
        <v>1</v>
      </c>
      <c r="AB124" s="1194">
        <f t="shared" si="84"/>
        <v>1</v>
      </c>
      <c r="AC124" s="210">
        <f t="shared" si="84"/>
        <v>1</v>
      </c>
      <c r="AD124" s="1194">
        <f t="shared" si="84"/>
        <v>0</v>
      </c>
      <c r="AE124" s="210">
        <f t="shared" si="84"/>
        <v>1</v>
      </c>
      <c r="AF124" s="1194">
        <f t="shared" si="84"/>
        <v>0</v>
      </c>
      <c r="AG124" s="210">
        <f t="shared" si="84"/>
        <v>0</v>
      </c>
      <c r="AH124" s="1194">
        <f t="shared" si="84"/>
        <v>0</v>
      </c>
      <c r="AI124" s="210">
        <f t="shared" si="84"/>
        <v>0</v>
      </c>
      <c r="AJ124" s="1194">
        <f t="shared" si="84"/>
        <v>0</v>
      </c>
      <c r="AK124" s="210">
        <f t="shared" si="84"/>
        <v>0</v>
      </c>
      <c r="AL124" s="1194">
        <f t="shared" si="84"/>
        <v>0</v>
      </c>
      <c r="AM124" s="210">
        <f t="shared" si="84"/>
        <v>0</v>
      </c>
      <c r="AN124" s="210">
        <f t="shared" si="84"/>
        <v>11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1159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1166" t="s">
        <v>151</v>
      </c>
      <c r="C126" s="1167">
        <f t="shared" ref="C126:C134" si="86">SUM(D126:E126)</f>
        <v>2</v>
      </c>
      <c r="D126" s="1168">
        <f t="shared" ref="D126:E135" si="87">SUM(F126+H126+J126+L126+N126+P126+R126+T126+V126+X126+Z126+AB126+AD126+AF126+AH126+AJ126+AL126)</f>
        <v>2</v>
      </c>
      <c r="E126" s="1169">
        <f>SUM(G126+I126+K126+M126+O126+Q126+S126+U126+W126+Y126+AA126+AC126+AE126+AG126+AI126+AK126+AM126)</f>
        <v>0</v>
      </c>
      <c r="F126" s="1152">
        <v>0</v>
      </c>
      <c r="G126" s="1154">
        <v>0</v>
      </c>
      <c r="H126" s="1152">
        <v>0</v>
      </c>
      <c r="I126" s="1154">
        <v>0</v>
      </c>
      <c r="J126" s="1152">
        <v>1</v>
      </c>
      <c r="K126" s="1154">
        <v>0</v>
      </c>
      <c r="L126" s="1170">
        <v>1</v>
      </c>
      <c r="M126" s="1153">
        <v>0</v>
      </c>
      <c r="N126" s="1153">
        <v>0</v>
      </c>
      <c r="O126" s="1171">
        <v>0</v>
      </c>
      <c r="P126" s="1152">
        <v>0</v>
      </c>
      <c r="Q126" s="1171">
        <v>0</v>
      </c>
      <c r="R126" s="1170">
        <v>0</v>
      </c>
      <c r="S126" s="1171">
        <v>0</v>
      </c>
      <c r="T126" s="1170">
        <v>0</v>
      </c>
      <c r="U126" s="1171">
        <v>0</v>
      </c>
      <c r="V126" s="1152">
        <v>0</v>
      </c>
      <c r="W126" s="1154">
        <v>0</v>
      </c>
      <c r="X126" s="1170">
        <v>0</v>
      </c>
      <c r="Y126" s="1154">
        <v>0</v>
      </c>
      <c r="Z126" s="1170">
        <v>0</v>
      </c>
      <c r="AA126" s="1171">
        <v>0</v>
      </c>
      <c r="AB126" s="1170">
        <v>0</v>
      </c>
      <c r="AC126" s="1171">
        <v>0</v>
      </c>
      <c r="AD126" s="1170">
        <v>0</v>
      </c>
      <c r="AE126" s="1171">
        <v>0</v>
      </c>
      <c r="AF126" s="1170">
        <v>0</v>
      </c>
      <c r="AG126" s="1171">
        <v>0</v>
      </c>
      <c r="AH126" s="1170">
        <v>0</v>
      </c>
      <c r="AI126" s="1171">
        <v>0</v>
      </c>
      <c r="AJ126" s="1170">
        <v>0</v>
      </c>
      <c r="AK126" s="1171">
        <v>0</v>
      </c>
      <c r="AL126" s="1170">
        <v>0</v>
      </c>
      <c r="AM126" s="1171">
        <v>0</v>
      </c>
      <c r="AN126" s="1171">
        <v>0</v>
      </c>
      <c r="AO126" s="1171">
        <v>0</v>
      </c>
      <c r="AP126" s="1171">
        <v>0</v>
      </c>
      <c r="AQ126" s="1171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1166" t="s">
        <v>152</v>
      </c>
      <c r="C127" s="1167">
        <f t="shared" si="86"/>
        <v>0</v>
      </c>
      <c r="D127" s="1168">
        <f t="shared" si="87"/>
        <v>0</v>
      </c>
      <c r="E127" s="1169">
        <f t="shared" si="87"/>
        <v>0</v>
      </c>
      <c r="F127" s="1152">
        <v>0</v>
      </c>
      <c r="G127" s="1154">
        <v>0</v>
      </c>
      <c r="H127" s="1152">
        <v>0</v>
      </c>
      <c r="I127" s="1154">
        <v>0</v>
      </c>
      <c r="J127" s="1152">
        <v>0</v>
      </c>
      <c r="K127" s="1154">
        <v>0</v>
      </c>
      <c r="L127" s="1170">
        <v>0</v>
      </c>
      <c r="M127" s="1153">
        <v>0</v>
      </c>
      <c r="N127" s="1153">
        <v>0</v>
      </c>
      <c r="O127" s="1171">
        <v>0</v>
      </c>
      <c r="P127" s="1152">
        <v>0</v>
      </c>
      <c r="Q127" s="1171">
        <v>0</v>
      </c>
      <c r="R127" s="1170">
        <v>0</v>
      </c>
      <c r="S127" s="1171">
        <v>0</v>
      </c>
      <c r="T127" s="1170">
        <v>0</v>
      </c>
      <c r="U127" s="1171">
        <v>0</v>
      </c>
      <c r="V127" s="1152">
        <v>0</v>
      </c>
      <c r="W127" s="1154">
        <v>0</v>
      </c>
      <c r="X127" s="1170">
        <v>0</v>
      </c>
      <c r="Y127" s="1154">
        <v>0</v>
      </c>
      <c r="Z127" s="1170">
        <v>0</v>
      </c>
      <c r="AA127" s="1171">
        <v>0</v>
      </c>
      <c r="AB127" s="1170">
        <v>0</v>
      </c>
      <c r="AC127" s="1171">
        <v>0</v>
      </c>
      <c r="AD127" s="1170">
        <v>0</v>
      </c>
      <c r="AE127" s="1171">
        <v>0</v>
      </c>
      <c r="AF127" s="1170">
        <v>0</v>
      </c>
      <c r="AG127" s="1171">
        <v>0</v>
      </c>
      <c r="AH127" s="1170">
        <v>0</v>
      </c>
      <c r="AI127" s="1171">
        <v>0</v>
      </c>
      <c r="AJ127" s="1170">
        <v>0</v>
      </c>
      <c r="AK127" s="1171">
        <v>0</v>
      </c>
      <c r="AL127" s="1170">
        <v>0</v>
      </c>
      <c r="AM127" s="1171">
        <v>0</v>
      </c>
      <c r="AN127" s="1171">
        <v>0</v>
      </c>
      <c r="AO127" s="1171">
        <v>0</v>
      </c>
      <c r="AP127" s="1171">
        <v>0</v>
      </c>
      <c r="AQ127" s="1171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1166" t="s">
        <v>153</v>
      </c>
      <c r="C128" s="1167">
        <f t="shared" si="86"/>
        <v>0</v>
      </c>
      <c r="D128" s="1168">
        <f t="shared" si="87"/>
        <v>0</v>
      </c>
      <c r="E128" s="1169">
        <f t="shared" si="87"/>
        <v>0</v>
      </c>
      <c r="F128" s="1152">
        <v>0</v>
      </c>
      <c r="G128" s="1154">
        <v>0</v>
      </c>
      <c r="H128" s="1152">
        <v>0</v>
      </c>
      <c r="I128" s="1154">
        <v>0</v>
      </c>
      <c r="J128" s="1152">
        <v>0</v>
      </c>
      <c r="K128" s="1154">
        <v>0</v>
      </c>
      <c r="L128" s="1170">
        <v>0</v>
      </c>
      <c r="M128" s="1153">
        <v>0</v>
      </c>
      <c r="N128" s="1153">
        <v>0</v>
      </c>
      <c r="O128" s="1171">
        <v>0</v>
      </c>
      <c r="P128" s="1152">
        <v>0</v>
      </c>
      <c r="Q128" s="1171">
        <v>0</v>
      </c>
      <c r="R128" s="1170">
        <v>0</v>
      </c>
      <c r="S128" s="1171">
        <v>0</v>
      </c>
      <c r="T128" s="1170">
        <v>0</v>
      </c>
      <c r="U128" s="1171">
        <v>0</v>
      </c>
      <c r="V128" s="1152">
        <v>0</v>
      </c>
      <c r="W128" s="1154">
        <v>0</v>
      </c>
      <c r="X128" s="1170">
        <v>0</v>
      </c>
      <c r="Y128" s="1154">
        <v>0</v>
      </c>
      <c r="Z128" s="1170">
        <v>0</v>
      </c>
      <c r="AA128" s="1171">
        <v>0</v>
      </c>
      <c r="AB128" s="1170">
        <v>0</v>
      </c>
      <c r="AC128" s="1171">
        <v>0</v>
      </c>
      <c r="AD128" s="1170">
        <v>0</v>
      </c>
      <c r="AE128" s="1171">
        <v>0</v>
      </c>
      <c r="AF128" s="1170">
        <v>0</v>
      </c>
      <c r="AG128" s="1171">
        <v>0</v>
      </c>
      <c r="AH128" s="1170">
        <v>0</v>
      </c>
      <c r="AI128" s="1171">
        <v>0</v>
      </c>
      <c r="AJ128" s="1170">
        <v>0</v>
      </c>
      <c r="AK128" s="1171">
        <v>0</v>
      </c>
      <c r="AL128" s="1170">
        <v>0</v>
      </c>
      <c r="AM128" s="1171">
        <v>0</v>
      </c>
      <c r="AN128" s="1171">
        <v>0</v>
      </c>
      <c r="AO128" s="1171">
        <v>0</v>
      </c>
      <c r="AP128" s="1171">
        <v>0</v>
      </c>
      <c r="AQ128" s="1171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1166" t="s">
        <v>154</v>
      </c>
      <c r="C129" s="1167">
        <f t="shared" si="86"/>
        <v>0</v>
      </c>
      <c r="D129" s="1168">
        <f t="shared" si="87"/>
        <v>0</v>
      </c>
      <c r="E129" s="1169">
        <f t="shared" si="87"/>
        <v>0</v>
      </c>
      <c r="F129" s="1152">
        <v>0</v>
      </c>
      <c r="G129" s="1154">
        <v>0</v>
      </c>
      <c r="H129" s="1152">
        <v>0</v>
      </c>
      <c r="I129" s="1154">
        <v>0</v>
      </c>
      <c r="J129" s="1152">
        <v>0</v>
      </c>
      <c r="K129" s="1154">
        <v>0</v>
      </c>
      <c r="L129" s="1170">
        <v>0</v>
      </c>
      <c r="M129" s="1153">
        <v>0</v>
      </c>
      <c r="N129" s="1153">
        <v>0</v>
      </c>
      <c r="O129" s="1171">
        <v>0</v>
      </c>
      <c r="P129" s="1152">
        <v>0</v>
      </c>
      <c r="Q129" s="1171">
        <v>0</v>
      </c>
      <c r="R129" s="1170">
        <v>0</v>
      </c>
      <c r="S129" s="1171">
        <v>0</v>
      </c>
      <c r="T129" s="1170">
        <v>0</v>
      </c>
      <c r="U129" s="1171">
        <v>0</v>
      </c>
      <c r="V129" s="1152">
        <v>0</v>
      </c>
      <c r="W129" s="1154">
        <v>0</v>
      </c>
      <c r="X129" s="1170">
        <v>0</v>
      </c>
      <c r="Y129" s="1154">
        <v>0</v>
      </c>
      <c r="Z129" s="1170">
        <v>0</v>
      </c>
      <c r="AA129" s="1171">
        <v>0</v>
      </c>
      <c r="AB129" s="1170">
        <v>0</v>
      </c>
      <c r="AC129" s="1171">
        <v>0</v>
      </c>
      <c r="AD129" s="1170">
        <v>0</v>
      </c>
      <c r="AE129" s="1171">
        <v>0</v>
      </c>
      <c r="AF129" s="1170">
        <v>0</v>
      </c>
      <c r="AG129" s="1171">
        <v>0</v>
      </c>
      <c r="AH129" s="1170">
        <v>0</v>
      </c>
      <c r="AI129" s="1171">
        <v>0</v>
      </c>
      <c r="AJ129" s="1170">
        <v>0</v>
      </c>
      <c r="AK129" s="1171">
        <v>0</v>
      </c>
      <c r="AL129" s="1170">
        <v>0</v>
      </c>
      <c r="AM129" s="1171">
        <v>0</v>
      </c>
      <c r="AN129" s="1171">
        <v>0</v>
      </c>
      <c r="AO129" s="1171">
        <v>0</v>
      </c>
      <c r="AP129" s="1171">
        <v>0</v>
      </c>
      <c r="AQ129" s="1171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1166" t="s">
        <v>37</v>
      </c>
      <c r="C130" s="1167">
        <f t="shared" si="86"/>
        <v>0</v>
      </c>
      <c r="D130" s="1168">
        <f t="shared" si="87"/>
        <v>0</v>
      </c>
      <c r="E130" s="1169">
        <f t="shared" si="87"/>
        <v>0</v>
      </c>
      <c r="F130" s="1152">
        <v>0</v>
      </c>
      <c r="G130" s="1154">
        <v>0</v>
      </c>
      <c r="H130" s="1152">
        <v>0</v>
      </c>
      <c r="I130" s="1154">
        <v>0</v>
      </c>
      <c r="J130" s="1152">
        <v>0</v>
      </c>
      <c r="K130" s="1154">
        <v>0</v>
      </c>
      <c r="L130" s="1170">
        <v>0</v>
      </c>
      <c r="M130" s="1153">
        <v>0</v>
      </c>
      <c r="N130" s="1153">
        <v>0</v>
      </c>
      <c r="O130" s="1171">
        <v>0</v>
      </c>
      <c r="P130" s="1152">
        <v>0</v>
      </c>
      <c r="Q130" s="1171">
        <v>0</v>
      </c>
      <c r="R130" s="1170">
        <v>0</v>
      </c>
      <c r="S130" s="1171">
        <v>0</v>
      </c>
      <c r="T130" s="1170">
        <v>0</v>
      </c>
      <c r="U130" s="1171">
        <v>0</v>
      </c>
      <c r="V130" s="1152">
        <v>0</v>
      </c>
      <c r="W130" s="1154">
        <v>0</v>
      </c>
      <c r="X130" s="1170">
        <v>0</v>
      </c>
      <c r="Y130" s="1154">
        <v>0</v>
      </c>
      <c r="Z130" s="1170">
        <v>0</v>
      </c>
      <c r="AA130" s="1171">
        <v>0</v>
      </c>
      <c r="AB130" s="1170">
        <v>0</v>
      </c>
      <c r="AC130" s="1171">
        <v>0</v>
      </c>
      <c r="AD130" s="1170">
        <v>0</v>
      </c>
      <c r="AE130" s="1171">
        <v>0</v>
      </c>
      <c r="AF130" s="1170">
        <v>0</v>
      </c>
      <c r="AG130" s="1171">
        <v>0</v>
      </c>
      <c r="AH130" s="1170">
        <v>0</v>
      </c>
      <c r="AI130" s="1171">
        <v>0</v>
      </c>
      <c r="AJ130" s="1170">
        <v>0</v>
      </c>
      <c r="AK130" s="1171">
        <v>0</v>
      </c>
      <c r="AL130" s="1170">
        <v>0</v>
      </c>
      <c r="AM130" s="1171">
        <v>0</v>
      </c>
      <c r="AN130" s="1171">
        <v>0</v>
      </c>
      <c r="AO130" s="1171">
        <v>0</v>
      </c>
      <c r="AP130" s="1171">
        <v>0</v>
      </c>
      <c r="AQ130" s="1171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1166" t="s">
        <v>155</v>
      </c>
      <c r="C131" s="1167">
        <f t="shared" si="86"/>
        <v>2</v>
      </c>
      <c r="D131" s="1168">
        <f t="shared" si="87"/>
        <v>2</v>
      </c>
      <c r="E131" s="1169">
        <f t="shared" si="87"/>
        <v>0</v>
      </c>
      <c r="F131" s="1152">
        <v>0</v>
      </c>
      <c r="G131" s="1154">
        <v>0</v>
      </c>
      <c r="H131" s="1152">
        <v>0</v>
      </c>
      <c r="I131" s="1154">
        <v>0</v>
      </c>
      <c r="J131" s="1152">
        <v>2</v>
      </c>
      <c r="K131" s="1154">
        <v>0</v>
      </c>
      <c r="L131" s="1170">
        <v>0</v>
      </c>
      <c r="M131" s="1153">
        <v>0</v>
      </c>
      <c r="N131" s="1153">
        <v>0</v>
      </c>
      <c r="O131" s="1171">
        <v>0</v>
      </c>
      <c r="P131" s="1152">
        <v>0</v>
      </c>
      <c r="Q131" s="1171">
        <v>0</v>
      </c>
      <c r="R131" s="1170">
        <v>0</v>
      </c>
      <c r="S131" s="1171">
        <v>0</v>
      </c>
      <c r="T131" s="1170">
        <v>0</v>
      </c>
      <c r="U131" s="1171">
        <v>0</v>
      </c>
      <c r="V131" s="1152">
        <v>0</v>
      </c>
      <c r="W131" s="1154">
        <v>0</v>
      </c>
      <c r="X131" s="1170">
        <v>0</v>
      </c>
      <c r="Y131" s="1154">
        <v>0</v>
      </c>
      <c r="Z131" s="1170">
        <v>0</v>
      </c>
      <c r="AA131" s="1171">
        <v>0</v>
      </c>
      <c r="AB131" s="1170">
        <v>0</v>
      </c>
      <c r="AC131" s="1171">
        <v>0</v>
      </c>
      <c r="AD131" s="1170">
        <v>0</v>
      </c>
      <c r="AE131" s="1171">
        <v>0</v>
      </c>
      <c r="AF131" s="1170">
        <v>0</v>
      </c>
      <c r="AG131" s="1171">
        <v>0</v>
      </c>
      <c r="AH131" s="1170">
        <v>0</v>
      </c>
      <c r="AI131" s="1171">
        <v>0</v>
      </c>
      <c r="AJ131" s="1170">
        <v>0</v>
      </c>
      <c r="AK131" s="1171">
        <v>0</v>
      </c>
      <c r="AL131" s="1170">
        <v>0</v>
      </c>
      <c r="AM131" s="1171">
        <v>0</v>
      </c>
      <c r="AN131" s="1171">
        <v>0</v>
      </c>
      <c r="AO131" s="1171">
        <v>0</v>
      </c>
      <c r="AP131" s="1171">
        <v>0</v>
      </c>
      <c r="AQ131" s="1171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1166" t="s">
        <v>156</v>
      </c>
      <c r="C132" s="1167">
        <f t="shared" si="86"/>
        <v>0</v>
      </c>
      <c r="D132" s="1168">
        <f t="shared" si="87"/>
        <v>0</v>
      </c>
      <c r="E132" s="1169">
        <f t="shared" si="87"/>
        <v>0</v>
      </c>
      <c r="F132" s="1152">
        <v>0</v>
      </c>
      <c r="G132" s="1154">
        <v>0</v>
      </c>
      <c r="H132" s="1152">
        <v>0</v>
      </c>
      <c r="I132" s="1154">
        <v>0</v>
      </c>
      <c r="J132" s="1152">
        <v>0</v>
      </c>
      <c r="K132" s="1154">
        <v>0</v>
      </c>
      <c r="L132" s="1170">
        <v>0</v>
      </c>
      <c r="M132" s="1153">
        <v>0</v>
      </c>
      <c r="N132" s="1153">
        <v>0</v>
      </c>
      <c r="O132" s="1171">
        <v>0</v>
      </c>
      <c r="P132" s="1152">
        <v>0</v>
      </c>
      <c r="Q132" s="1171">
        <v>0</v>
      </c>
      <c r="R132" s="1170">
        <v>0</v>
      </c>
      <c r="S132" s="1171">
        <v>0</v>
      </c>
      <c r="T132" s="1170">
        <v>0</v>
      </c>
      <c r="U132" s="1171">
        <v>0</v>
      </c>
      <c r="V132" s="1152">
        <v>0</v>
      </c>
      <c r="W132" s="1154">
        <v>0</v>
      </c>
      <c r="X132" s="1170">
        <v>0</v>
      </c>
      <c r="Y132" s="1154">
        <v>0</v>
      </c>
      <c r="Z132" s="1170">
        <v>0</v>
      </c>
      <c r="AA132" s="1171">
        <v>0</v>
      </c>
      <c r="AB132" s="1170">
        <v>0</v>
      </c>
      <c r="AC132" s="1171">
        <v>0</v>
      </c>
      <c r="AD132" s="1170">
        <v>0</v>
      </c>
      <c r="AE132" s="1171">
        <v>0</v>
      </c>
      <c r="AF132" s="1170">
        <v>0</v>
      </c>
      <c r="AG132" s="1171">
        <v>0</v>
      </c>
      <c r="AH132" s="1170">
        <v>0</v>
      </c>
      <c r="AI132" s="1171">
        <v>0</v>
      </c>
      <c r="AJ132" s="1170">
        <v>0</v>
      </c>
      <c r="AK132" s="1171">
        <v>0</v>
      </c>
      <c r="AL132" s="1170">
        <v>0</v>
      </c>
      <c r="AM132" s="1171">
        <v>0</v>
      </c>
      <c r="AN132" s="1171">
        <v>0</v>
      </c>
      <c r="AO132" s="1171">
        <v>0</v>
      </c>
      <c r="AP132" s="1171">
        <v>0</v>
      </c>
      <c r="AQ132" s="1171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1166" t="s">
        <v>157</v>
      </c>
      <c r="C133" s="1167">
        <f t="shared" si="86"/>
        <v>0</v>
      </c>
      <c r="D133" s="1168">
        <f t="shared" si="87"/>
        <v>0</v>
      </c>
      <c r="E133" s="1169">
        <f t="shared" si="87"/>
        <v>0</v>
      </c>
      <c r="F133" s="1152">
        <v>0</v>
      </c>
      <c r="G133" s="1154">
        <v>0</v>
      </c>
      <c r="H133" s="1152">
        <v>0</v>
      </c>
      <c r="I133" s="1154">
        <v>0</v>
      </c>
      <c r="J133" s="1152">
        <v>0</v>
      </c>
      <c r="K133" s="1154">
        <v>0</v>
      </c>
      <c r="L133" s="1170">
        <v>0</v>
      </c>
      <c r="M133" s="1153">
        <v>0</v>
      </c>
      <c r="N133" s="1153">
        <v>0</v>
      </c>
      <c r="O133" s="1171">
        <v>0</v>
      </c>
      <c r="P133" s="1152">
        <v>0</v>
      </c>
      <c r="Q133" s="1171">
        <v>0</v>
      </c>
      <c r="R133" s="1170">
        <v>0</v>
      </c>
      <c r="S133" s="1171">
        <v>0</v>
      </c>
      <c r="T133" s="1170">
        <v>0</v>
      </c>
      <c r="U133" s="1171">
        <v>0</v>
      </c>
      <c r="V133" s="1152">
        <v>0</v>
      </c>
      <c r="W133" s="1154">
        <v>0</v>
      </c>
      <c r="X133" s="1170">
        <v>0</v>
      </c>
      <c r="Y133" s="1154">
        <v>0</v>
      </c>
      <c r="Z133" s="1170">
        <v>0</v>
      </c>
      <c r="AA133" s="1171">
        <v>0</v>
      </c>
      <c r="AB133" s="1170">
        <v>0</v>
      </c>
      <c r="AC133" s="1171">
        <v>0</v>
      </c>
      <c r="AD133" s="1170">
        <v>0</v>
      </c>
      <c r="AE133" s="1171">
        <v>0</v>
      </c>
      <c r="AF133" s="1170">
        <v>0</v>
      </c>
      <c r="AG133" s="1171">
        <v>0</v>
      </c>
      <c r="AH133" s="1170">
        <v>0</v>
      </c>
      <c r="AI133" s="1171">
        <v>0</v>
      </c>
      <c r="AJ133" s="1170">
        <v>0</v>
      </c>
      <c r="AK133" s="1171">
        <v>0</v>
      </c>
      <c r="AL133" s="1170">
        <v>0</v>
      </c>
      <c r="AM133" s="1171">
        <v>0</v>
      </c>
      <c r="AN133" s="1171">
        <v>0</v>
      </c>
      <c r="AO133" s="1171">
        <v>0</v>
      </c>
      <c r="AP133" s="1171">
        <v>0</v>
      </c>
      <c r="AQ133" s="1171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1166" t="s">
        <v>158</v>
      </c>
      <c r="C134" s="1167">
        <f t="shared" si="86"/>
        <v>0</v>
      </c>
      <c r="D134" s="1168">
        <f t="shared" si="87"/>
        <v>0</v>
      </c>
      <c r="E134" s="1169">
        <f t="shared" si="87"/>
        <v>0</v>
      </c>
      <c r="F134" s="1152">
        <v>0</v>
      </c>
      <c r="G134" s="1154">
        <v>0</v>
      </c>
      <c r="H134" s="1152">
        <v>0</v>
      </c>
      <c r="I134" s="1154">
        <v>0</v>
      </c>
      <c r="J134" s="1152">
        <v>0</v>
      </c>
      <c r="K134" s="1154">
        <v>0</v>
      </c>
      <c r="L134" s="1170">
        <v>0</v>
      </c>
      <c r="M134" s="1153">
        <v>0</v>
      </c>
      <c r="N134" s="1153">
        <v>0</v>
      </c>
      <c r="O134" s="1171">
        <v>0</v>
      </c>
      <c r="P134" s="1152">
        <v>0</v>
      </c>
      <c r="Q134" s="1171">
        <v>0</v>
      </c>
      <c r="R134" s="1170">
        <v>0</v>
      </c>
      <c r="S134" s="1171">
        <v>0</v>
      </c>
      <c r="T134" s="1170">
        <v>0</v>
      </c>
      <c r="U134" s="1171">
        <v>0</v>
      </c>
      <c r="V134" s="1152">
        <v>0</v>
      </c>
      <c r="W134" s="1154">
        <v>0</v>
      </c>
      <c r="X134" s="1170">
        <v>0</v>
      </c>
      <c r="Y134" s="1154">
        <v>0</v>
      </c>
      <c r="Z134" s="1170">
        <v>0</v>
      </c>
      <c r="AA134" s="1171">
        <v>0</v>
      </c>
      <c r="AB134" s="1170">
        <v>0</v>
      </c>
      <c r="AC134" s="1171">
        <v>0</v>
      </c>
      <c r="AD134" s="1170">
        <v>0</v>
      </c>
      <c r="AE134" s="1171">
        <v>0</v>
      </c>
      <c r="AF134" s="1170">
        <v>0</v>
      </c>
      <c r="AG134" s="1171">
        <v>0</v>
      </c>
      <c r="AH134" s="1170">
        <v>0</v>
      </c>
      <c r="AI134" s="1171">
        <v>0</v>
      </c>
      <c r="AJ134" s="1170">
        <v>0</v>
      </c>
      <c r="AK134" s="1171">
        <v>0</v>
      </c>
      <c r="AL134" s="1170">
        <v>0</v>
      </c>
      <c r="AM134" s="1171">
        <v>0</v>
      </c>
      <c r="AN134" s="1171">
        <v>0</v>
      </c>
      <c r="AO134" s="1171">
        <v>0</v>
      </c>
      <c r="AP134" s="1171">
        <v>0</v>
      </c>
      <c r="AQ134" s="1171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4</v>
      </c>
      <c r="D136" s="230">
        <f>SUM(D125:D135)</f>
        <v>4</v>
      </c>
      <c r="E136" s="231">
        <f>SUM(E125:E135)</f>
        <v>0</v>
      </c>
      <c r="F136" s="236">
        <f>SUM(F125:F135)</f>
        <v>0</v>
      </c>
      <c r="G136" s="518">
        <f t="shared" ref="G136:AQ136" si="88">SUM(G125:G135)</f>
        <v>0</v>
      </c>
      <c r="H136" s="236">
        <f t="shared" si="88"/>
        <v>0</v>
      </c>
      <c r="I136" s="518">
        <f t="shared" si="88"/>
        <v>0</v>
      </c>
      <c r="J136" s="236">
        <f t="shared" si="88"/>
        <v>3</v>
      </c>
      <c r="K136" s="518">
        <f t="shared" si="88"/>
        <v>0</v>
      </c>
      <c r="L136" s="521">
        <f t="shared" si="88"/>
        <v>1</v>
      </c>
      <c r="M136" s="239">
        <f t="shared" si="88"/>
        <v>0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517">
        <f t="shared" si="88"/>
        <v>0</v>
      </c>
      <c r="S136" s="1074">
        <f t="shared" si="88"/>
        <v>0</v>
      </c>
      <c r="T136" s="945">
        <f t="shared" si="88"/>
        <v>0</v>
      </c>
      <c r="U136" s="963">
        <f t="shared" si="88"/>
        <v>0</v>
      </c>
      <c r="V136" s="239">
        <f t="shared" si="88"/>
        <v>0</v>
      </c>
      <c r="W136" s="1074">
        <f t="shared" si="88"/>
        <v>0</v>
      </c>
      <c r="X136" s="1195">
        <f t="shared" si="88"/>
        <v>0</v>
      </c>
      <c r="Y136" s="518">
        <f t="shared" si="88"/>
        <v>0</v>
      </c>
      <c r="Z136" s="1196">
        <f t="shared" si="88"/>
        <v>0</v>
      </c>
      <c r="AA136" s="518">
        <f t="shared" si="88"/>
        <v>0</v>
      </c>
      <c r="AB136" s="1196">
        <f t="shared" si="88"/>
        <v>0</v>
      </c>
      <c r="AC136" s="518">
        <f t="shared" si="88"/>
        <v>0</v>
      </c>
      <c r="AD136" s="1196">
        <f t="shared" si="88"/>
        <v>0</v>
      </c>
      <c r="AE136" s="518">
        <f t="shared" si="88"/>
        <v>0</v>
      </c>
      <c r="AF136" s="1196">
        <f t="shared" si="88"/>
        <v>0</v>
      </c>
      <c r="AG136" s="518">
        <f t="shared" si="88"/>
        <v>0</v>
      </c>
      <c r="AH136" s="1196">
        <f t="shared" si="88"/>
        <v>0</v>
      </c>
      <c r="AI136" s="518">
        <f t="shared" si="88"/>
        <v>0</v>
      </c>
      <c r="AJ136" s="1196">
        <f t="shared" si="88"/>
        <v>0</v>
      </c>
      <c r="AK136" s="518">
        <f t="shared" si="88"/>
        <v>0</v>
      </c>
      <c r="AL136" s="1196">
        <f t="shared" si="88"/>
        <v>0</v>
      </c>
      <c r="AM136" s="518">
        <f t="shared" si="88"/>
        <v>0</v>
      </c>
      <c r="AN136" s="518">
        <f t="shared" si="88"/>
        <v>0</v>
      </c>
      <c r="AO136" s="518">
        <f t="shared" si="88"/>
        <v>0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3961" t="s">
        <v>162</v>
      </c>
      <c r="B138" s="3961" t="s">
        <v>4</v>
      </c>
      <c r="C138" s="3775" t="s">
        <v>6</v>
      </c>
      <c r="D138" s="3776"/>
      <c r="E138" s="3777"/>
      <c r="F138" s="4058" t="s">
        <v>163</v>
      </c>
      <c r="G138" s="3913"/>
      <c r="H138" s="3913"/>
      <c r="I138" s="3913"/>
      <c r="J138" s="3913"/>
      <c r="K138" s="3913"/>
      <c r="L138" s="3913"/>
      <c r="M138" s="3913"/>
      <c r="N138" s="3913"/>
      <c r="O138" s="3913"/>
      <c r="P138" s="3913"/>
      <c r="Q138" s="3913"/>
      <c r="R138" s="3913"/>
      <c r="S138" s="3913"/>
      <c r="T138" s="3913"/>
      <c r="U138" s="3913"/>
      <c r="V138" s="3913"/>
      <c r="W138" s="3913"/>
      <c r="X138" s="3913"/>
      <c r="Y138" s="3913"/>
      <c r="Z138" s="3913"/>
      <c r="AA138" s="3913"/>
      <c r="AB138" s="3913"/>
      <c r="AC138" s="3913"/>
      <c r="AD138" s="3913"/>
      <c r="AE138" s="3913"/>
      <c r="AF138" s="3913"/>
      <c r="AG138" s="4059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058" t="s">
        <v>15</v>
      </c>
      <c r="G139" s="3914"/>
      <c r="H139" s="3952" t="s">
        <v>16</v>
      </c>
      <c r="I139" s="4057"/>
      <c r="J139" s="3952" t="s">
        <v>17</v>
      </c>
      <c r="K139" s="4057"/>
      <c r="L139" s="3952" t="s">
        <v>18</v>
      </c>
      <c r="M139" s="4057"/>
      <c r="N139" s="3952" t="s">
        <v>19</v>
      </c>
      <c r="O139" s="4057"/>
      <c r="P139" s="3952" t="s">
        <v>20</v>
      </c>
      <c r="Q139" s="4057"/>
      <c r="R139" s="3952" t="s">
        <v>21</v>
      </c>
      <c r="S139" s="4057"/>
      <c r="T139" s="3952" t="s">
        <v>22</v>
      </c>
      <c r="U139" s="4057"/>
      <c r="V139" s="3952" t="s">
        <v>23</v>
      </c>
      <c r="W139" s="4057"/>
      <c r="X139" s="3952" t="s">
        <v>24</v>
      </c>
      <c r="Y139" s="4057"/>
      <c r="Z139" s="3952" t="s">
        <v>25</v>
      </c>
      <c r="AA139" s="4057"/>
      <c r="AB139" s="3952" t="s">
        <v>26</v>
      </c>
      <c r="AC139" s="4057"/>
      <c r="AD139" s="3952" t="s">
        <v>27</v>
      </c>
      <c r="AE139" s="4057"/>
      <c r="AF139" s="3952" t="s">
        <v>28</v>
      </c>
      <c r="AG139" s="4062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1076" t="s">
        <v>90</v>
      </c>
      <c r="D140" s="1035" t="s">
        <v>29</v>
      </c>
      <c r="E140" s="1077" t="s">
        <v>30</v>
      </c>
      <c r="F140" s="960" t="s">
        <v>29</v>
      </c>
      <c r="G140" s="1077" t="s">
        <v>30</v>
      </c>
      <c r="H140" s="960" t="s">
        <v>29</v>
      </c>
      <c r="I140" s="1077" t="s">
        <v>30</v>
      </c>
      <c r="J140" s="960" t="s">
        <v>29</v>
      </c>
      <c r="K140" s="1077" t="s">
        <v>30</v>
      </c>
      <c r="L140" s="960" t="s">
        <v>29</v>
      </c>
      <c r="M140" s="1077" t="s">
        <v>30</v>
      </c>
      <c r="N140" s="960" t="s">
        <v>29</v>
      </c>
      <c r="O140" s="1077" t="s">
        <v>30</v>
      </c>
      <c r="P140" s="960" t="s">
        <v>29</v>
      </c>
      <c r="Q140" s="1077" t="s">
        <v>30</v>
      </c>
      <c r="R140" s="960" t="s">
        <v>29</v>
      </c>
      <c r="S140" s="1077" t="s">
        <v>30</v>
      </c>
      <c r="T140" s="960" t="s">
        <v>29</v>
      </c>
      <c r="U140" s="1077" t="s">
        <v>30</v>
      </c>
      <c r="V140" s="960" t="s">
        <v>29</v>
      </c>
      <c r="W140" s="1077" t="s">
        <v>30</v>
      </c>
      <c r="X140" s="960" t="s">
        <v>29</v>
      </c>
      <c r="Y140" s="1077" t="s">
        <v>30</v>
      </c>
      <c r="Z140" s="960" t="s">
        <v>29</v>
      </c>
      <c r="AA140" s="1077" t="s">
        <v>30</v>
      </c>
      <c r="AB140" s="960" t="s">
        <v>29</v>
      </c>
      <c r="AC140" s="1077" t="s">
        <v>30</v>
      </c>
      <c r="AD140" s="960" t="s">
        <v>29</v>
      </c>
      <c r="AE140" s="1077" t="s">
        <v>30</v>
      </c>
      <c r="AF140" s="960" t="s">
        <v>29</v>
      </c>
      <c r="AG140" s="1197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909" t="s">
        <v>164</v>
      </c>
      <c r="B141" s="919" t="s">
        <v>31</v>
      </c>
      <c r="C141" s="693">
        <f t="shared" ref="C141:C148" si="90">SUM(D141:E141)</f>
        <v>0</v>
      </c>
      <c r="D141" s="921">
        <f>SUM(F141+H141+J141+L141+N141+P141+R141+T141+V141+X141+Z141+AB141+AD141+AF141)</f>
        <v>0</v>
      </c>
      <c r="E141" s="922">
        <f t="shared" ref="D141:E148" si="91">SUM(G141+I141+K141+M141+O141+Q141+S141+U141+W141+Y141+AA141+AC141+AE141+AG141)</f>
        <v>0</v>
      </c>
      <c r="F141" s="923"/>
      <c r="G141" s="924"/>
      <c r="H141" s="923"/>
      <c r="I141" s="924"/>
      <c r="J141" s="923"/>
      <c r="K141" s="924"/>
      <c r="L141" s="923"/>
      <c r="M141" s="924"/>
      <c r="N141" s="923"/>
      <c r="O141" s="924"/>
      <c r="P141" s="923"/>
      <c r="Q141" s="924"/>
      <c r="R141" s="923"/>
      <c r="S141" s="924"/>
      <c r="T141" s="923"/>
      <c r="U141" s="924"/>
      <c r="V141" s="923"/>
      <c r="W141" s="924"/>
      <c r="X141" s="923"/>
      <c r="Y141" s="924"/>
      <c r="Z141" s="923"/>
      <c r="AA141" s="924"/>
      <c r="AB141" s="923"/>
      <c r="AC141" s="924"/>
      <c r="AD141" s="923"/>
      <c r="AE141" s="924"/>
      <c r="AF141" s="923"/>
      <c r="AG141" s="925"/>
      <c r="AH141" s="926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1198" t="s">
        <v>152</v>
      </c>
      <c r="C142" s="411">
        <f t="shared" si="90"/>
        <v>0</v>
      </c>
      <c r="D142" s="1168">
        <f t="shared" si="91"/>
        <v>0</v>
      </c>
      <c r="E142" s="1169">
        <f>SUM(G142+I142+K142+M142+O142+Q142+S142+U142+W142+Y142+AA142+AC142+AE142+AG142)</f>
        <v>0</v>
      </c>
      <c r="F142" s="1081"/>
      <c r="G142" s="1083"/>
      <c r="H142" s="1081"/>
      <c r="I142" s="1083"/>
      <c r="J142" s="1081"/>
      <c r="K142" s="1083"/>
      <c r="L142" s="1081"/>
      <c r="M142" s="1083"/>
      <c r="N142" s="1081"/>
      <c r="O142" s="1083"/>
      <c r="P142" s="1081"/>
      <c r="Q142" s="1083"/>
      <c r="R142" s="1081"/>
      <c r="S142" s="1083"/>
      <c r="T142" s="1081"/>
      <c r="U142" s="1083"/>
      <c r="V142" s="1081"/>
      <c r="W142" s="1083"/>
      <c r="X142" s="1081"/>
      <c r="Y142" s="1083"/>
      <c r="Z142" s="1081"/>
      <c r="AA142" s="1083"/>
      <c r="AB142" s="1081"/>
      <c r="AC142" s="1083"/>
      <c r="AD142" s="1081"/>
      <c r="AE142" s="1083"/>
      <c r="AF142" s="1081"/>
      <c r="AG142" s="1084"/>
      <c r="AH142" s="1080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1199" t="s">
        <v>165</v>
      </c>
      <c r="C143" s="411">
        <f t="shared" si="90"/>
        <v>0</v>
      </c>
      <c r="D143" s="1168">
        <f>SUM(F143+H143+J143+L143+N143+P143+R143+T143+V143+X143+Z143+AB143+AD143+AF143)</f>
        <v>0</v>
      </c>
      <c r="E143" s="1169">
        <f t="shared" si="91"/>
        <v>0</v>
      </c>
      <c r="F143" s="1081"/>
      <c r="G143" s="1083"/>
      <c r="H143" s="1081"/>
      <c r="I143" s="1083"/>
      <c r="J143" s="1081"/>
      <c r="K143" s="1083"/>
      <c r="L143" s="1081"/>
      <c r="M143" s="1083"/>
      <c r="N143" s="1081"/>
      <c r="O143" s="1083"/>
      <c r="P143" s="1081"/>
      <c r="Q143" s="1083"/>
      <c r="R143" s="1081"/>
      <c r="S143" s="1083"/>
      <c r="T143" s="1081"/>
      <c r="U143" s="1083"/>
      <c r="V143" s="1081"/>
      <c r="W143" s="1083"/>
      <c r="X143" s="1081"/>
      <c r="Y143" s="1083"/>
      <c r="Z143" s="1081"/>
      <c r="AA143" s="1083"/>
      <c r="AB143" s="1081"/>
      <c r="AC143" s="1083"/>
      <c r="AD143" s="1081"/>
      <c r="AE143" s="1083"/>
      <c r="AF143" s="1081"/>
      <c r="AG143" s="1084"/>
      <c r="AH143" s="1080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1200" t="s">
        <v>166</v>
      </c>
      <c r="C144" s="412">
        <f t="shared" si="90"/>
        <v>0</v>
      </c>
      <c r="D144" s="1183">
        <f t="shared" si="91"/>
        <v>0</v>
      </c>
      <c r="E144" s="1184">
        <f t="shared" si="91"/>
        <v>0</v>
      </c>
      <c r="F144" s="1087"/>
      <c r="G144" s="1089"/>
      <c r="H144" s="1087"/>
      <c r="I144" s="1089"/>
      <c r="J144" s="1087"/>
      <c r="K144" s="1089"/>
      <c r="L144" s="1087"/>
      <c r="M144" s="1089"/>
      <c r="N144" s="1087"/>
      <c r="O144" s="1089"/>
      <c r="P144" s="1087"/>
      <c r="Q144" s="1089"/>
      <c r="R144" s="1087"/>
      <c r="S144" s="1089"/>
      <c r="T144" s="1087"/>
      <c r="U144" s="1089"/>
      <c r="V144" s="1087"/>
      <c r="W144" s="1089"/>
      <c r="X144" s="1087"/>
      <c r="Y144" s="1089"/>
      <c r="Z144" s="1087"/>
      <c r="AA144" s="1089"/>
      <c r="AB144" s="1087"/>
      <c r="AC144" s="1089"/>
      <c r="AD144" s="1087"/>
      <c r="AE144" s="1089"/>
      <c r="AF144" s="1087"/>
      <c r="AG144" s="1090"/>
      <c r="AH144" s="1102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3909" t="s">
        <v>167</v>
      </c>
      <c r="B145" s="919" t="s">
        <v>31</v>
      </c>
      <c r="C145" s="693">
        <f t="shared" si="90"/>
        <v>0</v>
      </c>
      <c r="D145" s="921">
        <f t="shared" si="91"/>
        <v>0</v>
      </c>
      <c r="E145" s="922">
        <f t="shared" si="91"/>
        <v>0</v>
      </c>
      <c r="F145" s="923"/>
      <c r="G145" s="924"/>
      <c r="H145" s="923"/>
      <c r="I145" s="924"/>
      <c r="J145" s="923"/>
      <c r="K145" s="924"/>
      <c r="L145" s="923"/>
      <c r="M145" s="924"/>
      <c r="N145" s="923"/>
      <c r="O145" s="924"/>
      <c r="P145" s="923"/>
      <c r="Q145" s="924"/>
      <c r="R145" s="923"/>
      <c r="S145" s="924"/>
      <c r="T145" s="923"/>
      <c r="U145" s="924"/>
      <c r="V145" s="923"/>
      <c r="W145" s="924"/>
      <c r="X145" s="923"/>
      <c r="Y145" s="924"/>
      <c r="Z145" s="923"/>
      <c r="AA145" s="924"/>
      <c r="AB145" s="923"/>
      <c r="AC145" s="924"/>
      <c r="AD145" s="923"/>
      <c r="AE145" s="924"/>
      <c r="AF145" s="923"/>
      <c r="AG145" s="925"/>
      <c r="AH145" s="926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1198" t="s">
        <v>152</v>
      </c>
      <c r="C146" s="411">
        <f t="shared" si="90"/>
        <v>0</v>
      </c>
      <c r="D146" s="1168">
        <f t="shared" si="91"/>
        <v>0</v>
      </c>
      <c r="E146" s="1169">
        <f t="shared" si="91"/>
        <v>0</v>
      </c>
      <c r="F146" s="1081"/>
      <c r="G146" s="1083"/>
      <c r="H146" s="1081"/>
      <c r="I146" s="1083"/>
      <c r="J146" s="1081"/>
      <c r="K146" s="1083"/>
      <c r="L146" s="1081"/>
      <c r="M146" s="1083"/>
      <c r="N146" s="1081"/>
      <c r="O146" s="1083"/>
      <c r="P146" s="1081"/>
      <c r="Q146" s="1083"/>
      <c r="R146" s="1081"/>
      <c r="S146" s="1083"/>
      <c r="T146" s="1081"/>
      <c r="U146" s="1083"/>
      <c r="V146" s="1081"/>
      <c r="W146" s="1083"/>
      <c r="X146" s="1081"/>
      <c r="Y146" s="1083"/>
      <c r="Z146" s="1081"/>
      <c r="AA146" s="1083"/>
      <c r="AB146" s="1081"/>
      <c r="AC146" s="1083"/>
      <c r="AD146" s="1081"/>
      <c r="AE146" s="1083"/>
      <c r="AF146" s="1081"/>
      <c r="AG146" s="1084"/>
      <c r="AH146" s="1080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1199" t="s">
        <v>165</v>
      </c>
      <c r="C147" s="411">
        <f t="shared" si="90"/>
        <v>0</v>
      </c>
      <c r="D147" s="1168">
        <f t="shared" si="91"/>
        <v>0</v>
      </c>
      <c r="E147" s="1169">
        <f t="shared" si="91"/>
        <v>0</v>
      </c>
      <c r="F147" s="1081"/>
      <c r="G147" s="1083"/>
      <c r="H147" s="1081"/>
      <c r="I147" s="1083"/>
      <c r="J147" s="1081"/>
      <c r="K147" s="1083"/>
      <c r="L147" s="1081"/>
      <c r="M147" s="1083"/>
      <c r="N147" s="1081"/>
      <c r="O147" s="1083"/>
      <c r="P147" s="1081"/>
      <c r="Q147" s="1083"/>
      <c r="R147" s="1081"/>
      <c r="S147" s="1083"/>
      <c r="T147" s="1081"/>
      <c r="U147" s="1083"/>
      <c r="V147" s="1081"/>
      <c r="W147" s="1083"/>
      <c r="X147" s="1081"/>
      <c r="Y147" s="1083"/>
      <c r="Z147" s="1081"/>
      <c r="AA147" s="1083"/>
      <c r="AB147" s="1081"/>
      <c r="AC147" s="1083"/>
      <c r="AD147" s="1081"/>
      <c r="AE147" s="1083"/>
      <c r="AF147" s="1081"/>
      <c r="AG147" s="1084"/>
      <c r="AH147" s="1080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1200" t="s">
        <v>166</v>
      </c>
      <c r="C148" s="412">
        <f t="shared" si="90"/>
        <v>0</v>
      </c>
      <c r="D148" s="1183">
        <f t="shared" si="91"/>
        <v>0</v>
      </c>
      <c r="E148" s="1184">
        <f t="shared" si="91"/>
        <v>0</v>
      </c>
      <c r="F148" s="1087"/>
      <c r="G148" s="1089"/>
      <c r="H148" s="1087"/>
      <c r="I148" s="1089"/>
      <c r="J148" s="1087"/>
      <c r="K148" s="1089"/>
      <c r="L148" s="1087"/>
      <c r="M148" s="1089"/>
      <c r="N148" s="1087"/>
      <c r="O148" s="1089"/>
      <c r="P148" s="1087"/>
      <c r="Q148" s="1089"/>
      <c r="R148" s="1087"/>
      <c r="S148" s="1089"/>
      <c r="T148" s="1087"/>
      <c r="U148" s="1089"/>
      <c r="V148" s="1087"/>
      <c r="W148" s="1089"/>
      <c r="X148" s="1087"/>
      <c r="Y148" s="1089"/>
      <c r="Z148" s="1087"/>
      <c r="AA148" s="1089"/>
      <c r="AB148" s="1087"/>
      <c r="AC148" s="1089"/>
      <c r="AD148" s="1087"/>
      <c r="AE148" s="1089"/>
      <c r="AF148" s="1087"/>
      <c r="AG148" s="1090"/>
      <c r="AH148" s="1102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3970" t="s">
        <v>169</v>
      </c>
      <c r="B150" s="3970" t="s">
        <v>6</v>
      </c>
      <c r="C150" s="3970" t="s">
        <v>170</v>
      </c>
      <c r="D150" s="3970"/>
      <c r="E150" s="3970"/>
      <c r="F150" s="4044" t="s">
        <v>40</v>
      </c>
      <c r="G150" s="3935"/>
      <c r="CA150" s="3972" t="s">
        <v>10</v>
      </c>
      <c r="CI150" s="3972" t="s">
        <v>10</v>
      </c>
    </row>
    <row r="151" spans="1:91" ht="17.25" customHeight="1" x14ac:dyDescent="0.2">
      <c r="A151" s="3970"/>
      <c r="B151" s="3970"/>
      <c r="C151" s="927" t="s">
        <v>171</v>
      </c>
      <c r="D151" s="928" t="s">
        <v>172</v>
      </c>
      <c r="E151" s="1201" t="s">
        <v>173</v>
      </c>
      <c r="F151" s="927" t="s">
        <v>174</v>
      </c>
      <c r="G151" s="1201" t="s">
        <v>175</v>
      </c>
      <c r="CA151" s="3972"/>
      <c r="CI151" s="3972"/>
    </row>
    <row r="152" spans="1:91" ht="21" customHeight="1" x14ac:dyDescent="0.25">
      <c r="A152" s="1198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1198" t="s">
        <v>177</v>
      </c>
      <c r="B153" s="431">
        <f t="shared" si="95"/>
        <v>0</v>
      </c>
      <c r="C153" s="1202"/>
      <c r="D153" s="1203"/>
      <c r="E153" s="1204"/>
      <c r="F153" s="1205"/>
      <c r="G153" s="1204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1198" t="s">
        <v>178</v>
      </c>
      <c r="B154" s="431">
        <f t="shared" si="95"/>
        <v>0</v>
      </c>
      <c r="C154" s="1202"/>
      <c r="D154" s="1203"/>
      <c r="E154" s="1204"/>
      <c r="F154" s="1205"/>
      <c r="G154" s="1204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1198" t="s">
        <v>179</v>
      </c>
      <c r="B155" s="431">
        <f t="shared" si="95"/>
        <v>0</v>
      </c>
      <c r="C155" s="1202"/>
      <c r="D155" s="1203"/>
      <c r="E155" s="1204"/>
      <c r="F155" s="1205"/>
      <c r="G155" s="1204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1198" t="s">
        <v>180</v>
      </c>
      <c r="B156" s="431">
        <f t="shared" si="95"/>
        <v>0</v>
      </c>
      <c r="C156" s="1202"/>
      <c r="D156" s="1203"/>
      <c r="E156" s="1204"/>
      <c r="F156" s="1205"/>
      <c r="G156" s="1204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1198" t="s">
        <v>181</v>
      </c>
      <c r="B157" s="431">
        <f t="shared" si="95"/>
        <v>0</v>
      </c>
      <c r="C157" s="1202"/>
      <c r="D157" s="1203"/>
      <c r="E157" s="1204"/>
      <c r="F157" s="1205"/>
      <c r="G157" s="1204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1206" t="s">
        <v>182</v>
      </c>
      <c r="B158" s="432">
        <f t="shared" si="95"/>
        <v>0</v>
      </c>
      <c r="C158" s="1207"/>
      <c r="D158" s="1208"/>
      <c r="E158" s="1209"/>
      <c r="F158" s="1210"/>
      <c r="G158" s="1209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939" t="s">
        <v>5</v>
      </c>
      <c r="B160" s="940" t="s">
        <v>6</v>
      </c>
    </row>
    <row r="161" spans="1:91" ht="17.25" customHeight="1" x14ac:dyDescent="0.2">
      <c r="A161" s="1198" t="s">
        <v>184</v>
      </c>
      <c r="B161" s="284"/>
    </row>
    <row r="162" spans="1:91" ht="16.5" customHeight="1" x14ac:dyDescent="0.2">
      <c r="A162" s="1198" t="s">
        <v>185</v>
      </c>
      <c r="B162" s="284"/>
    </row>
    <row r="163" spans="1:91" ht="23.25" customHeight="1" x14ac:dyDescent="0.2">
      <c r="A163" s="1206" t="s">
        <v>186</v>
      </c>
      <c r="B163" s="1211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3960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3947" t="s">
        <v>42</v>
      </c>
      <c r="F166" s="4049"/>
      <c r="G166" s="3947" t="s">
        <v>16</v>
      </c>
      <c r="H166" s="4049"/>
      <c r="I166" s="3947" t="s">
        <v>17</v>
      </c>
      <c r="J166" s="4049"/>
      <c r="K166" s="3947" t="s">
        <v>18</v>
      </c>
      <c r="L166" s="4049"/>
      <c r="M166" s="3947" t="s">
        <v>19</v>
      </c>
      <c r="N166" s="4049"/>
      <c r="O166" s="3947" t="s">
        <v>20</v>
      </c>
      <c r="P166" s="4049"/>
      <c r="Q166" s="3947" t="s">
        <v>21</v>
      </c>
      <c r="R166" s="4049"/>
      <c r="S166" s="3947" t="s">
        <v>22</v>
      </c>
      <c r="T166" s="4049"/>
      <c r="U166" s="3947" t="s">
        <v>23</v>
      </c>
      <c r="V166" s="4049"/>
      <c r="W166" s="3947" t="s">
        <v>24</v>
      </c>
      <c r="X166" s="4049"/>
      <c r="Y166" s="3947" t="s">
        <v>25</v>
      </c>
      <c r="Z166" s="4049"/>
      <c r="AA166" s="3947" t="s">
        <v>26</v>
      </c>
      <c r="AB166" s="4049"/>
      <c r="AC166" s="3947" t="s">
        <v>27</v>
      </c>
      <c r="AD166" s="4049"/>
      <c r="AE166" s="3947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942" t="s">
        <v>90</v>
      </c>
      <c r="C167" s="943" t="s">
        <v>29</v>
      </c>
      <c r="D167" s="1212" t="s">
        <v>30</v>
      </c>
      <c r="E167" s="945" t="s">
        <v>29</v>
      </c>
      <c r="F167" s="1212" t="s">
        <v>30</v>
      </c>
      <c r="G167" s="945" t="s">
        <v>29</v>
      </c>
      <c r="H167" s="1212" t="s">
        <v>30</v>
      </c>
      <c r="I167" s="945" t="s">
        <v>29</v>
      </c>
      <c r="J167" s="1212" t="s">
        <v>30</v>
      </c>
      <c r="K167" s="945" t="s">
        <v>29</v>
      </c>
      <c r="L167" s="1212" t="s">
        <v>30</v>
      </c>
      <c r="M167" s="945" t="s">
        <v>29</v>
      </c>
      <c r="N167" s="1212" t="s">
        <v>30</v>
      </c>
      <c r="O167" s="945" t="s">
        <v>29</v>
      </c>
      <c r="P167" s="1212" t="s">
        <v>30</v>
      </c>
      <c r="Q167" s="945" t="s">
        <v>29</v>
      </c>
      <c r="R167" s="1212" t="s">
        <v>30</v>
      </c>
      <c r="S167" s="945" t="s">
        <v>29</v>
      </c>
      <c r="T167" s="1212" t="s">
        <v>30</v>
      </c>
      <c r="U167" s="945" t="s">
        <v>29</v>
      </c>
      <c r="V167" s="1212" t="s">
        <v>30</v>
      </c>
      <c r="W167" s="945" t="s">
        <v>29</v>
      </c>
      <c r="X167" s="1212" t="s">
        <v>30</v>
      </c>
      <c r="Y167" s="945" t="s">
        <v>29</v>
      </c>
      <c r="Z167" s="1212" t="s">
        <v>30</v>
      </c>
      <c r="AA167" s="945" t="s">
        <v>29</v>
      </c>
      <c r="AB167" s="1212" t="s">
        <v>30</v>
      </c>
      <c r="AC167" s="945" t="s">
        <v>29</v>
      </c>
      <c r="AD167" s="1212" t="s">
        <v>30</v>
      </c>
      <c r="AE167" s="945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1198" t="s">
        <v>191</v>
      </c>
      <c r="B168" s="947">
        <f>SUM(C168:D168)</f>
        <v>0</v>
      </c>
      <c r="C168" s="947">
        <f t="shared" ref="C168:D170" si="99">+E168+G168+I168+K168+M168+O168+Q168+S168+U168+W168+Y168+AA168+AC168+AE168</f>
        <v>0</v>
      </c>
      <c r="D168" s="947">
        <f t="shared" si="99"/>
        <v>0</v>
      </c>
      <c r="E168" s="923"/>
      <c r="F168" s="924"/>
      <c r="G168" s="923"/>
      <c r="H168" s="924"/>
      <c r="I168" s="923"/>
      <c r="J168" s="924"/>
      <c r="K168" s="923"/>
      <c r="L168" s="924"/>
      <c r="M168" s="923"/>
      <c r="N168" s="924"/>
      <c r="O168" s="923"/>
      <c r="P168" s="924"/>
      <c r="Q168" s="923"/>
      <c r="R168" s="924"/>
      <c r="S168" s="923"/>
      <c r="T168" s="924"/>
      <c r="U168" s="923"/>
      <c r="V168" s="924"/>
      <c r="W168" s="923"/>
      <c r="X168" s="924"/>
      <c r="Y168" s="923"/>
      <c r="Z168" s="924"/>
      <c r="AA168" s="923"/>
      <c r="AB168" s="924"/>
      <c r="AC168" s="923"/>
      <c r="AD168" s="924"/>
      <c r="AE168" s="923"/>
      <c r="AF168" s="948"/>
      <c r="AG168" s="949"/>
      <c r="AH168" s="949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1198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1081"/>
      <c r="F169" s="1083"/>
      <c r="G169" s="1081"/>
      <c r="H169" s="1083"/>
      <c r="I169" s="1081"/>
      <c r="J169" s="1083"/>
      <c r="K169" s="1081"/>
      <c r="L169" s="1083"/>
      <c r="M169" s="1081"/>
      <c r="N169" s="1083"/>
      <c r="O169" s="1081"/>
      <c r="P169" s="1083"/>
      <c r="Q169" s="1081"/>
      <c r="R169" s="1083"/>
      <c r="S169" s="1081"/>
      <c r="T169" s="1083"/>
      <c r="U169" s="1081"/>
      <c r="V169" s="1083"/>
      <c r="W169" s="1081"/>
      <c r="X169" s="1083"/>
      <c r="Y169" s="1081"/>
      <c r="Z169" s="1083"/>
      <c r="AA169" s="1081"/>
      <c r="AB169" s="1083"/>
      <c r="AC169" s="1081"/>
      <c r="AD169" s="1083"/>
      <c r="AE169" s="1081"/>
      <c r="AF169" s="1214"/>
      <c r="AG169" s="1100"/>
      <c r="AH169" s="1100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1198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1206" t="s">
        <v>194</v>
      </c>
      <c r="B171" s="1215"/>
      <c r="C171" s="1215"/>
      <c r="D171" s="1215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3962" t="s">
        <v>197</v>
      </c>
      <c r="C173" s="4054"/>
      <c r="D173" s="4055"/>
      <c r="E173" s="3962" t="s">
        <v>198</v>
      </c>
      <c r="F173" s="4054"/>
      <c r="G173" s="4055"/>
    </row>
    <row r="174" spans="1:91" x14ac:dyDescent="0.2">
      <c r="A174" s="3755"/>
      <c r="B174" s="953" t="s">
        <v>90</v>
      </c>
      <c r="C174" s="954" t="s">
        <v>29</v>
      </c>
      <c r="D174" s="1217" t="s">
        <v>30</v>
      </c>
      <c r="E174" s="953" t="s">
        <v>90</v>
      </c>
      <c r="F174" s="954" t="s">
        <v>29</v>
      </c>
      <c r="G174" s="1217" t="s">
        <v>30</v>
      </c>
    </row>
    <row r="175" spans="1:91" x14ac:dyDescent="0.2">
      <c r="A175" s="308" t="s">
        <v>199</v>
      </c>
      <c r="B175" s="956">
        <f>SUM(C175:D175)</f>
        <v>0</v>
      </c>
      <c r="C175" s="957"/>
      <c r="D175" s="958"/>
      <c r="E175" s="956">
        <f>SUM(F175:G175)</f>
        <v>0</v>
      </c>
      <c r="F175" s="957"/>
      <c r="G175" s="958"/>
    </row>
    <row r="176" spans="1:91" ht="23.25" customHeight="1" x14ac:dyDescent="0.25">
      <c r="A176" s="1218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3952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960" t="s">
        <v>12</v>
      </c>
      <c r="D179" s="961" t="s">
        <v>13</v>
      </c>
      <c r="E179" s="961" t="s">
        <v>41</v>
      </c>
      <c r="F179" s="961" t="s">
        <v>42</v>
      </c>
      <c r="G179" s="961" t="s">
        <v>16</v>
      </c>
      <c r="H179" s="961" t="s">
        <v>17</v>
      </c>
      <c r="I179" s="961" t="s">
        <v>18</v>
      </c>
      <c r="J179" s="961" t="s">
        <v>19</v>
      </c>
      <c r="K179" s="961" t="s">
        <v>20</v>
      </c>
      <c r="L179" s="961" t="s">
        <v>21</v>
      </c>
      <c r="M179" s="961" t="s">
        <v>22</v>
      </c>
      <c r="N179" s="961" t="s">
        <v>23</v>
      </c>
      <c r="O179" s="961" t="s">
        <v>24</v>
      </c>
      <c r="P179" s="961" t="s">
        <v>25</v>
      </c>
      <c r="Q179" s="961" t="s">
        <v>26</v>
      </c>
      <c r="R179" s="961" t="s">
        <v>27</v>
      </c>
      <c r="S179" s="1219" t="s">
        <v>28</v>
      </c>
    </row>
    <row r="180" spans="1:94" x14ac:dyDescent="0.2">
      <c r="A180" s="308" t="s">
        <v>203</v>
      </c>
      <c r="B180" s="1220">
        <f>SUM(C180:S180)</f>
        <v>0</v>
      </c>
      <c r="C180" s="1152"/>
      <c r="D180" s="1153"/>
      <c r="E180" s="1153"/>
      <c r="F180" s="1153"/>
      <c r="G180" s="1153"/>
      <c r="H180" s="1153"/>
      <c r="I180" s="1153"/>
      <c r="J180" s="1153"/>
      <c r="K180" s="1153"/>
      <c r="L180" s="1153"/>
      <c r="M180" s="1153"/>
      <c r="N180" s="1153"/>
      <c r="O180" s="1153"/>
      <c r="P180" s="1153"/>
      <c r="Q180" s="1153"/>
      <c r="R180" s="1153"/>
      <c r="S180" s="1154"/>
    </row>
    <row r="181" spans="1:94" x14ac:dyDescent="0.2">
      <c r="A181" s="308" t="s">
        <v>204</v>
      </c>
      <c r="B181" s="1220">
        <f>SUM(C181:S181)</f>
        <v>0</v>
      </c>
      <c r="C181" s="1152"/>
      <c r="D181" s="1153"/>
      <c r="E181" s="1153"/>
      <c r="F181" s="1153"/>
      <c r="G181" s="1153"/>
      <c r="H181" s="1153"/>
      <c r="I181" s="1153"/>
      <c r="J181" s="1153"/>
      <c r="K181" s="1153"/>
      <c r="L181" s="1153"/>
      <c r="M181" s="1153"/>
      <c r="N181" s="1153"/>
      <c r="O181" s="1153"/>
      <c r="P181" s="1153"/>
      <c r="Q181" s="1153"/>
      <c r="R181" s="1153"/>
      <c r="S181" s="1154"/>
      <c r="T181" s="285"/>
    </row>
    <row r="182" spans="1:94" x14ac:dyDescent="0.2">
      <c r="A182" s="1218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3945" t="s">
        <v>207</v>
      </c>
      <c r="B184" s="3744" t="s">
        <v>208</v>
      </c>
      <c r="C184" s="3745"/>
      <c r="D184" s="3746"/>
      <c r="E184" s="3957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3959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3945"/>
      <c r="B185" s="3747"/>
      <c r="C185" s="3748"/>
      <c r="D185" s="3749"/>
      <c r="E185" s="3960" t="s">
        <v>210</v>
      </c>
      <c r="F185" s="4049" t="s">
        <v>211</v>
      </c>
      <c r="G185" s="3947" t="s">
        <v>212</v>
      </c>
      <c r="H185" s="4049"/>
      <c r="I185" s="3947" t="s">
        <v>213</v>
      </c>
      <c r="J185" s="4049"/>
      <c r="K185" s="3947" t="s">
        <v>214</v>
      </c>
      <c r="L185" s="4049"/>
      <c r="M185" s="3947" t="s">
        <v>215</v>
      </c>
      <c r="N185" s="4049"/>
      <c r="O185" s="3947" t="s">
        <v>216</v>
      </c>
      <c r="P185" s="4049"/>
      <c r="Q185" s="4050" t="s">
        <v>217</v>
      </c>
      <c r="R185" s="4049"/>
      <c r="S185" s="3947" t="s">
        <v>218</v>
      </c>
      <c r="T185" s="4049"/>
      <c r="U185" s="3947" t="s">
        <v>219</v>
      </c>
      <c r="V185" s="4049"/>
      <c r="W185" s="4050" t="s">
        <v>220</v>
      </c>
      <c r="X185" s="4049"/>
      <c r="Y185" s="3945" t="s">
        <v>221</v>
      </c>
      <c r="Z185" s="3945"/>
      <c r="AA185" s="3945" t="s">
        <v>222</v>
      </c>
      <c r="AB185" s="3945"/>
      <c r="AC185" s="3945" t="s">
        <v>223</v>
      </c>
      <c r="AD185" s="3945"/>
      <c r="AE185" s="3945" t="s">
        <v>224</v>
      </c>
      <c r="AF185" s="3945"/>
      <c r="AG185" s="3945" t="s">
        <v>225</v>
      </c>
      <c r="AH185" s="3945"/>
      <c r="AI185" s="3945" t="s">
        <v>226</v>
      </c>
      <c r="AJ185" s="3945"/>
      <c r="AK185" s="3945" t="s">
        <v>227</v>
      </c>
      <c r="AL185" s="3945"/>
      <c r="AM185" s="3945" t="s">
        <v>28</v>
      </c>
      <c r="AN185" s="3950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3945"/>
      <c r="B186" s="943" t="s">
        <v>90</v>
      </c>
      <c r="C186" s="943" t="s">
        <v>29</v>
      </c>
      <c r="D186" s="943" t="s">
        <v>30</v>
      </c>
      <c r="E186" s="945" t="s">
        <v>29</v>
      </c>
      <c r="F186" s="1212" t="s">
        <v>30</v>
      </c>
      <c r="G186" s="945" t="s">
        <v>29</v>
      </c>
      <c r="H186" s="1212" t="s">
        <v>30</v>
      </c>
      <c r="I186" s="945" t="s">
        <v>29</v>
      </c>
      <c r="J186" s="1212" t="s">
        <v>30</v>
      </c>
      <c r="K186" s="945" t="s">
        <v>29</v>
      </c>
      <c r="L186" s="1212" t="s">
        <v>30</v>
      </c>
      <c r="M186" s="945" t="s">
        <v>29</v>
      </c>
      <c r="N186" s="1212" t="s">
        <v>30</v>
      </c>
      <c r="O186" s="945" t="s">
        <v>29</v>
      </c>
      <c r="P186" s="1212" t="s">
        <v>30</v>
      </c>
      <c r="Q186" s="945" t="s">
        <v>29</v>
      </c>
      <c r="R186" s="1212" t="s">
        <v>30</v>
      </c>
      <c r="S186" s="945" t="s">
        <v>29</v>
      </c>
      <c r="T186" s="1212" t="s">
        <v>30</v>
      </c>
      <c r="U186" s="945" t="s">
        <v>29</v>
      </c>
      <c r="V186" s="1212" t="s">
        <v>30</v>
      </c>
      <c r="W186" s="945" t="s">
        <v>29</v>
      </c>
      <c r="X186" s="1212" t="s">
        <v>30</v>
      </c>
      <c r="Y186" s="945" t="s">
        <v>29</v>
      </c>
      <c r="Z186" s="1212" t="s">
        <v>30</v>
      </c>
      <c r="AA186" s="945" t="s">
        <v>29</v>
      </c>
      <c r="AB186" s="1212" t="s">
        <v>30</v>
      </c>
      <c r="AC186" s="945" t="s">
        <v>29</v>
      </c>
      <c r="AD186" s="1212" t="s">
        <v>30</v>
      </c>
      <c r="AE186" s="945" t="s">
        <v>29</v>
      </c>
      <c r="AF186" s="1212" t="s">
        <v>30</v>
      </c>
      <c r="AG186" s="945" t="s">
        <v>29</v>
      </c>
      <c r="AH186" s="1212" t="s">
        <v>30</v>
      </c>
      <c r="AI186" s="945" t="s">
        <v>29</v>
      </c>
      <c r="AJ186" s="1212" t="s">
        <v>30</v>
      </c>
      <c r="AK186" s="945" t="s">
        <v>29</v>
      </c>
      <c r="AL186" s="1212" t="s">
        <v>30</v>
      </c>
      <c r="AM186" s="945" t="s">
        <v>29</v>
      </c>
      <c r="AN186" s="964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965">
        <f>SUM(C187:D187)</f>
        <v>0</v>
      </c>
      <c r="C187" s="965">
        <f t="shared" ref="C187:D189" si="101">+E187+G187+I187+K187+M187+O187+Q187+S187+U187+W187+Y187+AA187+AC187+AE187+AG187+AI187+AK187+AM187</f>
        <v>0</v>
      </c>
      <c r="D187" s="966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1221">
        <f>SUM(C188:D188)</f>
        <v>0</v>
      </c>
      <c r="C188" s="1221">
        <f t="shared" si="101"/>
        <v>0</v>
      </c>
      <c r="D188" s="1222">
        <f t="shared" si="101"/>
        <v>0</v>
      </c>
      <c r="E188" s="1081"/>
      <c r="F188" s="1080"/>
      <c r="G188" s="1081"/>
      <c r="H188" s="1083"/>
      <c r="I188" s="1081"/>
      <c r="J188" s="1083"/>
      <c r="K188" s="1081"/>
      <c r="L188" s="1083"/>
      <c r="M188" s="1081"/>
      <c r="N188" s="1080"/>
      <c r="O188" s="1081"/>
      <c r="P188" s="1080"/>
      <c r="Q188" s="1081"/>
      <c r="R188" s="1080"/>
      <c r="S188" s="1081"/>
      <c r="T188" s="1080"/>
      <c r="U188" s="1081"/>
      <c r="V188" s="1080"/>
      <c r="W188" s="1081"/>
      <c r="X188" s="1080"/>
      <c r="Y188" s="1081"/>
      <c r="Z188" s="1080"/>
      <c r="AA188" s="1081"/>
      <c r="AB188" s="1080"/>
      <c r="AC188" s="1081"/>
      <c r="AD188" s="1080"/>
      <c r="AE188" s="1081"/>
      <c r="AF188" s="1080"/>
      <c r="AG188" s="1081"/>
      <c r="AH188" s="1080"/>
      <c r="AI188" s="1081"/>
      <c r="AJ188" s="1080"/>
      <c r="AK188" s="1081"/>
      <c r="AL188" s="1080"/>
      <c r="AM188" s="1081"/>
      <c r="AN188" s="1223"/>
      <c r="AO188" s="1117"/>
      <c r="AP188" s="1081"/>
      <c r="AQ188" s="1081"/>
      <c r="AR188" s="1100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1087"/>
      <c r="F189" s="1102"/>
      <c r="G189" s="1087"/>
      <c r="H189" s="1089"/>
      <c r="I189" s="1087"/>
      <c r="J189" s="1089"/>
      <c r="K189" s="1087"/>
      <c r="L189" s="1089"/>
      <c r="M189" s="1087"/>
      <c r="N189" s="1102"/>
      <c r="O189" s="1087"/>
      <c r="P189" s="1102"/>
      <c r="Q189" s="1087"/>
      <c r="R189" s="1102"/>
      <c r="S189" s="1087"/>
      <c r="T189" s="1102"/>
      <c r="U189" s="1087"/>
      <c r="V189" s="1102"/>
      <c r="W189" s="1087"/>
      <c r="X189" s="1102"/>
      <c r="Y189" s="1087"/>
      <c r="Z189" s="1102"/>
      <c r="AA189" s="1087"/>
      <c r="AB189" s="1102"/>
      <c r="AC189" s="1087"/>
      <c r="AD189" s="1102"/>
      <c r="AE189" s="1087"/>
      <c r="AF189" s="1102"/>
      <c r="AG189" s="1087"/>
      <c r="AH189" s="1102"/>
      <c r="AI189" s="1087"/>
      <c r="AJ189" s="1102"/>
      <c r="AK189" s="1087"/>
      <c r="AL189" s="1102"/>
      <c r="AM189" s="1087"/>
      <c r="AN189" s="1224"/>
      <c r="AO189" s="1129"/>
      <c r="AP189" s="1087"/>
      <c r="AQ189" s="1087"/>
      <c r="AR189" s="1101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3940" t="s">
        <v>233</v>
      </c>
      <c r="D191" s="4047"/>
      <c r="E191" s="3718" t="s">
        <v>234</v>
      </c>
      <c r="F191" s="3942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3944"/>
      <c r="U191" s="3724" t="s">
        <v>236</v>
      </c>
    </row>
    <row r="192" spans="1:94" ht="25.5" x14ac:dyDescent="0.2">
      <c r="A192" s="3717"/>
      <c r="B192" s="3717"/>
      <c r="C192" s="973" t="s">
        <v>237</v>
      </c>
      <c r="D192" s="973" t="s">
        <v>238</v>
      </c>
      <c r="E192" s="3717"/>
      <c r="F192" s="973" t="s">
        <v>239</v>
      </c>
      <c r="G192" s="973" t="s">
        <v>240</v>
      </c>
      <c r="H192" s="973" t="s">
        <v>241</v>
      </c>
      <c r="I192" s="973" t="s">
        <v>242</v>
      </c>
      <c r="J192" s="973" t="s">
        <v>243</v>
      </c>
      <c r="K192" s="973" t="s">
        <v>244</v>
      </c>
      <c r="L192" s="973" t="s">
        <v>245</v>
      </c>
      <c r="M192" s="973" t="s">
        <v>246</v>
      </c>
      <c r="N192" s="973" t="s">
        <v>247</v>
      </c>
      <c r="O192" s="973" t="s">
        <v>248</v>
      </c>
      <c r="P192" s="973" t="s">
        <v>249</v>
      </c>
      <c r="Q192" s="973" t="s">
        <v>250</v>
      </c>
      <c r="R192" s="973" t="s">
        <v>251</v>
      </c>
      <c r="S192" s="973" t="s">
        <v>252</v>
      </c>
      <c r="T192" s="974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975">
        <f>SUM(C193:D193)</f>
        <v>0</v>
      </c>
      <c r="C193" s="129"/>
      <c r="D193" s="129"/>
      <c r="E193" s="976">
        <f>+F193+G193+H193+I193+K193+L193+M193+N193+O193+P193+Q193+R193+S193+T193</f>
        <v>0</v>
      </c>
      <c r="F193" s="1081"/>
      <c r="G193" s="1081"/>
      <c r="H193" s="1081"/>
      <c r="I193" s="1081"/>
      <c r="J193" s="977"/>
      <c r="K193" s="1081"/>
      <c r="L193" s="1081"/>
      <c r="M193" s="1081"/>
      <c r="N193" s="1081"/>
      <c r="O193" s="1081"/>
      <c r="P193" s="1081"/>
      <c r="Q193" s="1081"/>
      <c r="R193" s="1081"/>
      <c r="S193" s="1081"/>
      <c r="T193" s="1227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1228">
        <f>SUM(C194:D194)</f>
        <v>0</v>
      </c>
      <c r="C194" s="1081"/>
      <c r="D194" s="1081"/>
      <c r="E194" s="1229">
        <f>+F194+G194+H194+I194+K194+L194+M194+N194+O194+P194+Q194+R194+S194+T194</f>
        <v>0</v>
      </c>
      <c r="F194" s="1081"/>
      <c r="G194" s="1081"/>
      <c r="H194" s="1081"/>
      <c r="I194" s="1081"/>
      <c r="J194" s="1230"/>
      <c r="K194" s="1081"/>
      <c r="L194" s="1081"/>
      <c r="M194" s="1081"/>
      <c r="N194" s="1081"/>
      <c r="O194" s="1081"/>
      <c r="P194" s="1081"/>
      <c r="Q194" s="1081"/>
      <c r="R194" s="1081"/>
      <c r="S194" s="1081"/>
      <c r="T194" s="1227"/>
      <c r="U194" s="1080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1228">
        <f>SUM(C195:D195)</f>
        <v>0</v>
      </c>
      <c r="C195" s="1081"/>
      <c r="D195" s="1081"/>
      <c r="E195" s="1229">
        <f>SUM(F195:T195)</f>
        <v>0</v>
      </c>
      <c r="F195" s="1081"/>
      <c r="G195" s="1081"/>
      <c r="H195" s="1081"/>
      <c r="I195" s="1081"/>
      <c r="J195" s="1100"/>
      <c r="K195" s="1081"/>
      <c r="L195" s="1081"/>
      <c r="M195" s="1081"/>
      <c r="N195" s="1081"/>
      <c r="O195" s="1081"/>
      <c r="P195" s="1081"/>
      <c r="Q195" s="1081"/>
      <c r="R195" s="1081"/>
      <c r="S195" s="1081"/>
      <c r="T195" s="1227"/>
      <c r="U195" s="1080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1218" t="s">
        <v>255</v>
      </c>
      <c r="B196" s="343">
        <f>SUM(C196:D196)</f>
        <v>0</v>
      </c>
      <c r="C196" s="1087"/>
      <c r="D196" s="1087"/>
      <c r="E196" s="344">
        <f>+F196+G196+H196+I196+K196+L196+M196+N196+O196+P196+Q196+R196+S196+T196</f>
        <v>0</v>
      </c>
      <c r="F196" s="1087"/>
      <c r="G196" s="1087"/>
      <c r="H196" s="1087"/>
      <c r="I196" s="1087"/>
      <c r="J196" s="345"/>
      <c r="K196" s="1087"/>
      <c r="L196" s="1087"/>
      <c r="M196" s="1087"/>
      <c r="N196" s="1087"/>
      <c r="O196" s="1087"/>
      <c r="P196" s="1087"/>
      <c r="Q196" s="1087"/>
      <c r="R196" s="1087"/>
      <c r="S196" s="1087"/>
      <c r="T196" s="1231"/>
      <c r="U196" s="1102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3934" t="s">
        <v>141</v>
      </c>
      <c r="C198" s="3702" t="s">
        <v>233</v>
      </c>
      <c r="D198" s="3703"/>
      <c r="E198" s="3704"/>
      <c r="F198" s="3690" t="s">
        <v>234</v>
      </c>
      <c r="G198" s="3935" t="s">
        <v>257</v>
      </c>
      <c r="H198" s="3935"/>
      <c r="I198" s="3935"/>
      <c r="J198" s="3935"/>
      <c r="K198" s="3935"/>
      <c r="L198" s="3935"/>
      <c r="M198" s="3935"/>
      <c r="N198" s="3935"/>
      <c r="O198" s="3935"/>
      <c r="P198" s="3935"/>
      <c r="Q198" s="3936"/>
      <c r="R198" s="3710" t="s">
        <v>236</v>
      </c>
    </row>
    <row r="199" spans="1:87" x14ac:dyDescent="0.2">
      <c r="A199" s="3691"/>
      <c r="B199" s="3934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3934"/>
      <c r="C200" s="983" t="s">
        <v>145</v>
      </c>
      <c r="D200" s="983" t="s">
        <v>259</v>
      </c>
      <c r="E200" s="983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975">
        <f t="shared" ref="B201:B207" si="110">SUM(C201:E201)</f>
        <v>0</v>
      </c>
      <c r="C201" s="1081"/>
      <c r="D201" s="1081"/>
      <c r="E201" s="1081"/>
      <c r="F201" s="976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1232">
        <f t="shared" si="110"/>
        <v>0</v>
      </c>
      <c r="C202" s="1081"/>
      <c r="D202" s="1081"/>
      <c r="E202" s="1081"/>
      <c r="F202" s="1233">
        <f t="shared" ref="F202:F207" si="112">SUM(G202:Q202)</f>
        <v>0</v>
      </c>
      <c r="G202" s="1081"/>
      <c r="H202" s="1082"/>
      <c r="I202" s="1082"/>
      <c r="J202" s="1082"/>
      <c r="K202" s="1082"/>
      <c r="L202" s="1082"/>
      <c r="M202" s="1082"/>
      <c r="N202" s="1082"/>
      <c r="O202" s="1082"/>
      <c r="P202" s="1082"/>
      <c r="Q202" s="1223"/>
      <c r="R202" s="1080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1234">
        <f t="shared" si="110"/>
        <v>0</v>
      </c>
      <c r="C203" s="1081"/>
      <c r="D203" s="1081"/>
      <c r="E203" s="1081"/>
      <c r="F203" s="1233">
        <f t="shared" si="112"/>
        <v>0</v>
      </c>
      <c r="G203" s="1081"/>
      <c r="H203" s="1082"/>
      <c r="I203" s="1082"/>
      <c r="J203" s="1082"/>
      <c r="K203" s="1082"/>
      <c r="L203" s="1082"/>
      <c r="M203" s="1082"/>
      <c r="N203" s="1082"/>
      <c r="O203" s="1082"/>
      <c r="P203" s="1082"/>
      <c r="Q203" s="1223"/>
      <c r="R203" s="1080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1234">
        <f t="shared" si="110"/>
        <v>0</v>
      </c>
      <c r="C204" s="1081"/>
      <c r="D204" s="1081"/>
      <c r="E204" s="1081"/>
      <c r="F204" s="1233">
        <f t="shared" si="112"/>
        <v>0</v>
      </c>
      <c r="G204" s="1081"/>
      <c r="H204" s="1082"/>
      <c r="I204" s="1082"/>
      <c r="J204" s="1082"/>
      <c r="K204" s="1082"/>
      <c r="L204" s="1082"/>
      <c r="M204" s="1082"/>
      <c r="N204" s="1082"/>
      <c r="O204" s="1082"/>
      <c r="P204" s="1082"/>
      <c r="Q204" s="1223"/>
      <c r="R204" s="1080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1228">
        <f t="shared" si="110"/>
        <v>0</v>
      </c>
      <c r="C205" s="1081"/>
      <c r="D205" s="1081"/>
      <c r="E205" s="1081"/>
      <c r="F205" s="1233">
        <f t="shared" si="112"/>
        <v>0</v>
      </c>
      <c r="G205" s="1081"/>
      <c r="H205" s="1082"/>
      <c r="I205" s="1082"/>
      <c r="J205" s="1082"/>
      <c r="K205" s="1082"/>
      <c r="L205" s="1082"/>
      <c r="M205" s="1082"/>
      <c r="N205" s="1082"/>
      <c r="O205" s="1082"/>
      <c r="P205" s="1082"/>
      <c r="Q205" s="1223"/>
      <c r="R205" s="1080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1228">
        <f t="shared" si="110"/>
        <v>0</v>
      </c>
      <c r="C206" s="1081"/>
      <c r="D206" s="1081"/>
      <c r="E206" s="1081"/>
      <c r="F206" s="1233">
        <f t="shared" si="112"/>
        <v>0</v>
      </c>
      <c r="G206" s="1081"/>
      <c r="H206" s="1082"/>
      <c r="I206" s="1082"/>
      <c r="J206" s="1082"/>
      <c r="K206" s="1082"/>
      <c r="L206" s="1082"/>
      <c r="M206" s="1082"/>
      <c r="N206" s="1082"/>
      <c r="O206" s="1082"/>
      <c r="P206" s="1082"/>
      <c r="Q206" s="1223"/>
      <c r="R206" s="1080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1218" t="s">
        <v>263</v>
      </c>
      <c r="B207" s="1235">
        <f t="shared" si="110"/>
        <v>0</v>
      </c>
      <c r="C207" s="1087"/>
      <c r="D207" s="1087"/>
      <c r="E207" s="1087"/>
      <c r="F207" s="1236">
        <f t="shared" si="112"/>
        <v>0</v>
      </c>
      <c r="G207" s="1087"/>
      <c r="H207" s="1088"/>
      <c r="I207" s="1088"/>
      <c r="J207" s="1088"/>
      <c r="K207" s="1088"/>
      <c r="L207" s="1088"/>
      <c r="M207" s="1088"/>
      <c r="N207" s="1088"/>
      <c r="O207" s="1088"/>
      <c r="P207" s="1088"/>
      <c r="Q207" s="1224"/>
      <c r="R207" s="1102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3927" t="s">
        <v>257</v>
      </c>
      <c r="H209" s="4043"/>
      <c r="I209" s="4043"/>
      <c r="J209" s="4043"/>
      <c r="K209" s="4043"/>
      <c r="L209" s="4044"/>
    </row>
    <row r="210" spans="1:21" x14ac:dyDescent="0.2">
      <c r="A210" s="3679"/>
      <c r="B210" s="3682"/>
      <c r="C210" s="3687"/>
      <c r="D210" s="3688"/>
      <c r="E210" s="3689"/>
      <c r="F210" s="3691"/>
      <c r="G210" s="3930" t="s">
        <v>267</v>
      </c>
      <c r="H210" s="4045"/>
      <c r="I210" s="4045"/>
      <c r="J210" s="4045"/>
      <c r="K210" s="4045"/>
      <c r="L210" s="4046"/>
    </row>
    <row r="211" spans="1:21" ht="24" x14ac:dyDescent="0.2">
      <c r="A211" s="3680"/>
      <c r="B211" s="3683"/>
      <c r="C211" s="989" t="s">
        <v>268</v>
      </c>
      <c r="D211" s="989" t="s">
        <v>259</v>
      </c>
      <c r="E211" s="989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990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976">
        <f>SUM(G212:L212)</f>
        <v>0</v>
      </c>
      <c r="G212" s="923"/>
      <c r="H212" s="991"/>
      <c r="I212" s="991"/>
      <c r="J212" s="991"/>
      <c r="K212" s="991"/>
      <c r="L212" s="114"/>
    </row>
    <row r="213" spans="1:21" ht="24" customHeight="1" x14ac:dyDescent="0.25">
      <c r="A213" s="308" t="s">
        <v>276</v>
      </c>
      <c r="B213" s="1237">
        <f>SUM(C213:E213)</f>
        <v>0</v>
      </c>
      <c r="C213" s="1081"/>
      <c r="D213" s="1081"/>
      <c r="E213" s="129"/>
      <c r="F213" s="1233">
        <f>SUM(G213:L213)</f>
        <v>0</v>
      </c>
      <c r="G213" s="1081"/>
      <c r="H213" s="1082"/>
      <c r="I213" s="1082"/>
      <c r="J213" s="1082"/>
      <c r="K213" s="1082"/>
      <c r="L213" s="1080"/>
    </row>
    <row r="214" spans="1:21" ht="15" x14ac:dyDescent="0.25">
      <c r="A214" s="308" t="s">
        <v>277</v>
      </c>
      <c r="B214" s="1237">
        <f>SUM(C214:E214)</f>
        <v>0</v>
      </c>
      <c r="C214" s="1081"/>
      <c r="D214" s="1081"/>
      <c r="E214" s="1100"/>
      <c r="F214" s="1233">
        <f>SUM(G214:L214)</f>
        <v>0</v>
      </c>
      <c r="G214" s="1081"/>
      <c r="H214" s="1082"/>
      <c r="I214" s="1082"/>
      <c r="J214" s="1082"/>
      <c r="K214" s="1082"/>
      <c r="L214" s="1080"/>
    </row>
    <row r="215" spans="1:21" ht="15" x14ac:dyDescent="0.25">
      <c r="A215" s="1218" t="s">
        <v>278</v>
      </c>
      <c r="B215" s="363">
        <f>SUM(C215:D215)</f>
        <v>0</v>
      </c>
      <c r="C215" s="1087"/>
      <c r="D215" s="1087"/>
      <c r="E215" s="1238"/>
      <c r="F215" s="365">
        <f>SUM(G215:L215)</f>
        <v>0</v>
      </c>
      <c r="G215" s="1087"/>
      <c r="H215" s="1088"/>
      <c r="I215" s="1088"/>
      <c r="J215" s="1088"/>
      <c r="K215" s="1088"/>
      <c r="L215" s="1102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3910" t="s">
        <v>266</v>
      </c>
      <c r="E217" s="4036"/>
      <c r="F217" s="4036"/>
      <c r="G217" s="4036"/>
      <c r="H217" s="4036"/>
      <c r="I217" s="4036"/>
      <c r="J217" s="4037"/>
      <c r="K217" s="4038" t="s">
        <v>281</v>
      </c>
      <c r="L217" s="4038"/>
      <c r="M217" s="4038"/>
      <c r="N217" s="4039"/>
    </row>
    <row r="218" spans="1:21" ht="24.75" customHeight="1" x14ac:dyDescent="0.2">
      <c r="A218" s="3654"/>
      <c r="B218" s="3655"/>
      <c r="C218" s="3657"/>
      <c r="D218" s="989" t="s">
        <v>268</v>
      </c>
      <c r="E218" s="989" t="s">
        <v>282</v>
      </c>
      <c r="F218" s="989" t="s">
        <v>283</v>
      </c>
      <c r="G218" s="989" t="s">
        <v>284</v>
      </c>
      <c r="H218" s="989" t="s">
        <v>285</v>
      </c>
      <c r="I218" s="989" t="s">
        <v>34</v>
      </c>
      <c r="J218" s="989" t="s">
        <v>286</v>
      </c>
      <c r="K218" s="994" t="s">
        <v>287</v>
      </c>
      <c r="L218" s="995" t="s">
        <v>288</v>
      </c>
      <c r="M218" s="995" t="s">
        <v>289</v>
      </c>
      <c r="N218" s="1239" t="s">
        <v>290</v>
      </c>
    </row>
    <row r="219" spans="1:21" ht="18" customHeight="1" x14ac:dyDescent="0.2">
      <c r="A219" s="3656" t="s">
        <v>291</v>
      </c>
      <c r="B219" s="997" t="s">
        <v>292</v>
      </c>
      <c r="C219" s="975">
        <f>SUM(E219+G219)</f>
        <v>0</v>
      </c>
      <c r="D219" s="977"/>
      <c r="E219" s="1081"/>
      <c r="F219" s="977"/>
      <c r="G219" s="1081"/>
      <c r="H219" s="975">
        <f>+K219+L219+M219</f>
        <v>0</v>
      </c>
      <c r="I219" s="977"/>
      <c r="J219" s="977"/>
      <c r="K219" s="1117"/>
      <c r="L219" s="1082"/>
      <c r="M219" s="1082"/>
      <c r="N219" s="1240"/>
    </row>
    <row r="220" spans="1:21" x14ac:dyDescent="0.2">
      <c r="A220" s="3663"/>
      <c r="B220" s="1241" t="s">
        <v>293</v>
      </c>
      <c r="C220" s="1234">
        <f>SUM(D220+E220+G220)</f>
        <v>0</v>
      </c>
      <c r="D220" s="1081"/>
      <c r="E220" s="1100"/>
      <c r="F220" s="361"/>
      <c r="G220" s="1081"/>
      <c r="H220" s="1234">
        <f>SUM(I220:M220)</f>
        <v>0</v>
      </c>
      <c r="I220" s="129"/>
      <c r="J220" s="297"/>
      <c r="K220" s="1117"/>
      <c r="L220" s="1082"/>
      <c r="M220" s="1082"/>
      <c r="N220" s="1240"/>
    </row>
    <row r="221" spans="1:21" ht="16.5" customHeight="1" x14ac:dyDescent="0.25">
      <c r="A221" s="3663"/>
      <c r="B221" s="1241" t="s">
        <v>294</v>
      </c>
      <c r="C221" s="1229">
        <f>+F221+G221</f>
        <v>0</v>
      </c>
      <c r="D221" s="361"/>
      <c r="E221" s="361"/>
      <c r="F221" s="1081"/>
      <c r="G221" s="1081"/>
      <c r="H221" s="1229">
        <f>SUM(I221:M221)</f>
        <v>0</v>
      </c>
      <c r="I221" s="1081"/>
      <c r="J221" s="1100"/>
      <c r="K221" s="1117"/>
      <c r="L221" s="1082"/>
      <c r="M221" s="1082"/>
      <c r="N221" s="373"/>
    </row>
    <row r="222" spans="1:21" ht="17.25" customHeight="1" x14ac:dyDescent="0.25">
      <c r="A222" s="3657"/>
      <c r="B222" s="1242" t="s">
        <v>295</v>
      </c>
      <c r="C222" s="375">
        <f>SUM(D222:G222)</f>
        <v>0</v>
      </c>
      <c r="D222" s="1087"/>
      <c r="E222" s="1087"/>
      <c r="F222" s="1087"/>
      <c r="G222" s="1101"/>
      <c r="H222" s="344">
        <f>+N222</f>
        <v>0</v>
      </c>
      <c r="I222" s="1238"/>
      <c r="J222" s="1238"/>
      <c r="K222" s="1243"/>
      <c r="L222" s="1244"/>
      <c r="M222" s="1244"/>
      <c r="N222" s="1102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3915" t="s">
        <v>297</v>
      </c>
      <c r="B224" s="3916" t="s">
        <v>298</v>
      </c>
      <c r="C224" s="3916"/>
      <c r="D224" s="3916"/>
      <c r="E224" s="3916"/>
      <c r="F224" s="3917" t="s">
        <v>299</v>
      </c>
      <c r="G224" s="4040"/>
      <c r="H224" s="4040"/>
      <c r="I224" s="4040"/>
      <c r="J224" s="4040"/>
      <c r="K224" s="4041"/>
      <c r="U224" s="281"/>
    </row>
    <row r="225" spans="1:102" ht="15" customHeight="1" x14ac:dyDescent="0.2">
      <c r="A225" s="3915"/>
      <c r="B225" s="3916"/>
      <c r="C225" s="3916"/>
      <c r="D225" s="3916"/>
      <c r="E225" s="3916"/>
      <c r="F225" s="3920" t="s">
        <v>300</v>
      </c>
      <c r="G225" s="3920"/>
      <c r="H225" s="3920" t="s">
        <v>301</v>
      </c>
      <c r="I225" s="3920"/>
      <c r="J225" s="3920" t="s">
        <v>302</v>
      </c>
      <c r="K225" s="3920"/>
      <c r="U225" s="281"/>
    </row>
    <row r="226" spans="1:102" x14ac:dyDescent="0.2">
      <c r="A226" s="3915"/>
      <c r="B226" s="3921" t="s">
        <v>303</v>
      </c>
      <c r="C226" s="3671" t="s">
        <v>304</v>
      </c>
      <c r="D226" s="3922" t="s">
        <v>305</v>
      </c>
      <c r="E226" s="4042" t="s">
        <v>306</v>
      </c>
      <c r="F226" s="3924" t="s">
        <v>307</v>
      </c>
      <c r="G226" s="4035" t="s">
        <v>308</v>
      </c>
      <c r="H226" s="3924" t="s">
        <v>307</v>
      </c>
      <c r="I226" s="4035" t="s">
        <v>308</v>
      </c>
      <c r="J226" s="3924" t="s">
        <v>307</v>
      </c>
      <c r="K226" s="4035" t="s">
        <v>308</v>
      </c>
      <c r="U226" s="281"/>
    </row>
    <row r="227" spans="1:102" ht="25.5" customHeight="1" x14ac:dyDescent="0.2">
      <c r="A227" s="3915"/>
      <c r="B227" s="3921"/>
      <c r="C227" s="3672"/>
      <c r="D227" s="3922"/>
      <c r="E227" s="4042"/>
      <c r="F227" s="3924"/>
      <c r="G227" s="4035"/>
      <c r="H227" s="3924"/>
      <c r="I227" s="4035"/>
      <c r="J227" s="3924"/>
      <c r="K227" s="4035"/>
      <c r="U227" s="281"/>
    </row>
    <row r="228" spans="1:102" ht="15.75" customHeight="1" x14ac:dyDescent="0.2">
      <c r="A228" s="1003" t="s">
        <v>309</v>
      </c>
      <c r="B228" s="1081"/>
      <c r="C228" s="1117"/>
      <c r="D228" s="1082"/>
      <c r="E228" s="1117"/>
      <c r="F228" s="1081"/>
      <c r="G228" s="1117"/>
      <c r="H228" s="1081"/>
      <c r="I228" s="1117"/>
      <c r="J228" s="1081"/>
      <c r="K228" s="1080"/>
      <c r="U228" s="281"/>
    </row>
    <row r="229" spans="1:102" s="416" customFormat="1" x14ac:dyDescent="0.2">
      <c r="A229" s="1245" t="s">
        <v>310</v>
      </c>
      <c r="B229" s="1081"/>
      <c r="C229" s="1117"/>
      <c r="D229" s="1082"/>
      <c r="E229" s="1117"/>
      <c r="F229" s="1081"/>
      <c r="G229" s="1117"/>
      <c r="H229" s="1081"/>
      <c r="I229" s="1117"/>
      <c r="J229" s="1081"/>
      <c r="K229" s="1080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1081"/>
      <c r="C230" s="1117"/>
      <c r="D230" s="1082"/>
      <c r="E230" s="1117"/>
      <c r="F230" s="1081"/>
      <c r="G230" s="1117"/>
      <c r="H230" s="1081"/>
      <c r="I230" s="1117"/>
      <c r="J230" s="1081"/>
      <c r="K230" s="1080"/>
      <c r="U230" s="281"/>
    </row>
    <row r="231" spans="1:102" ht="15" x14ac:dyDescent="0.25">
      <c r="A231" s="1005" t="s">
        <v>6</v>
      </c>
      <c r="B231" s="1006">
        <f>SUM(B228:B230)</f>
        <v>0</v>
      </c>
      <c r="C231" s="1007">
        <f t="shared" ref="C231:K231" si="115">SUM(C228:C230)</f>
        <v>0</v>
      </c>
      <c r="D231" s="1008">
        <f t="shared" si="115"/>
        <v>0</v>
      </c>
      <c r="E231" s="1246">
        <f t="shared" si="115"/>
        <v>0</v>
      </c>
      <c r="F231" s="1010">
        <f t="shared" si="115"/>
        <v>0</v>
      </c>
      <c r="G231" s="1247">
        <f t="shared" si="115"/>
        <v>0</v>
      </c>
      <c r="H231" s="1010">
        <f t="shared" si="115"/>
        <v>0</v>
      </c>
      <c r="I231" s="1247">
        <f t="shared" si="115"/>
        <v>0</v>
      </c>
      <c r="J231" s="1010">
        <f t="shared" si="115"/>
        <v>0</v>
      </c>
      <c r="K231" s="1247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3902" t="s">
        <v>5</v>
      </c>
      <c r="B233" s="3902" t="s">
        <v>312</v>
      </c>
      <c r="C233" s="3643" t="s">
        <v>313</v>
      </c>
      <c r="D233" s="3903" t="s">
        <v>314</v>
      </c>
      <c r="E233" s="4032"/>
      <c r="F233" s="3905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34"/>
      <c r="T233" s="3641" t="s">
        <v>34</v>
      </c>
      <c r="U233" s="3643" t="s">
        <v>316</v>
      </c>
      <c r="V233" s="391"/>
    </row>
    <row r="234" spans="1:102" ht="24.75" x14ac:dyDescent="0.25">
      <c r="A234" s="3902"/>
      <c r="B234" s="3902"/>
      <c r="C234" s="3644"/>
      <c r="D234" s="1012" t="s">
        <v>317</v>
      </c>
      <c r="E234" s="1248" t="s">
        <v>318</v>
      </c>
      <c r="F234" s="1012" t="s">
        <v>319</v>
      </c>
      <c r="G234" s="1014" t="s">
        <v>320</v>
      </c>
      <c r="H234" s="1014" t="s">
        <v>213</v>
      </c>
      <c r="I234" s="1014" t="s">
        <v>214</v>
      </c>
      <c r="J234" s="1014" t="s">
        <v>215</v>
      </c>
      <c r="K234" s="1014" t="s">
        <v>321</v>
      </c>
      <c r="L234" s="1014" t="s">
        <v>217</v>
      </c>
      <c r="M234" s="1014" t="s">
        <v>218</v>
      </c>
      <c r="N234" s="1014" t="s">
        <v>219</v>
      </c>
      <c r="O234" s="1014" t="s">
        <v>220</v>
      </c>
      <c r="P234" s="1014" t="s">
        <v>221</v>
      </c>
      <c r="Q234" s="1014" t="s">
        <v>222</v>
      </c>
      <c r="R234" s="1014" t="s">
        <v>223</v>
      </c>
      <c r="S234" s="1015" t="s">
        <v>224</v>
      </c>
      <c r="T234" s="3642"/>
      <c r="U234" s="3644"/>
      <c r="V234" s="391"/>
    </row>
    <row r="235" spans="1:102" ht="24.75" x14ac:dyDescent="0.25">
      <c r="A235" s="1016" t="s">
        <v>322</v>
      </c>
      <c r="B235" s="1249"/>
      <c r="C235" s="1018">
        <f>SUM(D235:S235)</f>
        <v>0</v>
      </c>
      <c r="D235" s="1249"/>
      <c r="E235" s="1250"/>
      <c r="F235" s="1249"/>
      <c r="G235" s="1251"/>
      <c r="H235" s="1251"/>
      <c r="I235" s="1251"/>
      <c r="J235" s="1251"/>
      <c r="K235" s="1251"/>
      <c r="L235" s="1251"/>
      <c r="M235" s="1251"/>
      <c r="N235" s="1251"/>
      <c r="O235" s="1251"/>
      <c r="P235" s="1251"/>
      <c r="Q235" s="1251"/>
      <c r="R235" s="1251"/>
      <c r="S235" s="1252"/>
      <c r="T235" s="398"/>
      <c r="U235" s="399"/>
      <c r="V235" s="391"/>
    </row>
    <row r="236" spans="1:102" ht="15" x14ac:dyDescent="0.25">
      <c r="A236" s="1253" t="s">
        <v>323</v>
      </c>
      <c r="B236" s="1249"/>
      <c r="C236" s="1254">
        <f>SUM(D236:S236)</f>
        <v>0</v>
      </c>
      <c r="D236" s="1249"/>
      <c r="E236" s="1250"/>
      <c r="F236" s="1249"/>
      <c r="G236" s="1251"/>
      <c r="H236" s="1251"/>
      <c r="I236" s="1251"/>
      <c r="J236" s="1251"/>
      <c r="K236" s="1251"/>
      <c r="L236" s="1251"/>
      <c r="M236" s="1251"/>
      <c r="N236" s="1251"/>
      <c r="O236" s="1251"/>
      <c r="P236" s="1251"/>
      <c r="Q236" s="1251"/>
      <c r="R236" s="1251"/>
      <c r="S236" s="1252"/>
      <c r="T236" s="1250"/>
      <c r="U236" s="1255"/>
      <c r="V236" s="391"/>
    </row>
    <row r="237" spans="1:102" x14ac:dyDescent="0.2">
      <c r="A237" s="402" t="s">
        <v>324</v>
      </c>
      <c r="B237" s="1256"/>
      <c r="C237" s="440">
        <f>SUM(D237:S237)</f>
        <v>0</v>
      </c>
      <c r="D237" s="1257"/>
      <c r="E237" s="1258"/>
      <c r="F237" s="1257"/>
      <c r="G237" s="1259"/>
      <c r="H237" s="1259"/>
      <c r="I237" s="1259"/>
      <c r="J237" s="1259"/>
      <c r="K237" s="1259"/>
      <c r="L237" s="1259"/>
      <c r="M237" s="1259"/>
      <c r="N237" s="1259"/>
      <c r="O237" s="1259"/>
      <c r="P237" s="1259"/>
      <c r="Q237" s="1259"/>
      <c r="R237" s="1259"/>
      <c r="S237" s="1260"/>
      <c r="T237" s="1258"/>
      <c r="U237" s="1256"/>
    </row>
    <row r="238" spans="1:102" ht="21" customHeight="1" x14ac:dyDescent="0.2">
      <c r="A238" s="281" t="s">
        <v>325</v>
      </c>
    </row>
    <row r="239" spans="1:102" x14ac:dyDescent="0.2">
      <c r="A239" s="3902" t="s">
        <v>326</v>
      </c>
      <c r="B239" s="3902" t="s">
        <v>327</v>
      </c>
      <c r="C239" s="3903" t="s">
        <v>328</v>
      </c>
      <c r="D239" s="4032"/>
      <c r="E239" s="3905" t="s">
        <v>329</v>
      </c>
      <c r="F239" s="4033"/>
      <c r="G239" s="4033"/>
      <c r="H239" s="4033"/>
      <c r="I239" s="4033"/>
      <c r="J239" s="4034"/>
      <c r="K239" s="3643" t="s">
        <v>34</v>
      </c>
      <c r="L239" s="3643" t="s">
        <v>316</v>
      </c>
      <c r="M239" s="390"/>
    </row>
    <row r="240" spans="1:102" ht="24" x14ac:dyDescent="0.2">
      <c r="A240" s="3902"/>
      <c r="B240" s="3902"/>
      <c r="C240" s="1030" t="s">
        <v>317</v>
      </c>
      <c r="D240" s="1248" t="s">
        <v>318</v>
      </c>
      <c r="E240" s="1030" t="s">
        <v>319</v>
      </c>
      <c r="F240" s="1014" t="s">
        <v>320</v>
      </c>
      <c r="G240" s="1014" t="s">
        <v>213</v>
      </c>
      <c r="H240" s="1014" t="s">
        <v>214</v>
      </c>
      <c r="I240" s="1014" t="s">
        <v>215</v>
      </c>
      <c r="J240" s="1261" t="s">
        <v>330</v>
      </c>
      <c r="K240" s="3644"/>
      <c r="L240" s="3644"/>
      <c r="M240" s="390"/>
    </row>
    <row r="241" spans="1:45" ht="24" customHeight="1" x14ac:dyDescent="0.2">
      <c r="A241" s="1032" t="s">
        <v>331</v>
      </c>
      <c r="B241" s="1033">
        <f>SUM(C241:J241)</f>
        <v>0</v>
      </c>
      <c r="C241" s="1249"/>
      <c r="D241" s="1252"/>
      <c r="E241" s="1249"/>
      <c r="F241" s="1251"/>
      <c r="G241" s="1251"/>
      <c r="H241" s="1251"/>
      <c r="I241" s="1251"/>
      <c r="J241" s="1252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1257"/>
      <c r="D242" s="1260"/>
      <c r="E242" s="1257"/>
      <c r="F242" s="1259"/>
      <c r="G242" s="1259"/>
      <c r="H242" s="1259"/>
      <c r="I242" s="1259"/>
      <c r="J242" s="1260"/>
      <c r="K242" s="1256"/>
      <c r="L242" s="1256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445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10" priority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248"/>
  <sheetViews>
    <sheetView topLeftCell="X31" workbookViewId="0">
      <selection activeCell="A39" sqref="A39:XFD39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",[4]NOMBRE!B2," - ","( ",[4]NOMBRE!C2,[4]NOMBRE!D2,[4]NOMBRE!E2,[4]NOMBRE!F2,[4]NOMBRE!G2,"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",[4]NOMBRE!B6," - ","( ",[4]NOMBRE!C6,[4]NOMBRE!D6," )")</f>
        <v>MES: MARZO - ( 03 )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",[4]NOMBRE!B7)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1262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080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140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080"/>
      <c r="B13" s="3897"/>
      <c r="C13" s="3886"/>
      <c r="D13" s="960" t="s">
        <v>12</v>
      </c>
      <c r="E13" s="961" t="s">
        <v>13</v>
      </c>
      <c r="F13" s="1035" t="s">
        <v>14</v>
      </c>
      <c r="G13" s="961" t="s">
        <v>15</v>
      </c>
      <c r="H13" s="1036" t="s">
        <v>16</v>
      </c>
      <c r="I13" s="1036" t="s">
        <v>17</v>
      </c>
      <c r="J13" s="1036" t="s">
        <v>18</v>
      </c>
      <c r="K13" s="1036" t="s">
        <v>19</v>
      </c>
      <c r="L13" s="1036" t="s">
        <v>20</v>
      </c>
      <c r="M13" s="1036" t="s">
        <v>21</v>
      </c>
      <c r="N13" s="1036" t="s">
        <v>22</v>
      </c>
      <c r="O13" s="1036" t="s">
        <v>23</v>
      </c>
      <c r="P13" s="1036" t="s">
        <v>24</v>
      </c>
      <c r="Q13" s="1036" t="s">
        <v>25</v>
      </c>
      <c r="R13" s="1036" t="s">
        <v>26</v>
      </c>
      <c r="S13" s="1036" t="s">
        <v>27</v>
      </c>
      <c r="T13" s="1037" t="s">
        <v>28</v>
      </c>
      <c r="U13" s="1263" t="s">
        <v>29</v>
      </c>
      <c r="V13" s="1264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1040" t="s">
        <v>31</v>
      </c>
      <c r="B14" s="27"/>
      <c r="C14" s="28">
        <f>SUM(D14:T14)</f>
        <v>0</v>
      </c>
      <c r="D14" s="1265"/>
      <c r="E14" s="1266"/>
      <c r="F14" s="1043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24"/>
      <c r="U14" s="926"/>
      <c r="V14" s="926"/>
      <c r="W14" s="926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1267" t="s">
        <v>32</v>
      </c>
      <c r="B15" s="1268"/>
      <c r="C15" s="28">
        <f t="shared" ref="C15:C20" si="3">SUM(D15:T15)</f>
        <v>0</v>
      </c>
      <c r="D15" s="1265"/>
      <c r="E15" s="1266"/>
      <c r="F15" s="1269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/>
      <c r="Q15" s="1266"/>
      <c r="R15" s="1266"/>
      <c r="S15" s="1266"/>
      <c r="T15" s="1270"/>
      <c r="U15" s="1271"/>
      <c r="V15" s="1271"/>
      <c r="W15" s="1271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143" t="s">
        <v>33</v>
      </c>
      <c r="B16" s="32" t="s">
        <v>34</v>
      </c>
      <c r="C16" s="28">
        <f t="shared" si="3"/>
        <v>0</v>
      </c>
      <c r="D16" s="1272"/>
      <c r="E16" s="1273"/>
      <c r="F16" s="1269"/>
      <c r="G16" s="1266"/>
      <c r="H16" s="1266"/>
      <c r="I16" s="1266"/>
      <c r="J16" s="1266"/>
      <c r="K16" s="1266"/>
      <c r="L16" s="1266"/>
      <c r="M16" s="1266"/>
      <c r="N16" s="1266"/>
      <c r="O16" s="1266"/>
      <c r="P16" s="1273"/>
      <c r="Q16" s="1273"/>
      <c r="R16" s="1273"/>
      <c r="S16" s="1273"/>
      <c r="T16" s="1274"/>
      <c r="U16" s="1275"/>
      <c r="V16" s="1271"/>
      <c r="W16" s="1271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1276" t="s">
        <v>35</v>
      </c>
      <c r="C17" s="28">
        <f t="shared" si="3"/>
        <v>0</v>
      </c>
      <c r="D17" s="1272"/>
      <c r="E17" s="1273"/>
      <c r="F17" s="1269"/>
      <c r="G17" s="1266"/>
      <c r="H17" s="1266"/>
      <c r="I17" s="1266"/>
      <c r="J17" s="1266"/>
      <c r="K17" s="1266"/>
      <c r="L17" s="1266"/>
      <c r="M17" s="1266"/>
      <c r="N17" s="1266"/>
      <c r="O17" s="1266"/>
      <c r="P17" s="1273"/>
      <c r="Q17" s="1273"/>
      <c r="R17" s="1273"/>
      <c r="S17" s="1273"/>
      <c r="T17" s="1274"/>
      <c r="U17" s="1271"/>
      <c r="V17" s="1271"/>
      <c r="W17" s="1271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1265"/>
      <c r="E18" s="1266"/>
      <c r="F18" s="1269"/>
      <c r="G18" s="1266"/>
      <c r="H18" s="1266"/>
      <c r="I18" s="1266"/>
      <c r="J18" s="1266"/>
      <c r="K18" s="1266"/>
      <c r="L18" s="1266"/>
      <c r="M18" s="1266"/>
      <c r="N18" s="1266"/>
      <c r="O18" s="1266"/>
      <c r="P18" s="1266"/>
      <c r="Q18" s="1266"/>
      <c r="R18" s="1266"/>
      <c r="S18" s="1266"/>
      <c r="T18" s="1270"/>
      <c r="U18" s="1271"/>
      <c r="V18" s="1271"/>
      <c r="W18" s="1271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1265"/>
      <c r="E19" s="1266"/>
      <c r="F19" s="1129"/>
      <c r="G19" s="1277"/>
      <c r="H19" s="1277"/>
      <c r="I19" s="1277"/>
      <c r="J19" s="1277"/>
      <c r="K19" s="1277"/>
      <c r="L19" s="1277"/>
      <c r="M19" s="1277"/>
      <c r="N19" s="1277"/>
      <c r="O19" s="1277"/>
      <c r="P19" s="1277"/>
      <c r="Q19" s="1277"/>
      <c r="R19" s="1277"/>
      <c r="S19" s="1277"/>
      <c r="T19" s="1278"/>
      <c r="U19" s="1102"/>
      <c r="V19" s="1102"/>
      <c r="W19" s="1102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1056" t="s">
        <v>38</v>
      </c>
      <c r="B20" s="1057"/>
      <c r="C20" s="1058">
        <f t="shared" si="3"/>
        <v>0</v>
      </c>
      <c r="D20" s="1059">
        <f>SUM(D14:D19)</f>
        <v>0</v>
      </c>
      <c r="E20" s="1060">
        <f t="shared" ref="E20:T20" si="6">SUM(E14:E19)</f>
        <v>0</v>
      </c>
      <c r="F20" s="1060">
        <f t="shared" si="6"/>
        <v>0</v>
      </c>
      <c r="G20" s="1061">
        <f t="shared" si="6"/>
        <v>0</v>
      </c>
      <c r="H20" s="1061">
        <f t="shared" si="6"/>
        <v>0</v>
      </c>
      <c r="I20" s="1061">
        <f t="shared" si="6"/>
        <v>0</v>
      </c>
      <c r="J20" s="1061">
        <f t="shared" si="6"/>
        <v>0</v>
      </c>
      <c r="K20" s="1061">
        <f t="shared" si="6"/>
        <v>0</v>
      </c>
      <c r="L20" s="1061">
        <f t="shared" si="6"/>
        <v>0</v>
      </c>
      <c r="M20" s="1061">
        <f t="shared" si="6"/>
        <v>0</v>
      </c>
      <c r="N20" s="1061">
        <f t="shared" si="6"/>
        <v>0</v>
      </c>
      <c r="O20" s="1061">
        <f t="shared" si="6"/>
        <v>0</v>
      </c>
      <c r="P20" s="1061">
        <f t="shared" si="6"/>
        <v>0</v>
      </c>
      <c r="Q20" s="1061">
        <f t="shared" si="6"/>
        <v>0</v>
      </c>
      <c r="R20" s="1061">
        <f t="shared" si="6"/>
        <v>0</v>
      </c>
      <c r="S20" s="1061">
        <f t="shared" si="6"/>
        <v>0</v>
      </c>
      <c r="T20" s="1062">
        <f t="shared" si="6"/>
        <v>0</v>
      </c>
      <c r="U20" s="1279">
        <f>+U14+U15+U17+U18+U19</f>
        <v>0</v>
      </c>
      <c r="V20" s="1279">
        <f>SUM(V14:V19)</f>
        <v>0</v>
      </c>
      <c r="W20" s="1279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1280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084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145"/>
      <c r="T22" s="4140" t="s">
        <v>40</v>
      </c>
      <c r="U22" s="4067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960" t="s">
        <v>12</v>
      </c>
      <c r="D23" s="961" t="s">
        <v>13</v>
      </c>
      <c r="E23" s="961" t="s">
        <v>41</v>
      </c>
      <c r="F23" s="1035" t="s">
        <v>42</v>
      </c>
      <c r="G23" s="961" t="s">
        <v>16</v>
      </c>
      <c r="H23" s="961" t="s">
        <v>17</v>
      </c>
      <c r="I23" s="961" t="s">
        <v>18</v>
      </c>
      <c r="J23" s="961" t="s">
        <v>19</v>
      </c>
      <c r="K23" s="961" t="s">
        <v>20</v>
      </c>
      <c r="L23" s="961" t="s">
        <v>21</v>
      </c>
      <c r="M23" s="961" t="s">
        <v>22</v>
      </c>
      <c r="N23" s="961" t="s">
        <v>23</v>
      </c>
      <c r="O23" s="961" t="s">
        <v>24</v>
      </c>
      <c r="P23" s="961" t="s">
        <v>25</v>
      </c>
      <c r="Q23" s="961" t="s">
        <v>26</v>
      </c>
      <c r="R23" s="1065" t="s">
        <v>27</v>
      </c>
      <c r="S23" s="1066" t="s">
        <v>28</v>
      </c>
      <c r="T23" s="1263" t="s">
        <v>29</v>
      </c>
      <c r="U23" s="1264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1056" t="s">
        <v>43</v>
      </c>
      <c r="B24" s="1058">
        <f>SUM(C24:S24)</f>
        <v>0</v>
      </c>
      <c r="C24" s="1067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9"/>
      <c r="T24" s="1281"/>
      <c r="U24" s="1281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080" t="s">
        <v>46</v>
      </c>
      <c r="B27" s="4080" t="s">
        <v>6</v>
      </c>
      <c r="C27" s="4081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142"/>
      <c r="V27" s="3875" t="s">
        <v>48</v>
      </c>
      <c r="W27" s="3876"/>
      <c r="X27" s="3744" t="s">
        <v>49</v>
      </c>
      <c r="Y27" s="3746"/>
      <c r="Z27" s="4058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39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080"/>
      <c r="B28" s="4080"/>
      <c r="C28" s="4078" t="s">
        <v>7</v>
      </c>
      <c r="D28" s="4078"/>
      <c r="E28" s="4078"/>
      <c r="F28" s="4078"/>
      <c r="G28" s="4078"/>
      <c r="H28" s="4078"/>
      <c r="I28" s="4078"/>
      <c r="J28" s="4078"/>
      <c r="K28" s="4078"/>
      <c r="L28" s="4078"/>
      <c r="M28" s="4078"/>
      <c r="N28" s="4078"/>
      <c r="O28" s="4078"/>
      <c r="P28" s="4078"/>
      <c r="Q28" s="4078"/>
      <c r="R28" s="4078"/>
      <c r="S28" s="4078"/>
      <c r="T28" s="4140" t="s">
        <v>40</v>
      </c>
      <c r="U28" s="4067"/>
      <c r="V28" s="3877"/>
      <c r="W28" s="3878"/>
      <c r="X28" s="3747"/>
      <c r="Y28" s="3749"/>
      <c r="Z28" s="3952" t="s">
        <v>55</v>
      </c>
      <c r="AA28" s="4051"/>
      <c r="AB28" s="4051"/>
      <c r="AC28" s="4051"/>
      <c r="AD28" s="4052"/>
      <c r="AE28" s="3952" t="s">
        <v>56</v>
      </c>
      <c r="AF28" s="4051"/>
      <c r="AG28" s="4051"/>
      <c r="AH28" s="4051"/>
      <c r="AI28" s="4052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080"/>
      <c r="B29" s="4080"/>
      <c r="C29" s="960" t="s">
        <v>12</v>
      </c>
      <c r="D29" s="961" t="s">
        <v>13</v>
      </c>
      <c r="E29" s="961" t="s">
        <v>41</v>
      </c>
      <c r="F29" s="961" t="s">
        <v>42</v>
      </c>
      <c r="G29" s="961" t="s">
        <v>16</v>
      </c>
      <c r="H29" s="961" t="s">
        <v>17</v>
      </c>
      <c r="I29" s="961" t="s">
        <v>18</v>
      </c>
      <c r="J29" s="961" t="s">
        <v>19</v>
      </c>
      <c r="K29" s="961" t="s">
        <v>20</v>
      </c>
      <c r="L29" s="961" t="s">
        <v>21</v>
      </c>
      <c r="M29" s="961" t="s">
        <v>22</v>
      </c>
      <c r="N29" s="961" t="s">
        <v>23</v>
      </c>
      <c r="O29" s="961" t="s">
        <v>24</v>
      </c>
      <c r="P29" s="961" t="s">
        <v>25</v>
      </c>
      <c r="Q29" s="961" t="s">
        <v>26</v>
      </c>
      <c r="R29" s="961" t="s">
        <v>27</v>
      </c>
      <c r="S29" s="1066" t="s">
        <v>28</v>
      </c>
      <c r="T29" s="1071" t="s">
        <v>29</v>
      </c>
      <c r="U29" s="1264" t="s">
        <v>30</v>
      </c>
      <c r="V29" s="1072" t="s">
        <v>57</v>
      </c>
      <c r="W29" s="1282" t="s">
        <v>58</v>
      </c>
      <c r="X29" s="945" t="s">
        <v>59</v>
      </c>
      <c r="Y29" s="1074" t="s">
        <v>60</v>
      </c>
      <c r="Z29" s="1075" t="s">
        <v>6</v>
      </c>
      <c r="AA29" s="1076" t="s">
        <v>61</v>
      </c>
      <c r="AB29" s="961" t="s">
        <v>62</v>
      </c>
      <c r="AC29" s="1035" t="s">
        <v>63</v>
      </c>
      <c r="AD29" s="1219" t="s">
        <v>64</v>
      </c>
      <c r="AE29" s="70" t="s">
        <v>6</v>
      </c>
      <c r="AF29" s="1076" t="s">
        <v>61</v>
      </c>
      <c r="AG29" s="1066" t="s">
        <v>62</v>
      </c>
      <c r="AH29" s="1066" t="s">
        <v>63</v>
      </c>
      <c r="AI29" s="1066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1078" t="s">
        <v>65</v>
      </c>
      <c r="B30" s="28">
        <f t="shared" ref="B30:B45" si="7">SUM(C30:S30)</f>
        <v>1</v>
      </c>
      <c r="C30" s="923"/>
      <c r="D30" s="991">
        <v>1</v>
      </c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24"/>
      <c r="T30" s="923"/>
      <c r="U30" s="924">
        <v>1</v>
      </c>
      <c r="V30" s="923"/>
      <c r="W30" s="924"/>
      <c r="X30" s="923"/>
      <c r="Y30" s="924"/>
      <c r="Z30" s="1283">
        <f>SUM(AA30+AB30+AC30+AD30)</f>
        <v>0</v>
      </c>
      <c r="AA30" s="923"/>
      <c r="AB30" s="991"/>
      <c r="AC30" s="991"/>
      <c r="AD30" s="924"/>
      <c r="AE30" s="1283">
        <f>SUM(AF30+AG30+AH30+AI30)</f>
        <v>0</v>
      </c>
      <c r="AF30" s="923"/>
      <c r="AG30" s="991"/>
      <c r="AH30" s="991"/>
      <c r="AI30" s="925"/>
      <c r="AJ30" s="1284"/>
      <c r="AK30" s="1284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1285"/>
      <c r="D31" s="1286"/>
      <c r="E31" s="1286"/>
      <c r="F31" s="1286"/>
      <c r="G31" s="1286"/>
      <c r="H31" s="1286"/>
      <c r="I31" s="1286"/>
      <c r="J31" s="1286"/>
      <c r="K31" s="1286"/>
      <c r="L31" s="1286"/>
      <c r="M31" s="1286"/>
      <c r="N31" s="1286"/>
      <c r="O31" s="1286"/>
      <c r="P31" s="1286"/>
      <c r="Q31" s="1286"/>
      <c r="R31" s="1286"/>
      <c r="S31" s="1287"/>
      <c r="T31" s="1285"/>
      <c r="U31" s="1287"/>
      <c r="V31" s="1285"/>
      <c r="W31" s="1287"/>
      <c r="X31" s="1285"/>
      <c r="Y31" s="1287"/>
      <c r="Z31" s="1283">
        <f t="shared" ref="Z31:Z44" si="10">SUM(AA31+AB31+AC31+AD31)</f>
        <v>0</v>
      </c>
      <c r="AA31" s="1285"/>
      <c r="AB31" s="1286"/>
      <c r="AC31" s="1286"/>
      <c r="AD31" s="1287"/>
      <c r="AE31" s="1283">
        <f t="shared" ref="AE31:AE44" si="11">SUM(AF31+AG31+AH31+AI31)</f>
        <v>0</v>
      </c>
      <c r="AF31" s="1285"/>
      <c r="AG31" s="1286"/>
      <c r="AH31" s="1286"/>
      <c r="AI31" s="1288"/>
      <c r="AJ31" s="1284"/>
      <c r="AK31" s="1284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21</v>
      </c>
      <c r="C32" s="1285"/>
      <c r="D32" s="1286"/>
      <c r="E32" s="1286"/>
      <c r="F32" s="1286"/>
      <c r="G32" s="1286"/>
      <c r="H32" s="1286"/>
      <c r="I32" s="1286"/>
      <c r="J32" s="1286"/>
      <c r="K32" s="1286">
        <v>2</v>
      </c>
      <c r="L32" s="1286">
        <v>3</v>
      </c>
      <c r="M32" s="1286">
        <v>3</v>
      </c>
      <c r="N32" s="1286">
        <v>3</v>
      </c>
      <c r="O32" s="1286">
        <v>5</v>
      </c>
      <c r="P32" s="1286">
        <v>2</v>
      </c>
      <c r="Q32" s="1286">
        <v>2</v>
      </c>
      <c r="R32" s="1286">
        <v>1</v>
      </c>
      <c r="S32" s="1287"/>
      <c r="T32" s="1285"/>
      <c r="U32" s="1287">
        <v>21</v>
      </c>
      <c r="V32" s="1285"/>
      <c r="W32" s="1287"/>
      <c r="X32" s="1285"/>
      <c r="Y32" s="1287"/>
      <c r="Z32" s="1283">
        <f t="shared" si="10"/>
        <v>0</v>
      </c>
      <c r="AA32" s="1285"/>
      <c r="AB32" s="1286"/>
      <c r="AC32" s="1286"/>
      <c r="AD32" s="1287"/>
      <c r="AE32" s="1283">
        <f t="shared" si="11"/>
        <v>0</v>
      </c>
      <c r="AF32" s="1285"/>
      <c r="AG32" s="1286"/>
      <c r="AH32" s="1286"/>
      <c r="AI32" s="1288"/>
      <c r="AJ32" s="1284"/>
      <c r="AK32" s="1284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1285"/>
      <c r="D33" s="1286"/>
      <c r="E33" s="1286"/>
      <c r="F33" s="1286"/>
      <c r="G33" s="1286"/>
      <c r="H33" s="1286"/>
      <c r="I33" s="1286"/>
      <c r="J33" s="1286"/>
      <c r="K33" s="1286"/>
      <c r="L33" s="1286"/>
      <c r="M33" s="1286"/>
      <c r="N33" s="1286"/>
      <c r="O33" s="1286"/>
      <c r="P33" s="1286"/>
      <c r="Q33" s="1286"/>
      <c r="R33" s="1286"/>
      <c r="S33" s="1287"/>
      <c r="T33" s="1285"/>
      <c r="U33" s="1287"/>
      <c r="V33" s="1285"/>
      <c r="W33" s="1287"/>
      <c r="X33" s="1285"/>
      <c r="Y33" s="1287"/>
      <c r="Z33" s="1283">
        <f t="shared" si="10"/>
        <v>0</v>
      </c>
      <c r="AA33" s="1285"/>
      <c r="AB33" s="1286"/>
      <c r="AC33" s="1286"/>
      <c r="AD33" s="1287"/>
      <c r="AE33" s="1283">
        <f t="shared" si="11"/>
        <v>0</v>
      </c>
      <c r="AF33" s="1285"/>
      <c r="AG33" s="1286"/>
      <c r="AH33" s="1286"/>
      <c r="AI33" s="1288"/>
      <c r="AJ33" s="1284"/>
      <c r="AK33" s="1284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1285"/>
      <c r="D34" s="1286"/>
      <c r="E34" s="1286"/>
      <c r="F34" s="1286"/>
      <c r="G34" s="1286"/>
      <c r="H34" s="1286"/>
      <c r="I34" s="1286"/>
      <c r="J34" s="1286"/>
      <c r="K34" s="1286"/>
      <c r="L34" s="1286"/>
      <c r="M34" s="1286"/>
      <c r="N34" s="1286"/>
      <c r="O34" s="1286"/>
      <c r="P34" s="1286"/>
      <c r="Q34" s="1286"/>
      <c r="R34" s="1286"/>
      <c r="S34" s="1287"/>
      <c r="T34" s="1285"/>
      <c r="U34" s="1287"/>
      <c r="V34" s="1285"/>
      <c r="W34" s="1287"/>
      <c r="X34" s="1285"/>
      <c r="Y34" s="1287"/>
      <c r="Z34" s="1283">
        <f t="shared" si="10"/>
        <v>0</v>
      </c>
      <c r="AA34" s="1285"/>
      <c r="AB34" s="1286"/>
      <c r="AC34" s="1286"/>
      <c r="AD34" s="1287"/>
      <c r="AE34" s="1283">
        <f t="shared" si="11"/>
        <v>0</v>
      </c>
      <c r="AF34" s="1285"/>
      <c r="AG34" s="1286"/>
      <c r="AH34" s="1286"/>
      <c r="AI34" s="1288"/>
      <c r="AJ34" s="1284"/>
      <c r="AK34" s="1284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1285"/>
      <c r="D35" s="1286"/>
      <c r="E35" s="1286"/>
      <c r="F35" s="1286"/>
      <c r="G35" s="1286"/>
      <c r="H35" s="1286"/>
      <c r="I35" s="1286"/>
      <c r="J35" s="1286"/>
      <c r="K35" s="1286"/>
      <c r="L35" s="1286"/>
      <c r="M35" s="1286"/>
      <c r="N35" s="1286"/>
      <c r="O35" s="1286"/>
      <c r="P35" s="1286"/>
      <c r="Q35" s="1286"/>
      <c r="R35" s="1286"/>
      <c r="S35" s="1287"/>
      <c r="T35" s="1285"/>
      <c r="U35" s="1287"/>
      <c r="V35" s="1285"/>
      <c r="W35" s="1287"/>
      <c r="X35" s="1285"/>
      <c r="Y35" s="1287"/>
      <c r="Z35" s="1283">
        <f t="shared" si="10"/>
        <v>0</v>
      </c>
      <c r="AA35" s="1285"/>
      <c r="AB35" s="1286"/>
      <c r="AC35" s="1286"/>
      <c r="AD35" s="1287"/>
      <c r="AE35" s="1283">
        <f t="shared" si="11"/>
        <v>0</v>
      </c>
      <c r="AF35" s="1285"/>
      <c r="AG35" s="1286"/>
      <c r="AH35" s="1286"/>
      <c r="AI35" s="1288"/>
      <c r="AJ35" s="1284"/>
      <c r="AK35" s="1284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1285"/>
      <c r="D36" s="1286"/>
      <c r="E36" s="1286"/>
      <c r="F36" s="1286"/>
      <c r="G36" s="1286"/>
      <c r="H36" s="1286"/>
      <c r="I36" s="1286"/>
      <c r="J36" s="1286"/>
      <c r="K36" s="1286"/>
      <c r="L36" s="1286"/>
      <c r="M36" s="1286"/>
      <c r="N36" s="1286"/>
      <c r="O36" s="1286"/>
      <c r="P36" s="1286"/>
      <c r="Q36" s="1286"/>
      <c r="R36" s="1286"/>
      <c r="S36" s="1287"/>
      <c r="T36" s="1285"/>
      <c r="U36" s="1287"/>
      <c r="V36" s="1285"/>
      <c r="W36" s="1287"/>
      <c r="X36" s="1285"/>
      <c r="Y36" s="1287"/>
      <c r="Z36" s="1283">
        <f>SUM(AA36+AB36+AC36+AD36)</f>
        <v>0</v>
      </c>
      <c r="AA36" s="1285"/>
      <c r="AB36" s="1286"/>
      <c r="AC36" s="1286"/>
      <c r="AD36" s="1287"/>
      <c r="AE36" s="1283">
        <f>SUM(AF36+AG36+AH36+AI36)</f>
        <v>0</v>
      </c>
      <c r="AF36" s="1285"/>
      <c r="AG36" s="1286"/>
      <c r="AH36" s="1286"/>
      <c r="AI36" s="1288"/>
      <c r="AJ36" s="1284"/>
      <c r="AK36" s="1284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1285"/>
      <c r="D37" s="1286"/>
      <c r="E37" s="1286"/>
      <c r="F37" s="1286"/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7"/>
      <c r="T37" s="1285"/>
      <c r="U37" s="1287"/>
      <c r="V37" s="1285"/>
      <c r="W37" s="1287"/>
      <c r="X37" s="1285"/>
      <c r="Y37" s="1287"/>
      <c r="Z37" s="1283">
        <f t="shared" si="10"/>
        <v>0</v>
      </c>
      <c r="AA37" s="1285"/>
      <c r="AB37" s="1286"/>
      <c r="AC37" s="1286"/>
      <c r="AD37" s="1287"/>
      <c r="AE37" s="1283">
        <f t="shared" si="11"/>
        <v>0</v>
      </c>
      <c r="AF37" s="1285"/>
      <c r="AG37" s="1286"/>
      <c r="AH37" s="1286"/>
      <c r="AI37" s="1288"/>
      <c r="AJ37" s="1284"/>
      <c r="AK37" s="1284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1285"/>
      <c r="D38" s="1286"/>
      <c r="E38" s="1286"/>
      <c r="F38" s="1286"/>
      <c r="G38" s="1286"/>
      <c r="H38" s="1286"/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7"/>
      <c r="T38" s="1285"/>
      <c r="U38" s="1287"/>
      <c r="V38" s="1285"/>
      <c r="W38" s="1287"/>
      <c r="X38" s="1285"/>
      <c r="Y38" s="1287"/>
      <c r="Z38" s="1283">
        <f t="shared" si="10"/>
        <v>0</v>
      </c>
      <c r="AA38" s="1285"/>
      <c r="AB38" s="1286"/>
      <c r="AC38" s="1286"/>
      <c r="AD38" s="1287"/>
      <c r="AE38" s="1283">
        <f t="shared" si="11"/>
        <v>0</v>
      </c>
      <c r="AF38" s="1285"/>
      <c r="AG38" s="1286"/>
      <c r="AH38" s="1286"/>
      <c r="AI38" s="1288"/>
      <c r="AJ38" s="1284"/>
      <c r="AK38" s="1284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1289" t="s">
        <v>74</v>
      </c>
      <c r="B39" s="28">
        <f t="shared" si="7"/>
        <v>31</v>
      </c>
      <c r="C39" s="1285"/>
      <c r="D39" s="1286">
        <v>5</v>
      </c>
      <c r="E39" s="1286">
        <v>8</v>
      </c>
      <c r="F39" s="1286">
        <v>13</v>
      </c>
      <c r="G39" s="1286">
        <v>3</v>
      </c>
      <c r="H39" s="1286"/>
      <c r="I39" s="1286"/>
      <c r="J39" s="1286">
        <v>1</v>
      </c>
      <c r="K39" s="1286"/>
      <c r="L39" s="1286"/>
      <c r="M39" s="1286"/>
      <c r="N39" s="1286"/>
      <c r="O39" s="1286"/>
      <c r="P39" s="1286">
        <v>1</v>
      </c>
      <c r="Q39" s="1286"/>
      <c r="R39" s="1286"/>
      <c r="S39" s="1287"/>
      <c r="T39" s="1285">
        <v>17</v>
      </c>
      <c r="U39" s="1287">
        <v>14</v>
      </c>
      <c r="V39" s="1285"/>
      <c r="W39" s="1287"/>
      <c r="X39" s="1285"/>
      <c r="Y39" s="1287"/>
      <c r="Z39" s="1283">
        <f t="shared" si="10"/>
        <v>0</v>
      </c>
      <c r="AA39" s="1285"/>
      <c r="AB39" s="1286"/>
      <c r="AC39" s="1286"/>
      <c r="AD39" s="1287"/>
      <c r="AE39" s="1283">
        <f t="shared" si="11"/>
        <v>0</v>
      </c>
      <c r="AF39" s="1285"/>
      <c r="AG39" s="1286"/>
      <c r="AH39" s="1286"/>
      <c r="AI39" s="1288"/>
      <c r="AJ39" s="1284"/>
      <c r="AK39" s="1284">
        <v>6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1289" t="s">
        <v>75</v>
      </c>
      <c r="B40" s="28">
        <f t="shared" si="7"/>
        <v>0</v>
      </c>
      <c r="C40" s="1285"/>
      <c r="D40" s="1286"/>
      <c r="E40" s="1286"/>
      <c r="F40" s="1286"/>
      <c r="G40" s="1286"/>
      <c r="H40" s="1286"/>
      <c r="I40" s="1286"/>
      <c r="J40" s="1286"/>
      <c r="K40" s="1286"/>
      <c r="L40" s="1286"/>
      <c r="M40" s="1286"/>
      <c r="N40" s="1286"/>
      <c r="O40" s="1286"/>
      <c r="P40" s="1286"/>
      <c r="Q40" s="1286"/>
      <c r="R40" s="1286"/>
      <c r="S40" s="1287"/>
      <c r="T40" s="1285"/>
      <c r="U40" s="1287"/>
      <c r="V40" s="1285"/>
      <c r="W40" s="1287"/>
      <c r="X40" s="1285"/>
      <c r="Y40" s="1287"/>
      <c r="Z40" s="1283">
        <f t="shared" si="10"/>
        <v>0</v>
      </c>
      <c r="AA40" s="1285"/>
      <c r="AB40" s="1286"/>
      <c r="AC40" s="1286"/>
      <c r="AD40" s="1287"/>
      <c r="AE40" s="1283">
        <f t="shared" si="11"/>
        <v>0</v>
      </c>
      <c r="AF40" s="1285"/>
      <c r="AG40" s="1286"/>
      <c r="AH40" s="1286"/>
      <c r="AI40" s="1288"/>
      <c r="AJ40" s="1284"/>
      <c r="AK40" s="1284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1289" t="s">
        <v>76</v>
      </c>
      <c r="B41" s="28">
        <f t="shared" si="7"/>
        <v>0</v>
      </c>
      <c r="C41" s="1285"/>
      <c r="D41" s="1286"/>
      <c r="E41" s="1286"/>
      <c r="F41" s="1286"/>
      <c r="G41" s="1286"/>
      <c r="H41" s="1286"/>
      <c r="I41" s="1286"/>
      <c r="J41" s="1286"/>
      <c r="K41" s="1286"/>
      <c r="L41" s="1286"/>
      <c r="M41" s="1286"/>
      <c r="N41" s="1286"/>
      <c r="O41" s="1286"/>
      <c r="P41" s="1286"/>
      <c r="Q41" s="1286"/>
      <c r="R41" s="1286"/>
      <c r="S41" s="1287"/>
      <c r="T41" s="1285"/>
      <c r="U41" s="1287"/>
      <c r="V41" s="1285"/>
      <c r="W41" s="1287"/>
      <c r="X41" s="1285"/>
      <c r="Y41" s="1287"/>
      <c r="Z41" s="1283">
        <f t="shared" si="10"/>
        <v>0</v>
      </c>
      <c r="AA41" s="1285"/>
      <c r="AB41" s="1286"/>
      <c r="AC41" s="1286"/>
      <c r="AD41" s="1287"/>
      <c r="AE41" s="1283">
        <f t="shared" si="11"/>
        <v>0</v>
      </c>
      <c r="AF41" s="1285"/>
      <c r="AG41" s="1286"/>
      <c r="AH41" s="1286"/>
      <c r="AI41" s="1288"/>
      <c r="AJ41" s="1284"/>
      <c r="AK41" s="1284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1289" t="s">
        <v>77</v>
      </c>
      <c r="B42" s="28">
        <f t="shared" si="7"/>
        <v>0</v>
      </c>
      <c r="C42" s="1285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7"/>
      <c r="T42" s="1285"/>
      <c r="U42" s="1287"/>
      <c r="V42" s="1285"/>
      <c r="W42" s="1287"/>
      <c r="X42" s="1285"/>
      <c r="Y42" s="1287"/>
      <c r="Z42" s="1283">
        <f t="shared" si="10"/>
        <v>0</v>
      </c>
      <c r="AA42" s="1285"/>
      <c r="AB42" s="1286"/>
      <c r="AC42" s="1286"/>
      <c r="AD42" s="1287"/>
      <c r="AE42" s="1283">
        <f t="shared" si="11"/>
        <v>0</v>
      </c>
      <c r="AF42" s="1285"/>
      <c r="AG42" s="1286"/>
      <c r="AH42" s="1286"/>
      <c r="AI42" s="1288"/>
      <c r="AJ42" s="1284"/>
      <c r="AK42" s="1284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1289" t="s">
        <v>78</v>
      </c>
      <c r="B43" s="28">
        <f t="shared" si="7"/>
        <v>1</v>
      </c>
      <c r="C43" s="1285"/>
      <c r="D43" s="1286"/>
      <c r="E43" s="1286"/>
      <c r="F43" s="1286"/>
      <c r="G43" s="1286"/>
      <c r="H43" s="1286"/>
      <c r="I43" s="1286"/>
      <c r="J43" s="1286"/>
      <c r="K43" s="1286">
        <v>1</v>
      </c>
      <c r="L43" s="1286"/>
      <c r="M43" s="1286"/>
      <c r="N43" s="1286"/>
      <c r="O43" s="1286"/>
      <c r="P43" s="1286"/>
      <c r="Q43" s="1286"/>
      <c r="R43" s="1286"/>
      <c r="S43" s="1287"/>
      <c r="T43" s="1285"/>
      <c r="U43" s="1287">
        <v>1</v>
      </c>
      <c r="V43" s="1285"/>
      <c r="W43" s="1287"/>
      <c r="X43" s="1285"/>
      <c r="Y43" s="1287"/>
      <c r="Z43" s="1283">
        <f t="shared" si="10"/>
        <v>0</v>
      </c>
      <c r="AA43" s="1285"/>
      <c r="AB43" s="1286"/>
      <c r="AC43" s="1286"/>
      <c r="AD43" s="1287"/>
      <c r="AE43" s="1283">
        <f t="shared" si="11"/>
        <v>0</v>
      </c>
      <c r="AF43" s="1285"/>
      <c r="AG43" s="1286"/>
      <c r="AH43" s="1286"/>
      <c r="AI43" s="1288"/>
      <c r="AJ43" s="1284"/>
      <c r="AK43" s="1284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1290" t="s">
        <v>79</v>
      </c>
      <c r="B44" s="28">
        <f t="shared" si="7"/>
        <v>32</v>
      </c>
      <c r="C44" s="1291"/>
      <c r="D44" s="1292"/>
      <c r="E44" s="1292"/>
      <c r="F44" s="1292"/>
      <c r="G44" s="1292"/>
      <c r="H44" s="1292"/>
      <c r="I44" s="1292"/>
      <c r="J44" s="1292">
        <v>1</v>
      </c>
      <c r="K44" s="1292"/>
      <c r="L44" s="1292">
        <v>2</v>
      </c>
      <c r="M44" s="1292">
        <v>2</v>
      </c>
      <c r="N44" s="1292">
        <v>3</v>
      </c>
      <c r="O44" s="1292">
        <v>3</v>
      </c>
      <c r="P44" s="1292">
        <v>6</v>
      </c>
      <c r="Q44" s="1292">
        <v>3</v>
      </c>
      <c r="R44" s="1292">
        <v>3</v>
      </c>
      <c r="S44" s="1293">
        <v>9</v>
      </c>
      <c r="T44" s="1291">
        <v>21</v>
      </c>
      <c r="U44" s="1293">
        <v>11</v>
      </c>
      <c r="V44" s="1291"/>
      <c r="W44" s="1293"/>
      <c r="X44" s="1291"/>
      <c r="Y44" s="1293"/>
      <c r="Z44" s="1283">
        <f t="shared" si="10"/>
        <v>0</v>
      </c>
      <c r="AA44" s="1291"/>
      <c r="AB44" s="1292"/>
      <c r="AC44" s="1292"/>
      <c r="AD44" s="1293"/>
      <c r="AE44" s="1283">
        <f t="shared" si="11"/>
        <v>0</v>
      </c>
      <c r="AF44" s="1291"/>
      <c r="AG44" s="1292"/>
      <c r="AH44" s="1292"/>
      <c r="AI44" s="1294"/>
      <c r="AJ44" s="1284"/>
      <c r="AK44" s="1284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1091" t="s">
        <v>6</v>
      </c>
      <c r="B45" s="1092">
        <f t="shared" si="7"/>
        <v>86</v>
      </c>
      <c r="C45" s="1093">
        <f t="shared" ref="C45:AI45" si="21">SUM(C30:C44)</f>
        <v>0</v>
      </c>
      <c r="D45" s="1094">
        <f t="shared" si="21"/>
        <v>6</v>
      </c>
      <c r="E45" s="1094">
        <f t="shared" si="21"/>
        <v>8</v>
      </c>
      <c r="F45" s="1094">
        <f t="shared" si="21"/>
        <v>13</v>
      </c>
      <c r="G45" s="1094">
        <f t="shared" si="21"/>
        <v>3</v>
      </c>
      <c r="H45" s="1095">
        <f t="shared" si="21"/>
        <v>0</v>
      </c>
      <c r="I45" s="1094">
        <f t="shared" si="21"/>
        <v>0</v>
      </c>
      <c r="J45" s="1094">
        <f t="shared" si="21"/>
        <v>2</v>
      </c>
      <c r="K45" s="1094">
        <f t="shared" si="21"/>
        <v>3</v>
      </c>
      <c r="L45" s="1094">
        <f t="shared" si="21"/>
        <v>5</v>
      </c>
      <c r="M45" s="1094">
        <f t="shared" si="21"/>
        <v>5</v>
      </c>
      <c r="N45" s="1094">
        <f t="shared" si="21"/>
        <v>6</v>
      </c>
      <c r="O45" s="1094">
        <f t="shared" si="21"/>
        <v>8</v>
      </c>
      <c r="P45" s="1094">
        <f t="shared" si="21"/>
        <v>9</v>
      </c>
      <c r="Q45" s="1094">
        <f t="shared" si="21"/>
        <v>5</v>
      </c>
      <c r="R45" s="1094">
        <f t="shared" si="21"/>
        <v>4</v>
      </c>
      <c r="S45" s="1295">
        <f t="shared" si="21"/>
        <v>9</v>
      </c>
      <c r="T45" s="1093">
        <f t="shared" si="21"/>
        <v>38</v>
      </c>
      <c r="U45" s="1295">
        <f t="shared" si="21"/>
        <v>48</v>
      </c>
      <c r="V45" s="1093">
        <f t="shared" si="21"/>
        <v>0</v>
      </c>
      <c r="W45" s="1295">
        <f t="shared" si="21"/>
        <v>0</v>
      </c>
      <c r="X45" s="1093">
        <f t="shared" si="21"/>
        <v>0</v>
      </c>
      <c r="Y45" s="1295">
        <f t="shared" si="21"/>
        <v>0</v>
      </c>
      <c r="Z45" s="1097">
        <f t="shared" si="21"/>
        <v>0</v>
      </c>
      <c r="AA45" s="1093">
        <f t="shared" si="21"/>
        <v>0</v>
      </c>
      <c r="AB45" s="1094">
        <f t="shared" si="21"/>
        <v>0</v>
      </c>
      <c r="AC45" s="1094">
        <f t="shared" si="21"/>
        <v>0</v>
      </c>
      <c r="AD45" s="1095">
        <f t="shared" si="21"/>
        <v>0</v>
      </c>
      <c r="AE45" s="1097">
        <f t="shared" si="21"/>
        <v>0</v>
      </c>
      <c r="AF45" s="1093">
        <f t="shared" si="21"/>
        <v>0</v>
      </c>
      <c r="AG45" s="1094">
        <f t="shared" si="21"/>
        <v>0</v>
      </c>
      <c r="AH45" s="1094">
        <f t="shared" si="21"/>
        <v>0</v>
      </c>
      <c r="AI45" s="1098">
        <f t="shared" si="21"/>
        <v>0</v>
      </c>
      <c r="AJ45" s="1295">
        <f>SUM(AJ30:AJ44)</f>
        <v>0</v>
      </c>
      <c r="AK45" s="1295">
        <f>SUM(AK30:AK44)</f>
        <v>6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080" t="s">
        <v>46</v>
      </c>
      <c r="B47" s="4080" t="s">
        <v>6</v>
      </c>
      <c r="C47" s="4081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14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080"/>
      <c r="B48" s="4080"/>
      <c r="C48" s="4078" t="s">
        <v>7</v>
      </c>
      <c r="D48" s="4078"/>
      <c r="E48" s="4078"/>
      <c r="F48" s="4078"/>
      <c r="G48" s="4078"/>
      <c r="H48" s="4078"/>
      <c r="I48" s="4078"/>
      <c r="J48" s="4078"/>
      <c r="K48" s="4078"/>
      <c r="L48" s="4078"/>
      <c r="M48" s="4078"/>
      <c r="N48" s="4078"/>
      <c r="O48" s="4078"/>
      <c r="P48" s="4078"/>
      <c r="Q48" s="4078"/>
      <c r="R48" s="4078"/>
      <c r="S48" s="4078"/>
      <c r="T48" s="4067" t="s">
        <v>40</v>
      </c>
      <c r="U48" s="4067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080"/>
      <c r="B49" s="4080"/>
      <c r="C49" s="960" t="s">
        <v>12</v>
      </c>
      <c r="D49" s="961" t="s">
        <v>13</v>
      </c>
      <c r="E49" s="961" t="s">
        <v>41</v>
      </c>
      <c r="F49" s="961" t="s">
        <v>42</v>
      </c>
      <c r="G49" s="961" t="s">
        <v>16</v>
      </c>
      <c r="H49" s="961" t="s">
        <v>17</v>
      </c>
      <c r="I49" s="961" t="s">
        <v>18</v>
      </c>
      <c r="J49" s="961" t="s">
        <v>19</v>
      </c>
      <c r="K49" s="961" t="s">
        <v>20</v>
      </c>
      <c r="L49" s="961" t="s">
        <v>21</v>
      </c>
      <c r="M49" s="961" t="s">
        <v>22</v>
      </c>
      <c r="N49" s="961" t="s">
        <v>23</v>
      </c>
      <c r="O49" s="961" t="s">
        <v>24</v>
      </c>
      <c r="P49" s="961" t="s">
        <v>25</v>
      </c>
      <c r="Q49" s="961" t="s">
        <v>26</v>
      </c>
      <c r="R49" s="961" t="s">
        <v>27</v>
      </c>
      <c r="S49" s="1066" t="s">
        <v>28</v>
      </c>
      <c r="T49" s="1099" t="s">
        <v>29</v>
      </c>
      <c r="U49" s="1264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1078" t="s">
        <v>82</v>
      </c>
      <c r="B50" s="28">
        <f>SUM(C50:S50)</f>
        <v>0</v>
      </c>
      <c r="C50" s="923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991"/>
      <c r="S50" s="924"/>
      <c r="T50" s="949"/>
      <c r="U50" s="926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1285"/>
      <c r="D51" s="1286"/>
      <c r="E51" s="1286"/>
      <c r="F51" s="1286"/>
      <c r="G51" s="1286"/>
      <c r="H51" s="1286"/>
      <c r="I51" s="1286"/>
      <c r="J51" s="1286"/>
      <c r="K51" s="1286"/>
      <c r="L51" s="1286"/>
      <c r="M51" s="1286"/>
      <c r="N51" s="1286"/>
      <c r="O51" s="1286"/>
      <c r="P51" s="1286"/>
      <c r="Q51" s="1286"/>
      <c r="R51" s="1286"/>
      <c r="S51" s="1287"/>
      <c r="T51" s="1296"/>
      <c r="U51" s="1284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1285"/>
      <c r="D52" s="1286"/>
      <c r="E52" s="1286"/>
      <c r="F52" s="1286"/>
      <c r="G52" s="1286"/>
      <c r="H52" s="1286"/>
      <c r="I52" s="1286"/>
      <c r="J52" s="1286"/>
      <c r="K52" s="1286"/>
      <c r="L52" s="1286"/>
      <c r="M52" s="1286"/>
      <c r="N52" s="1286"/>
      <c r="O52" s="1286"/>
      <c r="P52" s="1286"/>
      <c r="Q52" s="1286"/>
      <c r="R52" s="1286"/>
      <c r="S52" s="1287"/>
      <c r="T52" s="1296"/>
      <c r="U52" s="1284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1285"/>
      <c r="D53" s="1286"/>
      <c r="E53" s="1286"/>
      <c r="F53" s="1286"/>
      <c r="G53" s="1286"/>
      <c r="H53" s="1286"/>
      <c r="I53" s="1286"/>
      <c r="J53" s="1286"/>
      <c r="K53" s="1286"/>
      <c r="L53" s="1286"/>
      <c r="M53" s="1286"/>
      <c r="N53" s="1286"/>
      <c r="O53" s="1286"/>
      <c r="P53" s="1286"/>
      <c r="Q53" s="1286"/>
      <c r="R53" s="1286"/>
      <c r="S53" s="1287"/>
      <c r="T53" s="1296"/>
      <c r="U53" s="1284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1285"/>
      <c r="D54" s="1286"/>
      <c r="E54" s="1286"/>
      <c r="F54" s="1286"/>
      <c r="G54" s="1286"/>
      <c r="H54" s="1286"/>
      <c r="I54" s="1286"/>
      <c r="J54" s="1286"/>
      <c r="K54" s="1286"/>
      <c r="L54" s="1286"/>
      <c r="M54" s="1286"/>
      <c r="N54" s="1286"/>
      <c r="O54" s="1286"/>
      <c r="P54" s="1286"/>
      <c r="Q54" s="1286"/>
      <c r="R54" s="1286"/>
      <c r="S54" s="1287"/>
      <c r="T54" s="1296"/>
      <c r="U54" s="1284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1285"/>
      <c r="D55" s="1286"/>
      <c r="E55" s="1286"/>
      <c r="F55" s="1286"/>
      <c r="G55" s="1286"/>
      <c r="H55" s="1286"/>
      <c r="I55" s="1286"/>
      <c r="J55" s="1286"/>
      <c r="K55" s="1286"/>
      <c r="L55" s="1286"/>
      <c r="M55" s="1286"/>
      <c r="N55" s="1286"/>
      <c r="O55" s="1286"/>
      <c r="P55" s="1286"/>
      <c r="Q55" s="1286"/>
      <c r="R55" s="1286"/>
      <c r="S55" s="1287"/>
      <c r="T55" s="1296"/>
      <c r="U55" s="1284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1285"/>
      <c r="D56" s="1286"/>
      <c r="E56" s="1286"/>
      <c r="F56" s="1286"/>
      <c r="G56" s="1286"/>
      <c r="H56" s="1286"/>
      <c r="I56" s="1286"/>
      <c r="J56" s="1286"/>
      <c r="K56" s="1286"/>
      <c r="L56" s="1286"/>
      <c r="M56" s="1286"/>
      <c r="N56" s="1286"/>
      <c r="O56" s="1286"/>
      <c r="P56" s="1286"/>
      <c r="Q56" s="1286"/>
      <c r="R56" s="1286"/>
      <c r="S56" s="1287"/>
      <c r="T56" s="1296"/>
      <c r="U56" s="1284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1285"/>
      <c r="D57" s="1286"/>
      <c r="E57" s="1286"/>
      <c r="F57" s="1286"/>
      <c r="G57" s="1286"/>
      <c r="H57" s="1286"/>
      <c r="I57" s="1286"/>
      <c r="J57" s="1286"/>
      <c r="K57" s="1286"/>
      <c r="L57" s="1286"/>
      <c r="M57" s="1286"/>
      <c r="N57" s="1286"/>
      <c r="O57" s="1286"/>
      <c r="P57" s="1286"/>
      <c r="Q57" s="1286"/>
      <c r="R57" s="1286"/>
      <c r="S57" s="1287"/>
      <c r="T57" s="1296"/>
      <c r="U57" s="1284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1285"/>
      <c r="D58" s="1286"/>
      <c r="E58" s="1286"/>
      <c r="F58" s="1286"/>
      <c r="G58" s="1286"/>
      <c r="H58" s="1286"/>
      <c r="I58" s="1286"/>
      <c r="J58" s="1286"/>
      <c r="K58" s="1286"/>
      <c r="L58" s="1286"/>
      <c r="M58" s="1286"/>
      <c r="N58" s="1286"/>
      <c r="O58" s="1286"/>
      <c r="P58" s="1286"/>
      <c r="Q58" s="1286"/>
      <c r="R58" s="1286"/>
      <c r="S58" s="1287"/>
      <c r="T58" s="1296"/>
      <c r="U58" s="1284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1289" t="s">
        <v>74</v>
      </c>
      <c r="B59" s="28">
        <f t="shared" si="25"/>
        <v>0</v>
      </c>
      <c r="C59" s="1285"/>
      <c r="D59" s="1286"/>
      <c r="E59" s="1286"/>
      <c r="F59" s="1286"/>
      <c r="G59" s="1286"/>
      <c r="H59" s="1286"/>
      <c r="I59" s="1286"/>
      <c r="J59" s="1286"/>
      <c r="K59" s="1286"/>
      <c r="L59" s="1286"/>
      <c r="M59" s="1286"/>
      <c r="N59" s="1286"/>
      <c r="O59" s="1286"/>
      <c r="P59" s="1286"/>
      <c r="Q59" s="1286"/>
      <c r="R59" s="1286"/>
      <c r="S59" s="1287"/>
      <c r="T59" s="1296"/>
      <c r="U59" s="1284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1289" t="s">
        <v>75</v>
      </c>
      <c r="B60" s="28">
        <f t="shared" si="25"/>
        <v>0</v>
      </c>
      <c r="C60" s="1285"/>
      <c r="D60" s="1286"/>
      <c r="E60" s="1286"/>
      <c r="F60" s="1286"/>
      <c r="G60" s="1286"/>
      <c r="H60" s="1286"/>
      <c r="I60" s="1286"/>
      <c r="J60" s="1286"/>
      <c r="K60" s="1286"/>
      <c r="L60" s="1286"/>
      <c r="M60" s="1286"/>
      <c r="N60" s="1286"/>
      <c r="O60" s="1286"/>
      <c r="P60" s="1286"/>
      <c r="Q60" s="1286"/>
      <c r="R60" s="1286"/>
      <c r="S60" s="1287"/>
      <c r="T60" s="1296"/>
      <c r="U60" s="1284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1289" t="s">
        <v>76</v>
      </c>
      <c r="B61" s="28">
        <f t="shared" si="25"/>
        <v>0</v>
      </c>
      <c r="C61" s="1285"/>
      <c r="D61" s="1286"/>
      <c r="E61" s="1286"/>
      <c r="F61" s="1286"/>
      <c r="G61" s="1286"/>
      <c r="H61" s="1286"/>
      <c r="I61" s="1286"/>
      <c r="J61" s="1286"/>
      <c r="K61" s="1286"/>
      <c r="L61" s="1286"/>
      <c r="M61" s="1286"/>
      <c r="N61" s="1286"/>
      <c r="O61" s="1286"/>
      <c r="P61" s="1286"/>
      <c r="Q61" s="1286"/>
      <c r="R61" s="1286"/>
      <c r="S61" s="1287"/>
      <c r="T61" s="1296"/>
      <c r="U61" s="1284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1289" t="s">
        <v>77</v>
      </c>
      <c r="B62" s="28">
        <f t="shared" si="25"/>
        <v>0</v>
      </c>
      <c r="C62" s="1285"/>
      <c r="D62" s="1286"/>
      <c r="E62" s="1286"/>
      <c r="F62" s="1286"/>
      <c r="G62" s="1286"/>
      <c r="H62" s="1286"/>
      <c r="I62" s="1286"/>
      <c r="J62" s="1286"/>
      <c r="K62" s="1286"/>
      <c r="L62" s="1286"/>
      <c r="M62" s="1286"/>
      <c r="N62" s="1286"/>
      <c r="O62" s="1286"/>
      <c r="P62" s="1286"/>
      <c r="Q62" s="1286"/>
      <c r="R62" s="1286"/>
      <c r="S62" s="1287"/>
      <c r="T62" s="1296"/>
      <c r="U62" s="1284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1289" t="s">
        <v>78</v>
      </c>
      <c r="B63" s="28">
        <f t="shared" si="25"/>
        <v>0</v>
      </c>
      <c r="C63" s="1285"/>
      <c r="D63" s="1286"/>
      <c r="E63" s="1286"/>
      <c r="F63" s="1286"/>
      <c r="G63" s="1286"/>
      <c r="H63" s="1286"/>
      <c r="I63" s="1286"/>
      <c r="J63" s="1286"/>
      <c r="K63" s="1286"/>
      <c r="L63" s="1286"/>
      <c r="M63" s="1286"/>
      <c r="N63" s="1286"/>
      <c r="O63" s="1286"/>
      <c r="P63" s="1286"/>
      <c r="Q63" s="1286"/>
      <c r="R63" s="1286"/>
      <c r="S63" s="1287"/>
      <c r="T63" s="1296"/>
      <c r="U63" s="1284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1290" t="s">
        <v>79</v>
      </c>
      <c r="B64" s="28">
        <f t="shared" si="25"/>
        <v>0</v>
      </c>
      <c r="C64" s="1291"/>
      <c r="D64" s="1292"/>
      <c r="E64" s="1292"/>
      <c r="F64" s="1292"/>
      <c r="G64" s="1292"/>
      <c r="H64" s="1292"/>
      <c r="I64" s="1292"/>
      <c r="J64" s="1292"/>
      <c r="K64" s="1292"/>
      <c r="L64" s="1292"/>
      <c r="M64" s="1292"/>
      <c r="N64" s="1292"/>
      <c r="O64" s="1292"/>
      <c r="P64" s="1292"/>
      <c r="Q64" s="1292"/>
      <c r="R64" s="1292"/>
      <c r="S64" s="1293"/>
      <c r="T64" s="1297"/>
      <c r="U64" s="1298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1091" t="s">
        <v>6</v>
      </c>
      <c r="B65" s="1092">
        <f>SUM(C65:S65)</f>
        <v>0</v>
      </c>
      <c r="C65" s="1093">
        <f t="shared" ref="C65:U65" si="26">SUM(C50:C64)</f>
        <v>0</v>
      </c>
      <c r="D65" s="1094">
        <f t="shared" si="26"/>
        <v>0</v>
      </c>
      <c r="E65" s="1094">
        <f t="shared" si="26"/>
        <v>0</v>
      </c>
      <c r="F65" s="1094">
        <f t="shared" si="26"/>
        <v>0</v>
      </c>
      <c r="G65" s="1094">
        <f t="shared" si="26"/>
        <v>0</v>
      </c>
      <c r="H65" s="1095">
        <f t="shared" si="26"/>
        <v>0</v>
      </c>
      <c r="I65" s="1094">
        <f t="shared" si="26"/>
        <v>0</v>
      </c>
      <c r="J65" s="1094">
        <f t="shared" si="26"/>
        <v>0</v>
      </c>
      <c r="K65" s="1094">
        <f t="shared" si="26"/>
        <v>0</v>
      </c>
      <c r="L65" s="1094">
        <f t="shared" si="26"/>
        <v>0</v>
      </c>
      <c r="M65" s="1094">
        <f t="shared" si="26"/>
        <v>0</v>
      </c>
      <c r="N65" s="1094">
        <f t="shared" si="26"/>
        <v>0</v>
      </c>
      <c r="O65" s="1094">
        <f t="shared" si="26"/>
        <v>0</v>
      </c>
      <c r="P65" s="1094">
        <f t="shared" si="26"/>
        <v>0</v>
      </c>
      <c r="Q65" s="1094">
        <f t="shared" si="26"/>
        <v>0</v>
      </c>
      <c r="R65" s="1094">
        <f t="shared" si="26"/>
        <v>0</v>
      </c>
      <c r="S65" s="1295">
        <f t="shared" si="26"/>
        <v>0</v>
      </c>
      <c r="T65" s="1097">
        <f t="shared" si="26"/>
        <v>0</v>
      </c>
      <c r="U65" s="1295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3947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077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3960" t="s">
        <v>12</v>
      </c>
      <c r="G68" s="4133"/>
      <c r="H68" s="3960" t="s">
        <v>13</v>
      </c>
      <c r="I68" s="4133"/>
      <c r="J68" s="3960" t="s">
        <v>41</v>
      </c>
      <c r="K68" s="4133"/>
      <c r="L68" s="3960" t="s">
        <v>42</v>
      </c>
      <c r="M68" s="4133"/>
      <c r="N68" s="3960" t="s">
        <v>16</v>
      </c>
      <c r="O68" s="4133"/>
      <c r="P68" s="3947" t="s">
        <v>17</v>
      </c>
      <c r="Q68" s="4049"/>
      <c r="R68" s="3947" t="s">
        <v>18</v>
      </c>
      <c r="S68" s="4049"/>
      <c r="T68" s="3947" t="s">
        <v>19</v>
      </c>
      <c r="U68" s="4049"/>
      <c r="V68" s="3947" t="s">
        <v>20</v>
      </c>
      <c r="W68" s="4049"/>
      <c r="X68" s="3947" t="s">
        <v>21</v>
      </c>
      <c r="Y68" s="4049"/>
      <c r="Z68" s="3947" t="s">
        <v>22</v>
      </c>
      <c r="AA68" s="4049"/>
      <c r="AB68" s="3947" t="s">
        <v>23</v>
      </c>
      <c r="AC68" s="4049"/>
      <c r="AD68" s="3947" t="s">
        <v>24</v>
      </c>
      <c r="AE68" s="4049"/>
      <c r="AF68" s="3947" t="s">
        <v>25</v>
      </c>
      <c r="AG68" s="4049"/>
      <c r="AH68" s="3947" t="s">
        <v>26</v>
      </c>
      <c r="AI68" s="4049"/>
      <c r="AJ68" s="3947" t="s">
        <v>27</v>
      </c>
      <c r="AK68" s="4049"/>
      <c r="AL68" s="3947" t="s">
        <v>28</v>
      </c>
      <c r="AM68" s="4077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1103" t="s">
        <v>90</v>
      </c>
      <c r="D69" s="1104" t="s">
        <v>29</v>
      </c>
      <c r="E69" s="1299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1106">
        <f>SUM(D70+E70)</f>
        <v>70</v>
      </c>
      <c r="D70" s="102">
        <f>SUM(F70+H70+J70+L70+N70+P70+R70+T70+V70+X70+Z70+AB70+AD70+AF70+AH70+AJ70+AL70)</f>
        <v>0</v>
      </c>
      <c r="E70" s="103">
        <f>SUM(G70+I70+K70+M70+O70+Q70+S70+U70+W70+Y70+AA70+AC70+AE70+AG70+AI70+AK70+AM70)</f>
        <v>70</v>
      </c>
      <c r="F70" s="104"/>
      <c r="G70" s="105"/>
      <c r="H70" s="104"/>
      <c r="I70" s="105"/>
      <c r="J70" s="104"/>
      <c r="K70" s="105"/>
      <c r="L70" s="104"/>
      <c r="M70" s="105">
        <v>1</v>
      </c>
      <c r="N70" s="104"/>
      <c r="O70" s="105">
        <v>1</v>
      </c>
      <c r="P70" s="104"/>
      <c r="Q70" s="105">
        <v>2</v>
      </c>
      <c r="R70" s="104"/>
      <c r="S70" s="105">
        <v>3</v>
      </c>
      <c r="T70" s="104"/>
      <c r="U70" s="105">
        <v>4</v>
      </c>
      <c r="V70" s="104"/>
      <c r="W70" s="105">
        <v>6</v>
      </c>
      <c r="X70" s="104"/>
      <c r="Y70" s="105">
        <v>9</v>
      </c>
      <c r="Z70" s="104"/>
      <c r="AA70" s="105">
        <v>9</v>
      </c>
      <c r="AB70" s="104"/>
      <c r="AC70" s="105">
        <v>8</v>
      </c>
      <c r="AD70" s="104"/>
      <c r="AE70" s="105">
        <v>6</v>
      </c>
      <c r="AF70" s="104"/>
      <c r="AG70" s="105">
        <v>8</v>
      </c>
      <c r="AH70" s="104"/>
      <c r="AI70" s="105">
        <v>7</v>
      </c>
      <c r="AJ70" s="104"/>
      <c r="AK70" s="105">
        <v>3</v>
      </c>
      <c r="AL70" s="104"/>
      <c r="AM70" s="106">
        <v>3</v>
      </c>
      <c r="AN70" s="1107">
        <v>70</v>
      </c>
      <c r="AO70" s="1069">
        <v>0</v>
      </c>
      <c r="AP70" s="1107">
        <v>0</v>
      </c>
      <c r="AQ70" s="1069">
        <v>0</v>
      </c>
      <c r="AR70" s="1281"/>
      <c r="AS70" s="1281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1108" t="s">
        <v>95</v>
      </c>
      <c r="C71" s="108">
        <f>SUM(D71:E71)</f>
        <v>0</v>
      </c>
      <c r="D71" s="1109"/>
      <c r="E71" s="103">
        <f>SUM(K71+M71+O71+Q71+S71+U71+W71+Y71+AA71+AC71+AE71+AG71+AI71+AK71+AM71)</f>
        <v>0</v>
      </c>
      <c r="F71" s="1110"/>
      <c r="G71" s="1111"/>
      <c r="H71" s="1110"/>
      <c r="I71" s="1111"/>
      <c r="J71" s="1110"/>
      <c r="K71" s="926"/>
      <c r="L71" s="1110"/>
      <c r="M71" s="926"/>
      <c r="N71" s="1110"/>
      <c r="O71" s="926"/>
      <c r="P71" s="1110"/>
      <c r="Q71" s="926"/>
      <c r="R71" s="1110"/>
      <c r="S71" s="926"/>
      <c r="T71" s="1110"/>
      <c r="U71" s="926"/>
      <c r="V71" s="1110"/>
      <c r="W71" s="926"/>
      <c r="X71" s="1110"/>
      <c r="Y71" s="926"/>
      <c r="Z71" s="1110"/>
      <c r="AA71" s="926"/>
      <c r="AB71" s="1110"/>
      <c r="AC71" s="924"/>
      <c r="AD71" s="1110"/>
      <c r="AE71" s="926"/>
      <c r="AF71" s="1110"/>
      <c r="AG71" s="926"/>
      <c r="AH71" s="1110"/>
      <c r="AI71" s="926"/>
      <c r="AJ71" s="1110"/>
      <c r="AK71" s="926"/>
      <c r="AL71" s="1110"/>
      <c r="AM71" s="925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1300" t="s">
        <v>96</v>
      </c>
      <c r="C72" s="1301">
        <f>SUM(D72+E72)</f>
        <v>0</v>
      </c>
      <c r="D72" s="1302">
        <f>SUM(F72+H72+J72+L72+N72+P72+R72+T72+V72+X72+Z72+AB72+AD72+AF72+AH72+AJ72+AL72)</f>
        <v>0</v>
      </c>
      <c r="E72" s="1303">
        <f>SUM(G72+I72+K72+M72+O72+Q72+S72+U72+W72+Y72+AA72+AC72+AE72+AG72+AI72+AK72+AM72)</f>
        <v>0</v>
      </c>
      <c r="F72" s="1285"/>
      <c r="G72" s="1284"/>
      <c r="H72" s="1285"/>
      <c r="I72" s="1284"/>
      <c r="J72" s="1285"/>
      <c r="K72" s="1284"/>
      <c r="L72" s="1285"/>
      <c r="M72" s="1284"/>
      <c r="N72" s="1285"/>
      <c r="O72" s="1284"/>
      <c r="P72" s="1285"/>
      <c r="Q72" s="1287"/>
      <c r="R72" s="1285"/>
      <c r="S72" s="1287"/>
      <c r="T72" s="1285"/>
      <c r="U72" s="1287"/>
      <c r="V72" s="1285"/>
      <c r="W72" s="1287"/>
      <c r="X72" s="1285"/>
      <c r="Y72" s="1287"/>
      <c r="Z72" s="1285"/>
      <c r="AA72" s="1287"/>
      <c r="AB72" s="1285"/>
      <c r="AC72" s="1287"/>
      <c r="AD72" s="1285"/>
      <c r="AE72" s="1287"/>
      <c r="AF72" s="1285"/>
      <c r="AG72" s="1287"/>
      <c r="AH72" s="1285"/>
      <c r="AI72" s="1287"/>
      <c r="AJ72" s="1285"/>
      <c r="AK72" s="1287"/>
      <c r="AL72" s="1304"/>
      <c r="AM72" s="1288"/>
      <c r="AN72" s="1305"/>
      <c r="AO72" s="1287"/>
      <c r="AP72" s="1305"/>
      <c r="AQ72" s="1287"/>
      <c r="AR72" s="1284"/>
      <c r="AS72" s="1284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1306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1307"/>
      <c r="G73" s="1308"/>
      <c r="H73" s="1307"/>
      <c r="I73" s="1308"/>
      <c r="J73" s="1307"/>
      <c r="K73" s="1308"/>
      <c r="L73" s="1307"/>
      <c r="M73" s="1308"/>
      <c r="N73" s="1291"/>
      <c r="O73" s="1293"/>
      <c r="P73" s="1291"/>
      <c r="Q73" s="1293"/>
      <c r="R73" s="1291"/>
      <c r="S73" s="1293"/>
      <c r="T73" s="1291"/>
      <c r="U73" s="1293"/>
      <c r="V73" s="1291"/>
      <c r="W73" s="1293"/>
      <c r="X73" s="1291"/>
      <c r="Y73" s="1293"/>
      <c r="Z73" s="1291"/>
      <c r="AA73" s="1298"/>
      <c r="AB73" s="1291"/>
      <c r="AC73" s="1293"/>
      <c r="AD73" s="1307"/>
      <c r="AE73" s="1308"/>
      <c r="AF73" s="1307"/>
      <c r="AG73" s="1308"/>
      <c r="AH73" s="1307"/>
      <c r="AI73" s="1308"/>
      <c r="AJ73" s="1307"/>
      <c r="AK73" s="1308"/>
      <c r="AL73" s="1307"/>
      <c r="AM73" s="1309"/>
      <c r="AN73" s="1305"/>
      <c r="AO73" s="1287"/>
      <c r="AP73" s="1305"/>
      <c r="AQ73" s="1287"/>
      <c r="AR73" s="1284"/>
      <c r="AS73" s="1284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0</v>
      </c>
      <c r="D74" s="127">
        <f t="shared" ref="D74:E78" si="35">SUM(F74+H74+J74+L74+N74+P74+R74+T74+V74+X74+Z74+AB74+AD74+AF74+AH74+AJ74+AL74)</f>
        <v>0</v>
      </c>
      <c r="E74" s="128">
        <f t="shared" si="35"/>
        <v>0</v>
      </c>
      <c r="F74" s="129"/>
      <c r="G74" s="114"/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1305"/>
      <c r="AO74" s="1287"/>
      <c r="AP74" s="1305"/>
      <c r="AQ74" s="1287"/>
      <c r="AR74" s="1284"/>
      <c r="AS74" s="1284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134" t="s">
        <v>99</v>
      </c>
      <c r="B75" s="4135"/>
      <c r="C75" s="1310">
        <f t="shared" si="34"/>
        <v>0</v>
      </c>
      <c r="D75" s="1302">
        <f t="shared" si="35"/>
        <v>0</v>
      </c>
      <c r="E75" s="1303">
        <f t="shared" si="35"/>
        <v>0</v>
      </c>
      <c r="F75" s="1285"/>
      <c r="G75" s="1284"/>
      <c r="H75" s="1285"/>
      <c r="I75" s="1284"/>
      <c r="J75" s="1285"/>
      <c r="K75" s="1287"/>
      <c r="L75" s="1285"/>
      <c r="M75" s="1287"/>
      <c r="N75" s="1285"/>
      <c r="O75" s="1287"/>
      <c r="P75" s="1285"/>
      <c r="Q75" s="1287"/>
      <c r="R75" s="1285"/>
      <c r="S75" s="1287"/>
      <c r="T75" s="1285"/>
      <c r="U75" s="1287"/>
      <c r="V75" s="1285"/>
      <c r="W75" s="1287"/>
      <c r="X75" s="1285"/>
      <c r="Y75" s="1287"/>
      <c r="Z75" s="1285"/>
      <c r="AA75" s="1287"/>
      <c r="AB75" s="1285"/>
      <c r="AC75" s="1284"/>
      <c r="AD75" s="1285"/>
      <c r="AE75" s="1284"/>
      <c r="AF75" s="1285"/>
      <c r="AG75" s="1284"/>
      <c r="AH75" s="1285"/>
      <c r="AI75" s="1284"/>
      <c r="AJ75" s="1285"/>
      <c r="AK75" s="1284"/>
      <c r="AL75" s="1304"/>
      <c r="AM75" s="1288"/>
      <c r="AN75" s="1305"/>
      <c r="AO75" s="1287"/>
      <c r="AP75" s="1305"/>
      <c r="AQ75" s="1287"/>
      <c r="AR75" s="1284"/>
      <c r="AS75" s="1284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136" t="s">
        <v>100</v>
      </c>
      <c r="B76" s="4137"/>
      <c r="C76" s="1311">
        <f t="shared" si="34"/>
        <v>146</v>
      </c>
      <c r="D76" s="1312">
        <f t="shared" si="35"/>
        <v>76</v>
      </c>
      <c r="E76" s="1303">
        <f t="shared" si="35"/>
        <v>70</v>
      </c>
      <c r="F76" s="1285">
        <v>76</v>
      </c>
      <c r="G76" s="1284">
        <v>70</v>
      </c>
      <c r="H76" s="1285"/>
      <c r="I76" s="1284"/>
      <c r="J76" s="1285"/>
      <c r="K76" s="1287"/>
      <c r="L76" s="1285"/>
      <c r="M76" s="1287"/>
      <c r="N76" s="1285"/>
      <c r="O76" s="1287"/>
      <c r="P76" s="1285"/>
      <c r="Q76" s="1287"/>
      <c r="R76" s="1285"/>
      <c r="S76" s="1287"/>
      <c r="T76" s="1285"/>
      <c r="U76" s="1287"/>
      <c r="V76" s="1285"/>
      <c r="W76" s="1287"/>
      <c r="X76" s="1285"/>
      <c r="Y76" s="1287"/>
      <c r="Z76" s="1285"/>
      <c r="AA76" s="1287"/>
      <c r="AB76" s="1285"/>
      <c r="AC76" s="1284"/>
      <c r="AD76" s="1285"/>
      <c r="AE76" s="1284"/>
      <c r="AF76" s="1285"/>
      <c r="AG76" s="1284"/>
      <c r="AH76" s="1285"/>
      <c r="AI76" s="1284"/>
      <c r="AJ76" s="1285"/>
      <c r="AK76" s="1284"/>
      <c r="AL76" s="1304"/>
      <c r="AM76" s="1288"/>
      <c r="AN76" s="1305">
        <v>146</v>
      </c>
      <c r="AO76" s="1287">
        <v>90</v>
      </c>
      <c r="AP76" s="1305">
        <v>0</v>
      </c>
      <c r="AQ76" s="1287">
        <v>0</v>
      </c>
      <c r="AR76" s="1284"/>
      <c r="AS76" s="1284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134" t="s">
        <v>101</v>
      </c>
      <c r="B77" s="4135"/>
      <c r="C77" s="1310">
        <f t="shared" si="34"/>
        <v>0</v>
      </c>
      <c r="D77" s="1302">
        <f t="shared" si="35"/>
        <v>0</v>
      </c>
      <c r="E77" s="1303">
        <f t="shared" si="35"/>
        <v>0</v>
      </c>
      <c r="F77" s="1285"/>
      <c r="G77" s="1284"/>
      <c r="H77" s="1285"/>
      <c r="I77" s="1284"/>
      <c r="J77" s="1285"/>
      <c r="K77" s="1287"/>
      <c r="L77" s="1285"/>
      <c r="M77" s="1287"/>
      <c r="N77" s="1285"/>
      <c r="O77" s="1287"/>
      <c r="P77" s="1285"/>
      <c r="Q77" s="1287"/>
      <c r="R77" s="1285"/>
      <c r="S77" s="1287"/>
      <c r="T77" s="1285"/>
      <c r="U77" s="1287"/>
      <c r="V77" s="1285"/>
      <c r="W77" s="1287"/>
      <c r="X77" s="1285"/>
      <c r="Y77" s="1287"/>
      <c r="Z77" s="1285"/>
      <c r="AA77" s="1287"/>
      <c r="AB77" s="1285"/>
      <c r="AC77" s="1287"/>
      <c r="AD77" s="1285"/>
      <c r="AE77" s="1287"/>
      <c r="AF77" s="1285"/>
      <c r="AG77" s="1287"/>
      <c r="AH77" s="1285"/>
      <c r="AI77" s="1284"/>
      <c r="AJ77" s="1285"/>
      <c r="AK77" s="1284"/>
      <c r="AL77" s="1304"/>
      <c r="AM77" s="1288"/>
      <c r="AN77" s="1305"/>
      <c r="AO77" s="1287"/>
      <c r="AP77" s="1305"/>
      <c r="AQ77" s="1287"/>
      <c r="AR77" s="1284"/>
      <c r="AS77" s="1284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138" t="s">
        <v>102</v>
      </c>
      <c r="B78" s="4139"/>
      <c r="C78" s="1313">
        <f t="shared" si="34"/>
        <v>0</v>
      </c>
      <c r="D78" s="1314">
        <f t="shared" si="35"/>
        <v>0</v>
      </c>
      <c r="E78" s="1315">
        <f t="shared" si="35"/>
        <v>0</v>
      </c>
      <c r="F78" s="1291"/>
      <c r="G78" s="1298"/>
      <c r="H78" s="1291"/>
      <c r="I78" s="1298"/>
      <c r="J78" s="1291"/>
      <c r="K78" s="1293"/>
      <c r="L78" s="1291"/>
      <c r="M78" s="1293"/>
      <c r="N78" s="1291"/>
      <c r="O78" s="1293"/>
      <c r="P78" s="1291"/>
      <c r="Q78" s="1293"/>
      <c r="R78" s="1291"/>
      <c r="S78" s="1293"/>
      <c r="T78" s="1291"/>
      <c r="U78" s="1293"/>
      <c r="V78" s="1291"/>
      <c r="W78" s="1293"/>
      <c r="X78" s="1291"/>
      <c r="Y78" s="1293"/>
      <c r="Z78" s="1291"/>
      <c r="AA78" s="1293"/>
      <c r="AB78" s="1291"/>
      <c r="AC78" s="1293"/>
      <c r="AD78" s="1291"/>
      <c r="AE78" s="1293"/>
      <c r="AF78" s="1291"/>
      <c r="AG78" s="1293"/>
      <c r="AH78" s="1291"/>
      <c r="AI78" s="1293"/>
      <c r="AJ78" s="1291"/>
      <c r="AK78" s="1293"/>
      <c r="AL78" s="1316"/>
      <c r="AM78" s="1294"/>
      <c r="AN78" s="1317"/>
      <c r="AO78" s="1293"/>
      <c r="AP78" s="1317"/>
      <c r="AQ78" s="1293"/>
      <c r="AR78" s="1298"/>
      <c r="AS78" s="1298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3960" t="s">
        <v>6</v>
      </c>
      <c r="B79" s="4133"/>
      <c r="C79" s="138">
        <f t="shared" ref="C79:AR79" si="40">SUM(C70:C78)</f>
        <v>216</v>
      </c>
      <c r="D79" s="139">
        <f t="shared" si="40"/>
        <v>76</v>
      </c>
      <c r="E79" s="122">
        <f t="shared" si="40"/>
        <v>140</v>
      </c>
      <c r="F79" s="140">
        <f t="shared" si="40"/>
        <v>76</v>
      </c>
      <c r="G79" s="141">
        <f t="shared" si="40"/>
        <v>70</v>
      </c>
      <c r="H79" s="140">
        <f t="shared" si="40"/>
        <v>0</v>
      </c>
      <c r="I79" s="141">
        <f t="shared" si="40"/>
        <v>0</v>
      </c>
      <c r="J79" s="1130">
        <f t="shared" si="40"/>
        <v>0</v>
      </c>
      <c r="K79" s="1131">
        <f t="shared" si="40"/>
        <v>0</v>
      </c>
      <c r="L79" s="1130">
        <f t="shared" si="40"/>
        <v>0</v>
      </c>
      <c r="M79" s="1131">
        <f t="shared" si="40"/>
        <v>1</v>
      </c>
      <c r="N79" s="1130">
        <f t="shared" si="40"/>
        <v>0</v>
      </c>
      <c r="O79" s="1131">
        <f t="shared" si="40"/>
        <v>1</v>
      </c>
      <c r="P79" s="1130">
        <f t="shared" si="40"/>
        <v>0</v>
      </c>
      <c r="Q79" s="1131">
        <f t="shared" si="40"/>
        <v>2</v>
      </c>
      <c r="R79" s="1130">
        <f t="shared" si="40"/>
        <v>0</v>
      </c>
      <c r="S79" s="1131">
        <f t="shared" si="40"/>
        <v>3</v>
      </c>
      <c r="T79" s="1130">
        <f t="shared" si="40"/>
        <v>0</v>
      </c>
      <c r="U79" s="1131">
        <f t="shared" si="40"/>
        <v>4</v>
      </c>
      <c r="V79" s="1130">
        <f t="shared" si="40"/>
        <v>0</v>
      </c>
      <c r="W79" s="1131">
        <f t="shared" si="40"/>
        <v>6</v>
      </c>
      <c r="X79" s="1130">
        <f t="shared" si="40"/>
        <v>0</v>
      </c>
      <c r="Y79" s="1131">
        <f t="shared" si="40"/>
        <v>9</v>
      </c>
      <c r="Z79" s="1130">
        <f t="shared" si="40"/>
        <v>0</v>
      </c>
      <c r="AA79" s="1131">
        <f t="shared" si="40"/>
        <v>9</v>
      </c>
      <c r="AB79" s="1130">
        <f t="shared" si="40"/>
        <v>0</v>
      </c>
      <c r="AC79" s="1131">
        <f t="shared" si="40"/>
        <v>8</v>
      </c>
      <c r="AD79" s="1130">
        <f t="shared" si="40"/>
        <v>0</v>
      </c>
      <c r="AE79" s="1131">
        <f t="shared" si="40"/>
        <v>6</v>
      </c>
      <c r="AF79" s="1130">
        <f t="shared" si="40"/>
        <v>0</v>
      </c>
      <c r="AG79" s="1131">
        <f t="shared" si="40"/>
        <v>8</v>
      </c>
      <c r="AH79" s="1130">
        <f t="shared" si="40"/>
        <v>0</v>
      </c>
      <c r="AI79" s="1131">
        <f t="shared" si="40"/>
        <v>7</v>
      </c>
      <c r="AJ79" s="1130">
        <f t="shared" si="40"/>
        <v>0</v>
      </c>
      <c r="AK79" s="1131">
        <f t="shared" si="40"/>
        <v>3</v>
      </c>
      <c r="AL79" s="1132">
        <f t="shared" si="40"/>
        <v>0</v>
      </c>
      <c r="AM79" s="1133">
        <f t="shared" si="40"/>
        <v>3</v>
      </c>
      <c r="AN79" s="1134">
        <f t="shared" si="40"/>
        <v>216</v>
      </c>
      <c r="AO79" s="141">
        <f t="shared" si="40"/>
        <v>90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058" t="s">
        <v>6</v>
      </c>
      <c r="C82" s="4038"/>
      <c r="D82" s="4039"/>
      <c r="E82" s="4058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059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1135" t="s">
        <v>90</v>
      </c>
      <c r="C83" s="1318" t="s">
        <v>29</v>
      </c>
      <c r="D83" s="1137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923"/>
      <c r="D84" s="923"/>
      <c r="E84" s="923"/>
      <c r="F84" s="991"/>
      <c r="G84" s="991"/>
      <c r="H84" s="991"/>
      <c r="I84" s="991"/>
      <c r="J84" s="991"/>
      <c r="K84" s="991"/>
      <c r="L84" s="991"/>
      <c r="M84" s="991"/>
      <c r="N84" s="991"/>
      <c r="O84" s="991"/>
      <c r="P84" s="925"/>
      <c r="Q84" s="1138"/>
      <c r="R84" s="991"/>
      <c r="S84" s="991"/>
      <c r="T84" s="991"/>
      <c r="U84" s="926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1289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1289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1289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1289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1289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1139" t="s">
        <v>6</v>
      </c>
      <c r="B90" s="1140">
        <f t="shared" ref="B90:U90" si="55">SUM(B84:B89)</f>
        <v>0</v>
      </c>
      <c r="C90" s="1319">
        <f t="shared" si="55"/>
        <v>0</v>
      </c>
      <c r="D90" s="1142">
        <f t="shared" si="55"/>
        <v>0</v>
      </c>
      <c r="E90" s="1106">
        <f t="shared" si="55"/>
        <v>0</v>
      </c>
      <c r="F90" s="1143">
        <f t="shared" si="55"/>
        <v>0</v>
      </c>
      <c r="G90" s="1143">
        <f t="shared" si="55"/>
        <v>0</v>
      </c>
      <c r="H90" s="1143">
        <f t="shared" si="55"/>
        <v>0</v>
      </c>
      <c r="I90" s="1143">
        <f t="shared" si="55"/>
        <v>0</v>
      </c>
      <c r="J90" s="1143">
        <f t="shared" si="55"/>
        <v>0</v>
      </c>
      <c r="K90" s="1143">
        <f t="shared" si="55"/>
        <v>0</v>
      </c>
      <c r="L90" s="1143">
        <f t="shared" si="55"/>
        <v>0</v>
      </c>
      <c r="M90" s="1143">
        <f t="shared" si="55"/>
        <v>0</v>
      </c>
      <c r="N90" s="1143">
        <f t="shared" si="55"/>
        <v>0</v>
      </c>
      <c r="O90" s="1143">
        <f t="shared" si="55"/>
        <v>0</v>
      </c>
      <c r="P90" s="1144">
        <f t="shared" si="55"/>
        <v>0</v>
      </c>
      <c r="Q90" s="1145">
        <f t="shared" si="55"/>
        <v>0</v>
      </c>
      <c r="R90" s="1146">
        <f t="shared" si="55"/>
        <v>0</v>
      </c>
      <c r="S90" s="1146">
        <f t="shared" si="55"/>
        <v>0</v>
      </c>
      <c r="T90" s="1146">
        <f t="shared" si="55"/>
        <v>0</v>
      </c>
      <c r="U90" s="1320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058" t="s">
        <v>6</v>
      </c>
      <c r="C92" s="4038"/>
      <c r="D92" s="4039"/>
      <c r="E92" s="4058" t="s">
        <v>106</v>
      </c>
      <c r="F92" s="4038"/>
      <c r="G92" s="4038"/>
      <c r="H92" s="4038"/>
      <c r="I92" s="4038"/>
      <c r="J92" s="4038"/>
      <c r="K92" s="4038"/>
      <c r="L92" s="4059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1289" t="s">
        <v>127</v>
      </c>
      <c r="B95" s="28">
        <f t="shared" ref="B95:B99" si="56">SUM(E95:L95)</f>
        <v>0</v>
      </c>
      <c r="C95" s="949"/>
      <c r="D95" s="926"/>
      <c r="E95" s="923"/>
      <c r="F95" s="991"/>
      <c r="G95" s="991"/>
      <c r="H95" s="991"/>
      <c r="I95" s="991"/>
      <c r="J95" s="991"/>
      <c r="K95" s="991"/>
      <c r="L95" s="925"/>
      <c r="M95" s="1138"/>
      <c r="N95" s="991"/>
      <c r="O95" s="991"/>
      <c r="P95" s="991"/>
      <c r="Q95" s="991"/>
      <c r="R95" s="926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1321" t="s">
        <v>335</v>
      </c>
      <c r="B96" s="28">
        <f t="shared" si="56"/>
        <v>0</v>
      </c>
      <c r="C96" s="1296"/>
      <c r="D96" s="1284"/>
      <c r="E96" s="1285"/>
      <c r="F96" s="1286"/>
      <c r="G96" s="1286"/>
      <c r="H96" s="1286"/>
      <c r="I96" s="1286"/>
      <c r="J96" s="1286"/>
      <c r="K96" s="1286"/>
      <c r="L96" s="1288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1321" t="s">
        <v>336</v>
      </c>
      <c r="B97" s="28">
        <f t="shared" si="56"/>
        <v>0</v>
      </c>
      <c r="C97" s="1296"/>
      <c r="D97" s="1284"/>
      <c r="E97" s="1285"/>
      <c r="F97" s="1286"/>
      <c r="G97" s="1286"/>
      <c r="H97" s="1286"/>
      <c r="I97" s="1286"/>
      <c r="J97" s="1286"/>
      <c r="K97" s="1286"/>
      <c r="L97" s="1288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1321" t="s">
        <v>337</v>
      </c>
      <c r="B98" s="28">
        <f t="shared" si="56"/>
        <v>0</v>
      </c>
      <c r="C98" s="1296"/>
      <c r="D98" s="1284"/>
      <c r="E98" s="1285"/>
      <c r="F98" s="1286"/>
      <c r="G98" s="1286"/>
      <c r="H98" s="1286"/>
      <c r="I98" s="1286"/>
      <c r="J98" s="1286"/>
      <c r="K98" s="1286"/>
      <c r="L98" s="1288"/>
      <c r="M98" s="41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1321" t="s">
        <v>338</v>
      </c>
      <c r="B99" s="28">
        <f t="shared" si="56"/>
        <v>0</v>
      </c>
      <c r="C99" s="1297"/>
      <c r="D99" s="1298"/>
      <c r="E99" s="1291"/>
      <c r="F99" s="1292"/>
      <c r="G99" s="1292"/>
      <c r="H99" s="1292"/>
      <c r="I99" s="1292"/>
      <c r="J99" s="1292"/>
      <c r="K99" s="1292"/>
      <c r="L99" s="1294"/>
      <c r="M99" s="41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1139" t="s">
        <v>6</v>
      </c>
      <c r="B100" s="1140">
        <f t="shared" ref="B100:R100" si="71">SUM(B95:B99)</f>
        <v>0</v>
      </c>
      <c r="C100" s="1148">
        <f t="shared" si="71"/>
        <v>0</v>
      </c>
      <c r="D100" s="1322">
        <f t="shared" si="71"/>
        <v>0</v>
      </c>
      <c r="E100" s="1106">
        <f t="shared" si="71"/>
        <v>0</v>
      </c>
      <c r="F100" s="1143">
        <f t="shared" si="71"/>
        <v>0</v>
      </c>
      <c r="G100" s="1143">
        <f t="shared" si="71"/>
        <v>0</v>
      </c>
      <c r="H100" s="1143">
        <f t="shared" si="71"/>
        <v>0</v>
      </c>
      <c r="I100" s="1143">
        <f t="shared" si="71"/>
        <v>0</v>
      </c>
      <c r="J100" s="1143">
        <f t="shared" si="71"/>
        <v>0</v>
      </c>
      <c r="K100" s="1143">
        <f t="shared" si="71"/>
        <v>0</v>
      </c>
      <c r="L100" s="1144">
        <f t="shared" si="71"/>
        <v>0</v>
      </c>
      <c r="M100" s="1145">
        <f>SUM(M95:M97)</f>
        <v>0</v>
      </c>
      <c r="N100" s="1143">
        <f t="shared" si="71"/>
        <v>0</v>
      </c>
      <c r="O100" s="1143">
        <f t="shared" si="71"/>
        <v>0</v>
      </c>
      <c r="P100" s="1146">
        <f t="shared" si="71"/>
        <v>0</v>
      </c>
      <c r="Q100" s="1146">
        <f t="shared" si="71"/>
        <v>0</v>
      </c>
      <c r="R100" s="1320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066" t="s">
        <v>142</v>
      </c>
      <c r="D103" s="4066"/>
      <c r="E103" s="4066"/>
      <c r="F103" s="4066"/>
      <c r="G103" s="4066"/>
      <c r="H103" s="4066"/>
      <c r="I103" s="4066"/>
      <c r="J103" s="4066"/>
      <c r="K103" s="4066"/>
      <c r="L103" s="4066"/>
      <c r="M103" s="4066"/>
      <c r="N103" s="4066"/>
      <c r="O103" s="4066"/>
      <c r="P103" s="4066"/>
      <c r="Q103" s="4066"/>
      <c r="R103" s="4066"/>
      <c r="S103" s="4066"/>
      <c r="T103" s="4067" t="s">
        <v>40</v>
      </c>
      <c r="U103" s="4068"/>
      <c r="V103" s="4069" t="s">
        <v>143</v>
      </c>
      <c r="W103" s="4063" t="s">
        <v>87</v>
      </c>
      <c r="X103" s="4063" t="s">
        <v>88</v>
      </c>
      <c r="Y103" s="4039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066"/>
      <c r="D104" s="4066"/>
      <c r="E104" s="4066"/>
      <c r="F104" s="4066"/>
      <c r="G104" s="4066"/>
      <c r="H104" s="4066"/>
      <c r="I104" s="4066"/>
      <c r="J104" s="4066"/>
      <c r="K104" s="4066"/>
      <c r="L104" s="4066"/>
      <c r="M104" s="4066"/>
      <c r="N104" s="4066"/>
      <c r="O104" s="4066"/>
      <c r="P104" s="4066"/>
      <c r="Q104" s="4066"/>
      <c r="R104" s="4066"/>
      <c r="S104" s="4066"/>
      <c r="T104" s="3794" t="s">
        <v>29</v>
      </c>
      <c r="U104" s="3796" t="s">
        <v>30</v>
      </c>
      <c r="V104" s="4069"/>
      <c r="W104" s="4063"/>
      <c r="X104" s="4063"/>
      <c r="Y104" s="4039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960" t="s">
        <v>12</v>
      </c>
      <c r="D105" s="961" t="s">
        <v>13</v>
      </c>
      <c r="E105" s="961" t="s">
        <v>41</v>
      </c>
      <c r="F105" s="961" t="s">
        <v>42</v>
      </c>
      <c r="G105" s="961" t="s">
        <v>16</v>
      </c>
      <c r="H105" s="961" t="s">
        <v>17</v>
      </c>
      <c r="I105" s="961" t="s">
        <v>18</v>
      </c>
      <c r="J105" s="961" t="s">
        <v>19</v>
      </c>
      <c r="K105" s="961" t="s">
        <v>20</v>
      </c>
      <c r="L105" s="961" t="s">
        <v>21</v>
      </c>
      <c r="M105" s="961" t="s">
        <v>22</v>
      </c>
      <c r="N105" s="961" t="s">
        <v>23</v>
      </c>
      <c r="O105" s="961" t="s">
        <v>24</v>
      </c>
      <c r="P105" s="961" t="s">
        <v>25</v>
      </c>
      <c r="Q105" s="961" t="s">
        <v>26</v>
      </c>
      <c r="R105" s="961" t="s">
        <v>27</v>
      </c>
      <c r="S105" s="1219" t="s">
        <v>28</v>
      </c>
      <c r="T105" s="3795"/>
      <c r="U105" s="3797"/>
      <c r="V105" s="4069"/>
      <c r="W105" s="4063"/>
      <c r="X105" s="4063"/>
      <c r="Y105" s="4039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1150" t="s">
        <v>145</v>
      </c>
      <c r="B106" s="1151">
        <f>SUM(C106:S106)</f>
        <v>98</v>
      </c>
      <c r="C106" s="1323">
        <v>4</v>
      </c>
      <c r="D106" s="1324">
        <v>18</v>
      </c>
      <c r="E106" s="1324">
        <v>25</v>
      </c>
      <c r="F106" s="1324">
        <v>43</v>
      </c>
      <c r="G106" s="1324">
        <v>3</v>
      </c>
      <c r="H106" s="1324">
        <v>2</v>
      </c>
      <c r="I106" s="1324">
        <v>0</v>
      </c>
      <c r="J106" s="1324">
        <v>1</v>
      </c>
      <c r="K106" s="1324">
        <v>0</v>
      </c>
      <c r="L106" s="1324">
        <v>0</v>
      </c>
      <c r="M106" s="1324">
        <v>2</v>
      </c>
      <c r="N106" s="1324">
        <v>0</v>
      </c>
      <c r="O106" s="1324">
        <v>0</v>
      </c>
      <c r="P106" s="1324">
        <v>0</v>
      </c>
      <c r="Q106" s="1324">
        <v>0</v>
      </c>
      <c r="R106" s="1324">
        <v>0</v>
      </c>
      <c r="S106" s="1325">
        <v>0</v>
      </c>
      <c r="T106" s="1323">
        <v>61</v>
      </c>
      <c r="U106" s="178">
        <v>37</v>
      </c>
      <c r="V106" s="1326">
        <v>5</v>
      </c>
      <c r="W106" s="1324">
        <v>1</v>
      </c>
      <c r="X106" s="1324">
        <v>0</v>
      </c>
      <c r="Y106" s="1325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1327" t="s">
        <v>146</v>
      </c>
      <c r="B107" s="1328">
        <f>SUM(C107:S107)</f>
        <v>14</v>
      </c>
      <c r="C107" s="1323">
        <v>0</v>
      </c>
      <c r="D107" s="1324">
        <v>2</v>
      </c>
      <c r="E107" s="1324">
        <v>0</v>
      </c>
      <c r="F107" s="1324">
        <v>12</v>
      </c>
      <c r="G107" s="1324">
        <v>0</v>
      </c>
      <c r="H107" s="1324">
        <v>0</v>
      </c>
      <c r="I107" s="1324">
        <v>0</v>
      </c>
      <c r="J107" s="1324">
        <v>0</v>
      </c>
      <c r="K107" s="1324">
        <v>0</v>
      </c>
      <c r="L107" s="1324">
        <v>0</v>
      </c>
      <c r="M107" s="1324">
        <v>0</v>
      </c>
      <c r="N107" s="1324">
        <v>0</v>
      </c>
      <c r="O107" s="1324">
        <v>0</v>
      </c>
      <c r="P107" s="1324">
        <v>0</v>
      </c>
      <c r="Q107" s="1324">
        <v>0</v>
      </c>
      <c r="R107" s="1324">
        <v>0</v>
      </c>
      <c r="S107" s="1325">
        <v>0</v>
      </c>
      <c r="T107" s="1323">
        <v>5</v>
      </c>
      <c r="U107" s="1329">
        <v>9</v>
      </c>
      <c r="V107" s="1326">
        <v>1</v>
      </c>
      <c r="W107" s="1324">
        <v>0</v>
      </c>
      <c r="X107" s="1324">
        <v>0</v>
      </c>
      <c r="Y107" s="1325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3</v>
      </c>
      <c r="C108" s="183">
        <v>0</v>
      </c>
      <c r="D108" s="184">
        <v>0</v>
      </c>
      <c r="E108" s="184">
        <v>2</v>
      </c>
      <c r="F108" s="184">
        <v>1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3</v>
      </c>
      <c r="U108" s="186">
        <v>0</v>
      </c>
      <c r="V108" s="187">
        <v>1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3952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052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064" t="s">
        <v>12</v>
      </c>
      <c r="G111" s="4064"/>
      <c r="H111" s="4039" t="s">
        <v>13</v>
      </c>
      <c r="I111" s="4064"/>
      <c r="J111" s="4039" t="s">
        <v>41</v>
      </c>
      <c r="K111" s="4064"/>
      <c r="L111" s="4038" t="s">
        <v>42</v>
      </c>
      <c r="M111" s="4060"/>
      <c r="N111" s="4065" t="s">
        <v>16</v>
      </c>
      <c r="O111" s="4039"/>
      <c r="P111" s="4058" t="s">
        <v>17</v>
      </c>
      <c r="Q111" s="4039"/>
      <c r="R111" s="3776" t="s">
        <v>18</v>
      </c>
      <c r="S111" s="3777"/>
      <c r="T111" s="4038" t="s">
        <v>19</v>
      </c>
      <c r="U111" s="4039"/>
      <c r="V111" s="4058" t="s">
        <v>20</v>
      </c>
      <c r="W111" s="4039"/>
      <c r="X111" s="4038" t="s">
        <v>21</v>
      </c>
      <c r="Y111" s="4039"/>
      <c r="Z111" s="4038" t="s">
        <v>22</v>
      </c>
      <c r="AA111" s="4039"/>
      <c r="AB111" s="4060" t="s">
        <v>23</v>
      </c>
      <c r="AC111" s="4061"/>
      <c r="AD111" s="4038" t="s">
        <v>24</v>
      </c>
      <c r="AE111" s="4039"/>
      <c r="AF111" s="4038" t="s">
        <v>25</v>
      </c>
      <c r="AG111" s="4039"/>
      <c r="AH111" s="4038" t="s">
        <v>26</v>
      </c>
      <c r="AI111" s="4039"/>
      <c r="AJ111" s="4038" t="s">
        <v>27</v>
      </c>
      <c r="AK111" s="4039"/>
      <c r="AL111" s="4038" t="s">
        <v>28</v>
      </c>
      <c r="AM111" s="4039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1076" t="s">
        <v>90</v>
      </c>
      <c r="D112" s="1035" t="s">
        <v>29</v>
      </c>
      <c r="E112" s="1219" t="s">
        <v>30</v>
      </c>
      <c r="F112" s="960" t="s">
        <v>29</v>
      </c>
      <c r="G112" s="1219" t="s">
        <v>30</v>
      </c>
      <c r="H112" s="960" t="s">
        <v>29</v>
      </c>
      <c r="I112" s="1219" t="s">
        <v>30</v>
      </c>
      <c r="J112" s="960" t="s">
        <v>29</v>
      </c>
      <c r="K112" s="1219" t="s">
        <v>30</v>
      </c>
      <c r="L112" s="1035" t="s">
        <v>29</v>
      </c>
      <c r="M112" s="961" t="s">
        <v>30</v>
      </c>
      <c r="N112" s="961" t="s">
        <v>29</v>
      </c>
      <c r="O112" s="1066" t="s">
        <v>30</v>
      </c>
      <c r="P112" s="960" t="s">
        <v>29</v>
      </c>
      <c r="Q112" s="1066" t="s">
        <v>30</v>
      </c>
      <c r="R112" s="1035" t="s">
        <v>29</v>
      </c>
      <c r="S112" s="1066" t="s">
        <v>30</v>
      </c>
      <c r="T112" s="1035" t="s">
        <v>29</v>
      </c>
      <c r="U112" s="1066" t="s">
        <v>30</v>
      </c>
      <c r="V112" s="960" t="s">
        <v>29</v>
      </c>
      <c r="W112" s="1066" t="s">
        <v>30</v>
      </c>
      <c r="X112" s="1035" t="s">
        <v>29</v>
      </c>
      <c r="Y112" s="1066" t="s">
        <v>30</v>
      </c>
      <c r="Z112" s="1035" t="s">
        <v>29</v>
      </c>
      <c r="AA112" s="1066" t="s">
        <v>30</v>
      </c>
      <c r="AB112" s="1035" t="s">
        <v>29</v>
      </c>
      <c r="AC112" s="1066" t="s">
        <v>30</v>
      </c>
      <c r="AD112" s="1035" t="s">
        <v>29</v>
      </c>
      <c r="AE112" s="1066" t="s">
        <v>30</v>
      </c>
      <c r="AF112" s="1035" t="s">
        <v>29</v>
      </c>
      <c r="AG112" s="1066" t="s">
        <v>30</v>
      </c>
      <c r="AH112" s="1035" t="s">
        <v>29</v>
      </c>
      <c r="AI112" s="1066" t="s">
        <v>30</v>
      </c>
      <c r="AJ112" s="1035" t="s">
        <v>29</v>
      </c>
      <c r="AK112" s="1066" t="s">
        <v>30</v>
      </c>
      <c r="AL112" s="1035" t="s">
        <v>29</v>
      </c>
      <c r="AM112" s="1066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1159" t="s">
        <v>31</v>
      </c>
      <c r="C113" s="1160">
        <f>SUM(D113:E113)</f>
        <v>0</v>
      </c>
      <c r="D113" s="921">
        <f>SUM(F113+H113+J113+L113+N113+P113+R113+T113+V113+X113+Z113+AB113+AD113+AF113+AH113+AJ113+AL113)</f>
        <v>0</v>
      </c>
      <c r="E113" s="922">
        <f>SUM(G113+I113+K113+M113+O113+Q113+S113+U113+W113+Y113+AA113+AC113+AE113+AG113+AI113+AK113+AM113)</f>
        <v>0</v>
      </c>
      <c r="F113" s="1161">
        <v>0</v>
      </c>
      <c r="G113" s="1162">
        <v>0</v>
      </c>
      <c r="H113" s="1161">
        <v>0</v>
      </c>
      <c r="I113" s="1162">
        <v>0</v>
      </c>
      <c r="J113" s="1161">
        <v>0</v>
      </c>
      <c r="K113" s="1162">
        <v>0</v>
      </c>
      <c r="L113" s="1163">
        <v>0</v>
      </c>
      <c r="M113" s="1164">
        <v>0</v>
      </c>
      <c r="N113" s="1164">
        <v>0</v>
      </c>
      <c r="O113" s="1165">
        <v>0</v>
      </c>
      <c r="P113" s="1161">
        <v>0</v>
      </c>
      <c r="Q113" s="1165">
        <v>0</v>
      </c>
      <c r="R113" s="1163">
        <v>0</v>
      </c>
      <c r="S113" s="1165">
        <v>0</v>
      </c>
      <c r="T113" s="1163">
        <v>0</v>
      </c>
      <c r="U113" s="1165">
        <v>0</v>
      </c>
      <c r="V113" s="1161">
        <v>0</v>
      </c>
      <c r="W113" s="1162">
        <v>0</v>
      </c>
      <c r="X113" s="1163">
        <v>0</v>
      </c>
      <c r="Y113" s="1162">
        <v>0</v>
      </c>
      <c r="Z113" s="1163">
        <v>0</v>
      </c>
      <c r="AA113" s="1165">
        <v>0</v>
      </c>
      <c r="AB113" s="1163">
        <v>0</v>
      </c>
      <c r="AC113" s="1165">
        <v>0</v>
      </c>
      <c r="AD113" s="1163">
        <v>0</v>
      </c>
      <c r="AE113" s="1165">
        <v>0</v>
      </c>
      <c r="AF113" s="1163">
        <v>0</v>
      </c>
      <c r="AG113" s="1165">
        <v>0</v>
      </c>
      <c r="AH113" s="1163">
        <v>0</v>
      </c>
      <c r="AI113" s="1165">
        <v>0</v>
      </c>
      <c r="AJ113" s="1163">
        <v>0</v>
      </c>
      <c r="AK113" s="1165">
        <v>0</v>
      </c>
      <c r="AL113" s="1163">
        <v>0</v>
      </c>
      <c r="AM113" s="1165">
        <v>0</v>
      </c>
      <c r="AN113" s="1165">
        <v>0</v>
      </c>
      <c r="AO113" s="1165">
        <v>0</v>
      </c>
      <c r="AP113" s="1165">
        <v>0</v>
      </c>
      <c r="AQ113" s="1165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1330" t="s">
        <v>151</v>
      </c>
      <c r="C114" s="1331">
        <f t="shared" ref="C114:C123" si="81">SUM(D114:E114)</f>
        <v>54</v>
      </c>
      <c r="D114" s="1332">
        <f t="shared" ref="D114:D122" si="82">SUM(F114+H114+J114+L114+N114+P114+R114+T114+V114+X114+Z114+AB114+AD114+AF114+AH114+AJ114+AL114)</f>
        <v>19</v>
      </c>
      <c r="E114" s="1333">
        <f t="shared" ref="E114:E123" si="83">SUM(G114+I114+K114+M114+O114+Q114+S114+U114+W114+Y114+AA114+AC114+AE114+AG114+AI114+AK114+AM114)</f>
        <v>35</v>
      </c>
      <c r="F114" s="1323">
        <v>0</v>
      </c>
      <c r="G114" s="1325">
        <v>0</v>
      </c>
      <c r="H114" s="1323">
        <v>2</v>
      </c>
      <c r="I114" s="1325">
        <v>0</v>
      </c>
      <c r="J114" s="1323">
        <v>1</v>
      </c>
      <c r="K114" s="1325">
        <v>8</v>
      </c>
      <c r="L114" s="1334">
        <v>9</v>
      </c>
      <c r="M114" s="1324">
        <v>14</v>
      </c>
      <c r="N114" s="1324">
        <v>2</v>
      </c>
      <c r="O114" s="1335">
        <v>2</v>
      </c>
      <c r="P114" s="1323">
        <v>1</v>
      </c>
      <c r="Q114" s="1335">
        <v>1</v>
      </c>
      <c r="R114" s="1334">
        <v>3</v>
      </c>
      <c r="S114" s="1335">
        <v>0</v>
      </c>
      <c r="T114" s="1334">
        <v>1</v>
      </c>
      <c r="U114" s="1335">
        <v>0</v>
      </c>
      <c r="V114" s="1323">
        <v>0</v>
      </c>
      <c r="W114" s="1325">
        <v>5</v>
      </c>
      <c r="X114" s="1334">
        <v>0</v>
      </c>
      <c r="Y114" s="1325">
        <v>5</v>
      </c>
      <c r="Z114" s="1334">
        <v>0</v>
      </c>
      <c r="AA114" s="1335">
        <v>0</v>
      </c>
      <c r="AB114" s="1334">
        <v>0</v>
      </c>
      <c r="AC114" s="1335">
        <v>0</v>
      </c>
      <c r="AD114" s="1334">
        <v>0</v>
      </c>
      <c r="AE114" s="1335">
        <v>0</v>
      </c>
      <c r="AF114" s="1334">
        <v>0</v>
      </c>
      <c r="AG114" s="1335">
        <v>0</v>
      </c>
      <c r="AH114" s="1334">
        <v>0</v>
      </c>
      <c r="AI114" s="1335">
        <v>0</v>
      </c>
      <c r="AJ114" s="1334">
        <v>0</v>
      </c>
      <c r="AK114" s="1335">
        <v>0</v>
      </c>
      <c r="AL114" s="1334">
        <v>0</v>
      </c>
      <c r="AM114" s="1335">
        <v>0</v>
      </c>
      <c r="AN114" s="1335">
        <v>2</v>
      </c>
      <c r="AO114" s="1335">
        <v>1</v>
      </c>
      <c r="AP114" s="1335">
        <v>0</v>
      </c>
      <c r="AQ114" s="1335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1330" t="s">
        <v>152</v>
      </c>
      <c r="C115" s="1331">
        <f t="shared" si="81"/>
        <v>0</v>
      </c>
      <c r="D115" s="1332">
        <f t="shared" si="82"/>
        <v>0</v>
      </c>
      <c r="E115" s="1333">
        <f t="shared" si="83"/>
        <v>0</v>
      </c>
      <c r="F115" s="1323">
        <v>0</v>
      </c>
      <c r="G115" s="1325">
        <v>0</v>
      </c>
      <c r="H115" s="1323">
        <v>0</v>
      </c>
      <c r="I115" s="1325">
        <v>0</v>
      </c>
      <c r="J115" s="1323">
        <v>0</v>
      </c>
      <c r="K115" s="1325">
        <v>0</v>
      </c>
      <c r="L115" s="1334">
        <v>0</v>
      </c>
      <c r="M115" s="1324">
        <v>0</v>
      </c>
      <c r="N115" s="1324">
        <v>0</v>
      </c>
      <c r="O115" s="1335">
        <v>0</v>
      </c>
      <c r="P115" s="1323">
        <v>0</v>
      </c>
      <c r="Q115" s="1335">
        <v>0</v>
      </c>
      <c r="R115" s="1334">
        <v>0</v>
      </c>
      <c r="S115" s="1335">
        <v>0</v>
      </c>
      <c r="T115" s="1334">
        <v>0</v>
      </c>
      <c r="U115" s="1335">
        <v>0</v>
      </c>
      <c r="V115" s="1323">
        <v>0</v>
      </c>
      <c r="W115" s="1325">
        <v>0</v>
      </c>
      <c r="X115" s="1334">
        <v>0</v>
      </c>
      <c r="Y115" s="1325">
        <v>0</v>
      </c>
      <c r="Z115" s="1334">
        <v>0</v>
      </c>
      <c r="AA115" s="1335">
        <v>0</v>
      </c>
      <c r="AB115" s="1334">
        <v>0</v>
      </c>
      <c r="AC115" s="1335">
        <v>0</v>
      </c>
      <c r="AD115" s="1334">
        <v>0</v>
      </c>
      <c r="AE115" s="1335">
        <v>0</v>
      </c>
      <c r="AF115" s="1334">
        <v>0</v>
      </c>
      <c r="AG115" s="1335">
        <v>0</v>
      </c>
      <c r="AH115" s="1334">
        <v>0</v>
      </c>
      <c r="AI115" s="1335">
        <v>0</v>
      </c>
      <c r="AJ115" s="1334">
        <v>0</v>
      </c>
      <c r="AK115" s="1335">
        <v>0</v>
      </c>
      <c r="AL115" s="1334">
        <v>0</v>
      </c>
      <c r="AM115" s="1335">
        <v>0</v>
      </c>
      <c r="AN115" s="1335">
        <v>0</v>
      </c>
      <c r="AO115" s="1335">
        <v>0</v>
      </c>
      <c r="AP115" s="1335">
        <v>0</v>
      </c>
      <c r="AQ115" s="1335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1330" t="s">
        <v>153</v>
      </c>
      <c r="C116" s="1331">
        <f t="shared" si="81"/>
        <v>0</v>
      </c>
      <c r="D116" s="1332">
        <f t="shared" si="82"/>
        <v>0</v>
      </c>
      <c r="E116" s="1333">
        <f t="shared" si="83"/>
        <v>0</v>
      </c>
      <c r="F116" s="1323">
        <v>0</v>
      </c>
      <c r="G116" s="1325">
        <v>0</v>
      </c>
      <c r="H116" s="1323">
        <v>0</v>
      </c>
      <c r="I116" s="1325">
        <v>0</v>
      </c>
      <c r="J116" s="1323">
        <v>0</v>
      </c>
      <c r="K116" s="1325">
        <v>0</v>
      </c>
      <c r="L116" s="1334">
        <v>0</v>
      </c>
      <c r="M116" s="1324">
        <v>0</v>
      </c>
      <c r="N116" s="1324">
        <v>0</v>
      </c>
      <c r="O116" s="1335">
        <v>0</v>
      </c>
      <c r="P116" s="1323">
        <v>0</v>
      </c>
      <c r="Q116" s="1335">
        <v>0</v>
      </c>
      <c r="R116" s="1334">
        <v>0</v>
      </c>
      <c r="S116" s="1335">
        <v>0</v>
      </c>
      <c r="T116" s="1334">
        <v>0</v>
      </c>
      <c r="U116" s="1335">
        <v>0</v>
      </c>
      <c r="V116" s="1323">
        <v>0</v>
      </c>
      <c r="W116" s="1325">
        <v>0</v>
      </c>
      <c r="X116" s="1334">
        <v>0</v>
      </c>
      <c r="Y116" s="1325">
        <v>0</v>
      </c>
      <c r="Z116" s="1334">
        <v>0</v>
      </c>
      <c r="AA116" s="1335">
        <v>0</v>
      </c>
      <c r="AB116" s="1334">
        <v>0</v>
      </c>
      <c r="AC116" s="1335">
        <v>0</v>
      </c>
      <c r="AD116" s="1334">
        <v>0</v>
      </c>
      <c r="AE116" s="1335">
        <v>0</v>
      </c>
      <c r="AF116" s="1334">
        <v>0</v>
      </c>
      <c r="AG116" s="1335">
        <v>0</v>
      </c>
      <c r="AH116" s="1334">
        <v>0</v>
      </c>
      <c r="AI116" s="1335">
        <v>0</v>
      </c>
      <c r="AJ116" s="1334">
        <v>0</v>
      </c>
      <c r="AK116" s="1335">
        <v>0</v>
      </c>
      <c r="AL116" s="1334">
        <v>0</v>
      </c>
      <c r="AM116" s="1335">
        <v>0</v>
      </c>
      <c r="AN116" s="1335">
        <v>0</v>
      </c>
      <c r="AO116" s="1335">
        <v>0</v>
      </c>
      <c r="AP116" s="1335">
        <v>0</v>
      </c>
      <c r="AQ116" s="1335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1330" t="s">
        <v>154</v>
      </c>
      <c r="C117" s="1331">
        <f t="shared" si="81"/>
        <v>37</v>
      </c>
      <c r="D117" s="1332">
        <f t="shared" si="82"/>
        <v>27</v>
      </c>
      <c r="E117" s="1333">
        <f t="shared" si="83"/>
        <v>10</v>
      </c>
      <c r="F117" s="1323">
        <v>0</v>
      </c>
      <c r="G117" s="1325">
        <v>0</v>
      </c>
      <c r="H117" s="1323">
        <v>8</v>
      </c>
      <c r="I117" s="1325">
        <v>1</v>
      </c>
      <c r="J117" s="1323">
        <v>8</v>
      </c>
      <c r="K117" s="1325">
        <v>4</v>
      </c>
      <c r="L117" s="1334">
        <v>10</v>
      </c>
      <c r="M117" s="1324">
        <v>5</v>
      </c>
      <c r="N117" s="1324">
        <v>1</v>
      </c>
      <c r="O117" s="1335">
        <v>0</v>
      </c>
      <c r="P117" s="1323">
        <v>0</v>
      </c>
      <c r="Q117" s="1335">
        <v>0</v>
      </c>
      <c r="R117" s="1334">
        <v>0</v>
      </c>
      <c r="S117" s="1335">
        <v>0</v>
      </c>
      <c r="T117" s="1334">
        <v>0</v>
      </c>
      <c r="U117" s="1335">
        <v>0</v>
      </c>
      <c r="V117" s="1323">
        <v>0</v>
      </c>
      <c r="W117" s="1325">
        <v>0</v>
      </c>
      <c r="X117" s="1334">
        <v>0</v>
      </c>
      <c r="Y117" s="1325">
        <v>0</v>
      </c>
      <c r="Z117" s="1334">
        <v>0</v>
      </c>
      <c r="AA117" s="1335">
        <v>0</v>
      </c>
      <c r="AB117" s="1334">
        <v>0</v>
      </c>
      <c r="AC117" s="1335">
        <v>0</v>
      </c>
      <c r="AD117" s="1334">
        <v>0</v>
      </c>
      <c r="AE117" s="1335">
        <v>0</v>
      </c>
      <c r="AF117" s="1334">
        <v>0</v>
      </c>
      <c r="AG117" s="1335">
        <v>0</v>
      </c>
      <c r="AH117" s="1334">
        <v>0</v>
      </c>
      <c r="AI117" s="1335">
        <v>0</v>
      </c>
      <c r="AJ117" s="1334">
        <v>0</v>
      </c>
      <c r="AK117" s="1335">
        <v>0</v>
      </c>
      <c r="AL117" s="1334">
        <v>0</v>
      </c>
      <c r="AM117" s="1335">
        <v>0</v>
      </c>
      <c r="AN117" s="1335">
        <v>0</v>
      </c>
      <c r="AO117" s="1335">
        <v>0</v>
      </c>
      <c r="AP117" s="1335">
        <v>0</v>
      </c>
      <c r="AQ117" s="1335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1330" t="s">
        <v>37</v>
      </c>
      <c r="C118" s="1331">
        <f t="shared" si="81"/>
        <v>0</v>
      </c>
      <c r="D118" s="1332">
        <f t="shared" si="82"/>
        <v>0</v>
      </c>
      <c r="E118" s="1333">
        <f t="shared" si="83"/>
        <v>0</v>
      </c>
      <c r="F118" s="1323">
        <v>0</v>
      </c>
      <c r="G118" s="1325">
        <v>0</v>
      </c>
      <c r="H118" s="1323">
        <v>0</v>
      </c>
      <c r="I118" s="1325">
        <v>0</v>
      </c>
      <c r="J118" s="1323">
        <v>0</v>
      </c>
      <c r="K118" s="1325">
        <v>0</v>
      </c>
      <c r="L118" s="1334">
        <v>0</v>
      </c>
      <c r="M118" s="1324">
        <v>0</v>
      </c>
      <c r="N118" s="1324">
        <v>0</v>
      </c>
      <c r="O118" s="1335">
        <v>0</v>
      </c>
      <c r="P118" s="1323">
        <v>0</v>
      </c>
      <c r="Q118" s="1335">
        <v>0</v>
      </c>
      <c r="R118" s="1334">
        <v>0</v>
      </c>
      <c r="S118" s="1335">
        <v>0</v>
      </c>
      <c r="T118" s="1334">
        <v>0</v>
      </c>
      <c r="U118" s="1335">
        <v>0</v>
      </c>
      <c r="V118" s="1323">
        <v>0</v>
      </c>
      <c r="W118" s="1325">
        <v>0</v>
      </c>
      <c r="X118" s="1334">
        <v>0</v>
      </c>
      <c r="Y118" s="1325">
        <v>0</v>
      </c>
      <c r="Z118" s="1334">
        <v>0</v>
      </c>
      <c r="AA118" s="1335">
        <v>0</v>
      </c>
      <c r="AB118" s="1334">
        <v>0</v>
      </c>
      <c r="AC118" s="1335">
        <v>0</v>
      </c>
      <c r="AD118" s="1334">
        <v>0</v>
      </c>
      <c r="AE118" s="1335">
        <v>0</v>
      </c>
      <c r="AF118" s="1334">
        <v>0</v>
      </c>
      <c r="AG118" s="1335">
        <v>0</v>
      </c>
      <c r="AH118" s="1334">
        <v>0</v>
      </c>
      <c r="AI118" s="1335">
        <v>0</v>
      </c>
      <c r="AJ118" s="1334">
        <v>0</v>
      </c>
      <c r="AK118" s="1335">
        <v>0</v>
      </c>
      <c r="AL118" s="1334">
        <v>0</v>
      </c>
      <c r="AM118" s="1335">
        <v>0</v>
      </c>
      <c r="AN118" s="1335">
        <v>0</v>
      </c>
      <c r="AO118" s="1335">
        <v>0</v>
      </c>
      <c r="AP118" s="1335">
        <v>0</v>
      </c>
      <c r="AQ118" s="1335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1330" t="s">
        <v>155</v>
      </c>
      <c r="C119" s="1331">
        <f t="shared" si="81"/>
        <v>49</v>
      </c>
      <c r="D119" s="1332">
        <f t="shared" si="82"/>
        <v>30</v>
      </c>
      <c r="E119" s="1333">
        <f t="shared" si="83"/>
        <v>19</v>
      </c>
      <c r="F119" s="1323">
        <v>8</v>
      </c>
      <c r="G119" s="1325">
        <v>2</v>
      </c>
      <c r="H119" s="1323">
        <v>11</v>
      </c>
      <c r="I119" s="1325">
        <v>7</v>
      </c>
      <c r="J119" s="1323">
        <v>4</v>
      </c>
      <c r="K119" s="1325">
        <v>4</v>
      </c>
      <c r="L119" s="1334">
        <v>3</v>
      </c>
      <c r="M119" s="1324">
        <v>2</v>
      </c>
      <c r="N119" s="1324">
        <v>1</v>
      </c>
      <c r="O119" s="1335">
        <v>2</v>
      </c>
      <c r="P119" s="1323">
        <v>0</v>
      </c>
      <c r="Q119" s="1335">
        <v>0</v>
      </c>
      <c r="R119" s="1334">
        <v>0</v>
      </c>
      <c r="S119" s="1335">
        <v>1</v>
      </c>
      <c r="T119" s="1334">
        <v>2</v>
      </c>
      <c r="U119" s="1335">
        <v>0</v>
      </c>
      <c r="V119" s="1323">
        <v>0</v>
      </c>
      <c r="W119" s="1325">
        <v>0</v>
      </c>
      <c r="X119" s="1334">
        <v>0</v>
      </c>
      <c r="Y119" s="1325">
        <v>0</v>
      </c>
      <c r="Z119" s="1334">
        <v>1</v>
      </c>
      <c r="AA119" s="1335">
        <v>1</v>
      </c>
      <c r="AB119" s="1334">
        <v>0</v>
      </c>
      <c r="AC119" s="1335">
        <v>0</v>
      </c>
      <c r="AD119" s="1334">
        <v>0</v>
      </c>
      <c r="AE119" s="1335">
        <v>0</v>
      </c>
      <c r="AF119" s="1334">
        <v>0</v>
      </c>
      <c r="AG119" s="1335">
        <v>0</v>
      </c>
      <c r="AH119" s="1334">
        <v>0</v>
      </c>
      <c r="AI119" s="1335">
        <v>0</v>
      </c>
      <c r="AJ119" s="1334">
        <v>0</v>
      </c>
      <c r="AK119" s="1335">
        <v>0</v>
      </c>
      <c r="AL119" s="1334">
        <v>0</v>
      </c>
      <c r="AM119" s="1335">
        <v>0</v>
      </c>
      <c r="AN119" s="1335">
        <v>0</v>
      </c>
      <c r="AO119" s="1335">
        <v>0</v>
      </c>
      <c r="AP119" s="1335">
        <v>0</v>
      </c>
      <c r="AQ119" s="1335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1330" t="s">
        <v>156</v>
      </c>
      <c r="C120" s="1331">
        <f t="shared" si="81"/>
        <v>0</v>
      </c>
      <c r="D120" s="1332">
        <f t="shared" si="82"/>
        <v>0</v>
      </c>
      <c r="E120" s="1333">
        <f t="shared" si="83"/>
        <v>0</v>
      </c>
      <c r="F120" s="1323">
        <v>0</v>
      </c>
      <c r="G120" s="1325">
        <v>0</v>
      </c>
      <c r="H120" s="1323">
        <v>0</v>
      </c>
      <c r="I120" s="1325">
        <v>0</v>
      </c>
      <c r="J120" s="1323">
        <v>0</v>
      </c>
      <c r="K120" s="1325">
        <v>0</v>
      </c>
      <c r="L120" s="1334">
        <v>0</v>
      </c>
      <c r="M120" s="1324">
        <v>0</v>
      </c>
      <c r="N120" s="1324">
        <v>0</v>
      </c>
      <c r="O120" s="1335">
        <v>0</v>
      </c>
      <c r="P120" s="1323">
        <v>0</v>
      </c>
      <c r="Q120" s="1335">
        <v>0</v>
      </c>
      <c r="R120" s="1334">
        <v>0</v>
      </c>
      <c r="S120" s="1335">
        <v>0</v>
      </c>
      <c r="T120" s="1334">
        <v>0</v>
      </c>
      <c r="U120" s="1335">
        <v>0</v>
      </c>
      <c r="V120" s="1323">
        <v>0</v>
      </c>
      <c r="W120" s="1325">
        <v>0</v>
      </c>
      <c r="X120" s="1334">
        <v>0</v>
      </c>
      <c r="Y120" s="1325">
        <v>0</v>
      </c>
      <c r="Z120" s="1334">
        <v>0</v>
      </c>
      <c r="AA120" s="1335">
        <v>0</v>
      </c>
      <c r="AB120" s="1334">
        <v>0</v>
      </c>
      <c r="AC120" s="1335">
        <v>0</v>
      </c>
      <c r="AD120" s="1334">
        <v>0</v>
      </c>
      <c r="AE120" s="1335">
        <v>0</v>
      </c>
      <c r="AF120" s="1334">
        <v>0</v>
      </c>
      <c r="AG120" s="1335">
        <v>0</v>
      </c>
      <c r="AH120" s="1334">
        <v>0</v>
      </c>
      <c r="AI120" s="1335">
        <v>0</v>
      </c>
      <c r="AJ120" s="1334">
        <v>0</v>
      </c>
      <c r="AK120" s="1335">
        <v>0</v>
      </c>
      <c r="AL120" s="1334">
        <v>0</v>
      </c>
      <c r="AM120" s="1335">
        <v>0</v>
      </c>
      <c r="AN120" s="1335">
        <v>0</v>
      </c>
      <c r="AO120" s="1335">
        <v>0</v>
      </c>
      <c r="AP120" s="1335">
        <v>0</v>
      </c>
      <c r="AQ120" s="1335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1330" t="s">
        <v>157</v>
      </c>
      <c r="C121" s="1331">
        <f t="shared" si="81"/>
        <v>0</v>
      </c>
      <c r="D121" s="1332">
        <f t="shared" si="82"/>
        <v>0</v>
      </c>
      <c r="E121" s="1333">
        <f t="shared" si="83"/>
        <v>0</v>
      </c>
      <c r="F121" s="1323">
        <v>0</v>
      </c>
      <c r="G121" s="1325">
        <v>0</v>
      </c>
      <c r="H121" s="1323">
        <v>0</v>
      </c>
      <c r="I121" s="1325">
        <v>0</v>
      </c>
      <c r="J121" s="1323">
        <v>0</v>
      </c>
      <c r="K121" s="1325">
        <v>0</v>
      </c>
      <c r="L121" s="1334">
        <v>0</v>
      </c>
      <c r="M121" s="1324">
        <v>0</v>
      </c>
      <c r="N121" s="1324">
        <v>0</v>
      </c>
      <c r="O121" s="1335">
        <v>0</v>
      </c>
      <c r="P121" s="1323">
        <v>0</v>
      </c>
      <c r="Q121" s="1335">
        <v>0</v>
      </c>
      <c r="R121" s="1334">
        <v>0</v>
      </c>
      <c r="S121" s="1335">
        <v>0</v>
      </c>
      <c r="T121" s="1334">
        <v>0</v>
      </c>
      <c r="U121" s="1335">
        <v>0</v>
      </c>
      <c r="V121" s="1323">
        <v>0</v>
      </c>
      <c r="W121" s="1325">
        <v>0</v>
      </c>
      <c r="X121" s="1334">
        <v>0</v>
      </c>
      <c r="Y121" s="1325">
        <v>0</v>
      </c>
      <c r="Z121" s="1334">
        <v>0</v>
      </c>
      <c r="AA121" s="1335">
        <v>0</v>
      </c>
      <c r="AB121" s="1334">
        <v>0</v>
      </c>
      <c r="AC121" s="1335">
        <v>0</v>
      </c>
      <c r="AD121" s="1334">
        <v>0</v>
      </c>
      <c r="AE121" s="1335">
        <v>0</v>
      </c>
      <c r="AF121" s="1334">
        <v>0</v>
      </c>
      <c r="AG121" s="1335">
        <v>0</v>
      </c>
      <c r="AH121" s="1334">
        <v>0</v>
      </c>
      <c r="AI121" s="1335">
        <v>0</v>
      </c>
      <c r="AJ121" s="1334">
        <v>0</v>
      </c>
      <c r="AK121" s="1335">
        <v>0</v>
      </c>
      <c r="AL121" s="1334">
        <v>0</v>
      </c>
      <c r="AM121" s="1335">
        <v>0</v>
      </c>
      <c r="AN121" s="1335">
        <v>0</v>
      </c>
      <c r="AO121" s="1335">
        <v>0</v>
      </c>
      <c r="AP121" s="1335">
        <v>0</v>
      </c>
      <c r="AQ121" s="1335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1336" t="s">
        <v>158</v>
      </c>
      <c r="C122" s="1337">
        <f t="shared" si="81"/>
        <v>0</v>
      </c>
      <c r="D122" s="1338">
        <f t="shared" si="82"/>
        <v>0</v>
      </c>
      <c r="E122" s="1339">
        <f t="shared" si="83"/>
        <v>0</v>
      </c>
      <c r="F122" s="1340">
        <v>0</v>
      </c>
      <c r="G122" s="1341">
        <v>0</v>
      </c>
      <c r="H122" s="1340">
        <v>0</v>
      </c>
      <c r="I122" s="1341">
        <v>0</v>
      </c>
      <c r="J122" s="1340">
        <v>0</v>
      </c>
      <c r="K122" s="1341">
        <v>0</v>
      </c>
      <c r="L122" s="1342">
        <v>0</v>
      </c>
      <c r="M122" s="1343">
        <v>0</v>
      </c>
      <c r="N122" s="1343">
        <v>0</v>
      </c>
      <c r="O122" s="1344">
        <v>0</v>
      </c>
      <c r="P122" s="1340">
        <v>0</v>
      </c>
      <c r="Q122" s="1344">
        <v>0</v>
      </c>
      <c r="R122" s="1342">
        <v>0</v>
      </c>
      <c r="S122" s="1344">
        <v>0</v>
      </c>
      <c r="T122" s="1342">
        <v>0</v>
      </c>
      <c r="U122" s="1344">
        <v>0</v>
      </c>
      <c r="V122" s="1340">
        <v>0</v>
      </c>
      <c r="W122" s="1341">
        <v>0</v>
      </c>
      <c r="X122" s="1342">
        <v>0</v>
      </c>
      <c r="Y122" s="1341">
        <v>0</v>
      </c>
      <c r="Z122" s="1342">
        <v>0</v>
      </c>
      <c r="AA122" s="1344">
        <v>0</v>
      </c>
      <c r="AB122" s="1342">
        <v>0</v>
      </c>
      <c r="AC122" s="1344">
        <v>0</v>
      </c>
      <c r="AD122" s="1342">
        <v>0</v>
      </c>
      <c r="AE122" s="1344">
        <v>0</v>
      </c>
      <c r="AF122" s="1342">
        <v>0</v>
      </c>
      <c r="AG122" s="1344">
        <v>0</v>
      </c>
      <c r="AH122" s="1342">
        <v>0</v>
      </c>
      <c r="AI122" s="1344">
        <v>0</v>
      </c>
      <c r="AJ122" s="1342">
        <v>0</v>
      </c>
      <c r="AK122" s="1344">
        <v>0</v>
      </c>
      <c r="AL122" s="1342">
        <v>0</v>
      </c>
      <c r="AM122" s="1344">
        <v>0</v>
      </c>
      <c r="AN122" s="1344">
        <v>0</v>
      </c>
      <c r="AO122" s="1344">
        <v>0</v>
      </c>
      <c r="AP122" s="1344">
        <v>0</v>
      </c>
      <c r="AQ122" s="1344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1345" t="s">
        <v>159</v>
      </c>
      <c r="C123" s="1346">
        <f t="shared" si="81"/>
        <v>0</v>
      </c>
      <c r="D123" s="1347">
        <f>SUM(F123+H123+J123+L123+N123+P123+R123+T123+V123+X123+Z123+AB123+AD123+AF123+AH123+AJ123+AL123)</f>
        <v>0</v>
      </c>
      <c r="E123" s="1348">
        <f t="shared" si="83"/>
        <v>0</v>
      </c>
      <c r="F123" s="1349">
        <v>0</v>
      </c>
      <c r="G123" s="1350">
        <v>0</v>
      </c>
      <c r="H123" s="1349">
        <v>0</v>
      </c>
      <c r="I123" s="1350">
        <v>0</v>
      </c>
      <c r="J123" s="1349">
        <v>0</v>
      </c>
      <c r="K123" s="1350">
        <v>0</v>
      </c>
      <c r="L123" s="1351">
        <v>0</v>
      </c>
      <c r="M123" s="1352">
        <v>0</v>
      </c>
      <c r="N123" s="1352">
        <v>0</v>
      </c>
      <c r="O123" s="1353">
        <v>0</v>
      </c>
      <c r="P123" s="1349">
        <v>0</v>
      </c>
      <c r="Q123" s="1353">
        <v>0</v>
      </c>
      <c r="R123" s="1351">
        <v>0</v>
      </c>
      <c r="S123" s="1353">
        <v>0</v>
      </c>
      <c r="T123" s="1351">
        <v>0</v>
      </c>
      <c r="U123" s="1353">
        <v>0</v>
      </c>
      <c r="V123" s="1349">
        <v>0</v>
      </c>
      <c r="W123" s="1350">
        <v>0</v>
      </c>
      <c r="X123" s="1351">
        <v>0</v>
      </c>
      <c r="Y123" s="1350">
        <v>0</v>
      </c>
      <c r="Z123" s="1351">
        <v>0</v>
      </c>
      <c r="AA123" s="1353">
        <v>0</v>
      </c>
      <c r="AB123" s="1351">
        <v>0</v>
      </c>
      <c r="AC123" s="1353">
        <v>0</v>
      </c>
      <c r="AD123" s="1351">
        <v>0</v>
      </c>
      <c r="AE123" s="1353">
        <v>0</v>
      </c>
      <c r="AF123" s="1351">
        <v>0</v>
      </c>
      <c r="AG123" s="1353">
        <v>0</v>
      </c>
      <c r="AH123" s="1351">
        <v>0</v>
      </c>
      <c r="AI123" s="1353">
        <v>0</v>
      </c>
      <c r="AJ123" s="1351">
        <v>0</v>
      </c>
      <c r="AK123" s="1353">
        <v>0</v>
      </c>
      <c r="AL123" s="1351">
        <v>0</v>
      </c>
      <c r="AM123" s="1353">
        <v>0</v>
      </c>
      <c r="AN123" s="1353">
        <v>0</v>
      </c>
      <c r="AO123" s="1353">
        <v>0</v>
      </c>
      <c r="AP123" s="1353">
        <v>0</v>
      </c>
      <c r="AQ123" s="1353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140</v>
      </c>
      <c r="D124" s="207">
        <f>SUM(D113:D123)</f>
        <v>76</v>
      </c>
      <c r="E124" s="208">
        <f>SUM(E113:E123)</f>
        <v>64</v>
      </c>
      <c r="F124" s="209">
        <f>SUM(F113:F123)</f>
        <v>8</v>
      </c>
      <c r="G124" s="210">
        <f>SUM(G113:G123)</f>
        <v>2</v>
      </c>
      <c r="H124" s="209">
        <f>SUM(H113:H123)</f>
        <v>21</v>
      </c>
      <c r="I124" s="210">
        <f t="shared" ref="I124:AO124" si="84">SUM(I113:I123)</f>
        <v>8</v>
      </c>
      <c r="J124" s="209">
        <f t="shared" si="84"/>
        <v>13</v>
      </c>
      <c r="K124" s="210">
        <f t="shared" si="84"/>
        <v>16</v>
      </c>
      <c r="L124" s="211">
        <f t="shared" si="84"/>
        <v>22</v>
      </c>
      <c r="M124" s="212">
        <f t="shared" si="84"/>
        <v>21</v>
      </c>
      <c r="N124" s="212">
        <f t="shared" si="84"/>
        <v>4</v>
      </c>
      <c r="O124" s="213">
        <f t="shared" si="84"/>
        <v>4</v>
      </c>
      <c r="P124" s="209">
        <f t="shared" si="84"/>
        <v>1</v>
      </c>
      <c r="Q124" s="213">
        <f t="shared" si="84"/>
        <v>1</v>
      </c>
      <c r="R124" s="214">
        <f t="shared" si="84"/>
        <v>3</v>
      </c>
      <c r="S124" s="1190">
        <f t="shared" si="84"/>
        <v>1</v>
      </c>
      <c r="T124" s="1191">
        <f>SUM(T113:T123)</f>
        <v>3</v>
      </c>
      <c r="U124" s="1192">
        <f t="shared" si="84"/>
        <v>0</v>
      </c>
      <c r="V124" s="212">
        <f t="shared" si="84"/>
        <v>0</v>
      </c>
      <c r="W124" s="1190">
        <f t="shared" si="84"/>
        <v>5</v>
      </c>
      <c r="X124" s="1193">
        <f t="shared" si="84"/>
        <v>0</v>
      </c>
      <c r="Y124" s="210">
        <f t="shared" si="84"/>
        <v>5</v>
      </c>
      <c r="Z124" s="1194">
        <f t="shared" si="84"/>
        <v>1</v>
      </c>
      <c r="AA124" s="210">
        <f t="shared" si="84"/>
        <v>1</v>
      </c>
      <c r="AB124" s="1194">
        <f t="shared" si="84"/>
        <v>0</v>
      </c>
      <c r="AC124" s="210">
        <f t="shared" si="84"/>
        <v>0</v>
      </c>
      <c r="AD124" s="1194">
        <f t="shared" si="84"/>
        <v>0</v>
      </c>
      <c r="AE124" s="210">
        <f t="shared" si="84"/>
        <v>0</v>
      </c>
      <c r="AF124" s="1194">
        <f t="shared" si="84"/>
        <v>0</v>
      </c>
      <c r="AG124" s="210">
        <f t="shared" si="84"/>
        <v>0</v>
      </c>
      <c r="AH124" s="1194">
        <f t="shared" si="84"/>
        <v>0</v>
      </c>
      <c r="AI124" s="210">
        <f t="shared" si="84"/>
        <v>0</v>
      </c>
      <c r="AJ124" s="1194">
        <f t="shared" si="84"/>
        <v>0</v>
      </c>
      <c r="AK124" s="210">
        <f t="shared" si="84"/>
        <v>0</v>
      </c>
      <c r="AL124" s="1194">
        <f t="shared" si="84"/>
        <v>0</v>
      </c>
      <c r="AM124" s="210">
        <f t="shared" si="84"/>
        <v>0</v>
      </c>
      <c r="AN124" s="210">
        <f t="shared" si="84"/>
        <v>2</v>
      </c>
      <c r="AO124" s="210">
        <f t="shared" si="84"/>
        <v>1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1159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1330" t="s">
        <v>151</v>
      </c>
      <c r="C126" s="1331">
        <f t="shared" ref="C126:C134" si="86">SUM(D126:E126)</f>
        <v>25</v>
      </c>
      <c r="D126" s="1332">
        <f t="shared" ref="D126:E135" si="87">SUM(F126+H126+J126+L126+N126+P126+R126+T126+V126+X126+Z126+AB126+AD126+AF126+AH126+AJ126+AL126)</f>
        <v>9</v>
      </c>
      <c r="E126" s="1333">
        <f>SUM(G126+I126+K126+M126+O126+Q126+S126+U126+W126+Y126+AA126+AC126+AE126+AG126+AI126+AK126+AM126)</f>
        <v>16</v>
      </c>
      <c r="F126" s="1323">
        <v>0</v>
      </c>
      <c r="G126" s="1325">
        <v>0</v>
      </c>
      <c r="H126" s="1323">
        <v>2</v>
      </c>
      <c r="I126" s="1325">
        <v>5</v>
      </c>
      <c r="J126" s="1323">
        <v>2</v>
      </c>
      <c r="K126" s="1325">
        <v>1</v>
      </c>
      <c r="L126" s="1334">
        <v>5</v>
      </c>
      <c r="M126" s="1324">
        <v>10</v>
      </c>
      <c r="N126" s="1324">
        <v>0</v>
      </c>
      <c r="O126" s="1335">
        <v>0</v>
      </c>
      <c r="P126" s="1323">
        <v>0</v>
      </c>
      <c r="Q126" s="1335">
        <v>0</v>
      </c>
      <c r="R126" s="1334">
        <v>0</v>
      </c>
      <c r="S126" s="1335">
        <v>0</v>
      </c>
      <c r="T126" s="1334">
        <v>0</v>
      </c>
      <c r="U126" s="1335">
        <v>0</v>
      </c>
      <c r="V126" s="1323">
        <v>0</v>
      </c>
      <c r="W126" s="1325">
        <v>0</v>
      </c>
      <c r="X126" s="1334">
        <v>0</v>
      </c>
      <c r="Y126" s="1325">
        <v>0</v>
      </c>
      <c r="Z126" s="1334">
        <v>0</v>
      </c>
      <c r="AA126" s="1335">
        <v>0</v>
      </c>
      <c r="AB126" s="1334">
        <v>0</v>
      </c>
      <c r="AC126" s="1335">
        <v>0</v>
      </c>
      <c r="AD126" s="1334">
        <v>0</v>
      </c>
      <c r="AE126" s="1335">
        <v>0</v>
      </c>
      <c r="AF126" s="1334">
        <v>0</v>
      </c>
      <c r="AG126" s="1335">
        <v>0</v>
      </c>
      <c r="AH126" s="1334">
        <v>0</v>
      </c>
      <c r="AI126" s="1335">
        <v>0</v>
      </c>
      <c r="AJ126" s="1334">
        <v>0</v>
      </c>
      <c r="AK126" s="1335">
        <v>0</v>
      </c>
      <c r="AL126" s="1334">
        <v>0</v>
      </c>
      <c r="AM126" s="1335">
        <v>0</v>
      </c>
      <c r="AN126" s="1335">
        <v>2</v>
      </c>
      <c r="AO126" s="1335">
        <v>0</v>
      </c>
      <c r="AP126" s="1335">
        <v>0</v>
      </c>
      <c r="AQ126" s="1335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1330" t="s">
        <v>152</v>
      </c>
      <c r="C127" s="1331">
        <f t="shared" si="86"/>
        <v>0</v>
      </c>
      <c r="D127" s="1332">
        <f t="shared" si="87"/>
        <v>0</v>
      </c>
      <c r="E127" s="1333">
        <f t="shared" si="87"/>
        <v>0</v>
      </c>
      <c r="F127" s="1323">
        <v>0</v>
      </c>
      <c r="G127" s="1325">
        <v>0</v>
      </c>
      <c r="H127" s="1323">
        <v>0</v>
      </c>
      <c r="I127" s="1325">
        <v>0</v>
      </c>
      <c r="J127" s="1323">
        <v>0</v>
      </c>
      <c r="K127" s="1325">
        <v>0</v>
      </c>
      <c r="L127" s="1334">
        <v>0</v>
      </c>
      <c r="M127" s="1324">
        <v>0</v>
      </c>
      <c r="N127" s="1324">
        <v>0</v>
      </c>
      <c r="O127" s="1335">
        <v>0</v>
      </c>
      <c r="P127" s="1323">
        <v>0</v>
      </c>
      <c r="Q127" s="1335">
        <v>0</v>
      </c>
      <c r="R127" s="1334">
        <v>0</v>
      </c>
      <c r="S127" s="1335">
        <v>0</v>
      </c>
      <c r="T127" s="1334">
        <v>0</v>
      </c>
      <c r="U127" s="1335">
        <v>0</v>
      </c>
      <c r="V127" s="1323">
        <v>0</v>
      </c>
      <c r="W127" s="1325">
        <v>0</v>
      </c>
      <c r="X127" s="1334">
        <v>0</v>
      </c>
      <c r="Y127" s="1325">
        <v>0</v>
      </c>
      <c r="Z127" s="1334">
        <v>0</v>
      </c>
      <c r="AA127" s="1335">
        <v>0</v>
      </c>
      <c r="AB127" s="1334">
        <v>0</v>
      </c>
      <c r="AC127" s="1335">
        <v>0</v>
      </c>
      <c r="AD127" s="1334">
        <v>0</v>
      </c>
      <c r="AE127" s="1335">
        <v>0</v>
      </c>
      <c r="AF127" s="1334">
        <v>0</v>
      </c>
      <c r="AG127" s="1335">
        <v>0</v>
      </c>
      <c r="AH127" s="1334">
        <v>0</v>
      </c>
      <c r="AI127" s="1335">
        <v>0</v>
      </c>
      <c r="AJ127" s="1334">
        <v>0</v>
      </c>
      <c r="AK127" s="1335">
        <v>0</v>
      </c>
      <c r="AL127" s="1334">
        <v>0</v>
      </c>
      <c r="AM127" s="1335">
        <v>0</v>
      </c>
      <c r="AN127" s="1335">
        <v>0</v>
      </c>
      <c r="AO127" s="1335">
        <v>0</v>
      </c>
      <c r="AP127" s="1335">
        <v>0</v>
      </c>
      <c r="AQ127" s="1335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1330" t="s">
        <v>153</v>
      </c>
      <c r="C128" s="1331">
        <f t="shared" si="86"/>
        <v>0</v>
      </c>
      <c r="D128" s="1332">
        <f t="shared" si="87"/>
        <v>0</v>
      </c>
      <c r="E128" s="1333">
        <f t="shared" si="87"/>
        <v>0</v>
      </c>
      <c r="F128" s="1323">
        <v>0</v>
      </c>
      <c r="G128" s="1325">
        <v>0</v>
      </c>
      <c r="H128" s="1323">
        <v>0</v>
      </c>
      <c r="I128" s="1325">
        <v>0</v>
      </c>
      <c r="J128" s="1323">
        <v>0</v>
      </c>
      <c r="K128" s="1325">
        <v>0</v>
      </c>
      <c r="L128" s="1334">
        <v>0</v>
      </c>
      <c r="M128" s="1324">
        <v>0</v>
      </c>
      <c r="N128" s="1324">
        <v>0</v>
      </c>
      <c r="O128" s="1335">
        <v>0</v>
      </c>
      <c r="P128" s="1323">
        <v>0</v>
      </c>
      <c r="Q128" s="1335">
        <v>0</v>
      </c>
      <c r="R128" s="1334">
        <v>0</v>
      </c>
      <c r="S128" s="1335">
        <v>0</v>
      </c>
      <c r="T128" s="1334">
        <v>0</v>
      </c>
      <c r="U128" s="1335">
        <v>0</v>
      </c>
      <c r="V128" s="1323">
        <v>0</v>
      </c>
      <c r="W128" s="1325">
        <v>0</v>
      </c>
      <c r="X128" s="1334">
        <v>0</v>
      </c>
      <c r="Y128" s="1325">
        <v>0</v>
      </c>
      <c r="Z128" s="1334">
        <v>0</v>
      </c>
      <c r="AA128" s="1335">
        <v>0</v>
      </c>
      <c r="AB128" s="1334">
        <v>0</v>
      </c>
      <c r="AC128" s="1335">
        <v>0</v>
      </c>
      <c r="AD128" s="1334">
        <v>0</v>
      </c>
      <c r="AE128" s="1335">
        <v>0</v>
      </c>
      <c r="AF128" s="1334">
        <v>0</v>
      </c>
      <c r="AG128" s="1335">
        <v>0</v>
      </c>
      <c r="AH128" s="1334">
        <v>0</v>
      </c>
      <c r="AI128" s="1335">
        <v>0</v>
      </c>
      <c r="AJ128" s="1334">
        <v>0</v>
      </c>
      <c r="AK128" s="1335">
        <v>0</v>
      </c>
      <c r="AL128" s="1334">
        <v>0</v>
      </c>
      <c r="AM128" s="1335">
        <v>0</v>
      </c>
      <c r="AN128" s="1335">
        <v>0</v>
      </c>
      <c r="AO128" s="1335">
        <v>0</v>
      </c>
      <c r="AP128" s="1335">
        <v>0</v>
      </c>
      <c r="AQ128" s="1335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1330" t="s">
        <v>154</v>
      </c>
      <c r="C129" s="1331">
        <f t="shared" si="86"/>
        <v>3</v>
      </c>
      <c r="D129" s="1332">
        <f t="shared" si="87"/>
        <v>2</v>
      </c>
      <c r="E129" s="1333">
        <f t="shared" si="87"/>
        <v>1</v>
      </c>
      <c r="F129" s="1323">
        <v>0</v>
      </c>
      <c r="G129" s="1325">
        <v>0</v>
      </c>
      <c r="H129" s="1323">
        <v>2</v>
      </c>
      <c r="I129" s="1325">
        <v>0</v>
      </c>
      <c r="J129" s="1323">
        <v>0</v>
      </c>
      <c r="K129" s="1325">
        <v>0</v>
      </c>
      <c r="L129" s="1334">
        <v>0</v>
      </c>
      <c r="M129" s="1324">
        <v>1</v>
      </c>
      <c r="N129" s="1324">
        <v>0</v>
      </c>
      <c r="O129" s="1335">
        <v>0</v>
      </c>
      <c r="P129" s="1323">
        <v>0</v>
      </c>
      <c r="Q129" s="1335">
        <v>0</v>
      </c>
      <c r="R129" s="1334">
        <v>0</v>
      </c>
      <c r="S129" s="1335">
        <v>0</v>
      </c>
      <c r="T129" s="1334">
        <v>0</v>
      </c>
      <c r="U129" s="1335">
        <v>0</v>
      </c>
      <c r="V129" s="1323">
        <v>0</v>
      </c>
      <c r="W129" s="1325">
        <v>0</v>
      </c>
      <c r="X129" s="1334">
        <v>0</v>
      </c>
      <c r="Y129" s="1325">
        <v>0</v>
      </c>
      <c r="Z129" s="1334">
        <v>0</v>
      </c>
      <c r="AA129" s="1335">
        <v>0</v>
      </c>
      <c r="AB129" s="1334">
        <v>0</v>
      </c>
      <c r="AC129" s="1335">
        <v>0</v>
      </c>
      <c r="AD129" s="1334">
        <v>0</v>
      </c>
      <c r="AE129" s="1335">
        <v>0</v>
      </c>
      <c r="AF129" s="1334">
        <v>0</v>
      </c>
      <c r="AG129" s="1335">
        <v>0</v>
      </c>
      <c r="AH129" s="1334">
        <v>0</v>
      </c>
      <c r="AI129" s="1335">
        <v>0</v>
      </c>
      <c r="AJ129" s="1334">
        <v>0</v>
      </c>
      <c r="AK129" s="1335">
        <v>0</v>
      </c>
      <c r="AL129" s="1334">
        <v>0</v>
      </c>
      <c r="AM129" s="1335">
        <v>0</v>
      </c>
      <c r="AN129" s="1335">
        <v>0</v>
      </c>
      <c r="AO129" s="1335">
        <v>0</v>
      </c>
      <c r="AP129" s="1335">
        <v>0</v>
      </c>
      <c r="AQ129" s="1335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1330" t="s">
        <v>37</v>
      </c>
      <c r="C130" s="1331">
        <f t="shared" si="86"/>
        <v>0</v>
      </c>
      <c r="D130" s="1332">
        <f t="shared" si="87"/>
        <v>0</v>
      </c>
      <c r="E130" s="1333">
        <f t="shared" si="87"/>
        <v>0</v>
      </c>
      <c r="F130" s="1323">
        <v>0</v>
      </c>
      <c r="G130" s="1325">
        <v>0</v>
      </c>
      <c r="H130" s="1323">
        <v>0</v>
      </c>
      <c r="I130" s="1325">
        <v>0</v>
      </c>
      <c r="J130" s="1323">
        <v>0</v>
      </c>
      <c r="K130" s="1325">
        <v>0</v>
      </c>
      <c r="L130" s="1334">
        <v>0</v>
      </c>
      <c r="M130" s="1324">
        <v>0</v>
      </c>
      <c r="N130" s="1324">
        <v>0</v>
      </c>
      <c r="O130" s="1335">
        <v>0</v>
      </c>
      <c r="P130" s="1323">
        <v>0</v>
      </c>
      <c r="Q130" s="1335">
        <v>0</v>
      </c>
      <c r="R130" s="1334">
        <v>0</v>
      </c>
      <c r="S130" s="1335">
        <v>0</v>
      </c>
      <c r="T130" s="1334">
        <v>0</v>
      </c>
      <c r="U130" s="1335">
        <v>0</v>
      </c>
      <c r="V130" s="1323">
        <v>0</v>
      </c>
      <c r="W130" s="1325">
        <v>0</v>
      </c>
      <c r="X130" s="1334">
        <v>0</v>
      </c>
      <c r="Y130" s="1325">
        <v>0</v>
      </c>
      <c r="Z130" s="1334">
        <v>0</v>
      </c>
      <c r="AA130" s="1335">
        <v>0</v>
      </c>
      <c r="AB130" s="1334">
        <v>0</v>
      </c>
      <c r="AC130" s="1335">
        <v>0</v>
      </c>
      <c r="AD130" s="1334">
        <v>0</v>
      </c>
      <c r="AE130" s="1335">
        <v>0</v>
      </c>
      <c r="AF130" s="1334">
        <v>0</v>
      </c>
      <c r="AG130" s="1335">
        <v>0</v>
      </c>
      <c r="AH130" s="1334">
        <v>0</v>
      </c>
      <c r="AI130" s="1335">
        <v>0</v>
      </c>
      <c r="AJ130" s="1334">
        <v>0</v>
      </c>
      <c r="AK130" s="1335">
        <v>0</v>
      </c>
      <c r="AL130" s="1334">
        <v>0</v>
      </c>
      <c r="AM130" s="1335">
        <v>0</v>
      </c>
      <c r="AN130" s="1335">
        <v>0</v>
      </c>
      <c r="AO130" s="1335">
        <v>0</v>
      </c>
      <c r="AP130" s="1335">
        <v>0</v>
      </c>
      <c r="AQ130" s="1335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1330" t="s">
        <v>155</v>
      </c>
      <c r="C131" s="1331">
        <f t="shared" si="86"/>
        <v>13</v>
      </c>
      <c r="D131" s="1332">
        <f t="shared" si="87"/>
        <v>12</v>
      </c>
      <c r="E131" s="1333">
        <f t="shared" si="87"/>
        <v>1</v>
      </c>
      <c r="F131" s="1323">
        <v>2</v>
      </c>
      <c r="G131" s="1325">
        <v>0</v>
      </c>
      <c r="H131" s="1323">
        <v>5</v>
      </c>
      <c r="I131" s="1325">
        <v>0</v>
      </c>
      <c r="J131" s="1323">
        <v>1</v>
      </c>
      <c r="K131" s="1325">
        <v>1</v>
      </c>
      <c r="L131" s="1334">
        <v>4</v>
      </c>
      <c r="M131" s="1324">
        <v>0</v>
      </c>
      <c r="N131" s="1324">
        <v>0</v>
      </c>
      <c r="O131" s="1335">
        <v>0</v>
      </c>
      <c r="P131" s="1323">
        <v>0</v>
      </c>
      <c r="Q131" s="1335">
        <v>0</v>
      </c>
      <c r="R131" s="1334">
        <v>0</v>
      </c>
      <c r="S131" s="1335">
        <v>0</v>
      </c>
      <c r="T131" s="1334">
        <v>0</v>
      </c>
      <c r="U131" s="1335">
        <v>0</v>
      </c>
      <c r="V131" s="1323">
        <v>0</v>
      </c>
      <c r="W131" s="1325">
        <v>0</v>
      </c>
      <c r="X131" s="1334">
        <v>0</v>
      </c>
      <c r="Y131" s="1325">
        <v>0</v>
      </c>
      <c r="Z131" s="1334">
        <v>0</v>
      </c>
      <c r="AA131" s="1335">
        <v>0</v>
      </c>
      <c r="AB131" s="1334">
        <v>0</v>
      </c>
      <c r="AC131" s="1335">
        <v>0</v>
      </c>
      <c r="AD131" s="1334">
        <v>0</v>
      </c>
      <c r="AE131" s="1335">
        <v>0</v>
      </c>
      <c r="AF131" s="1334">
        <v>0</v>
      </c>
      <c r="AG131" s="1335">
        <v>0</v>
      </c>
      <c r="AH131" s="1334">
        <v>0</v>
      </c>
      <c r="AI131" s="1335">
        <v>0</v>
      </c>
      <c r="AJ131" s="1334">
        <v>0</v>
      </c>
      <c r="AK131" s="1335">
        <v>0</v>
      </c>
      <c r="AL131" s="1334">
        <v>0</v>
      </c>
      <c r="AM131" s="1335">
        <v>0</v>
      </c>
      <c r="AN131" s="1335">
        <v>0</v>
      </c>
      <c r="AO131" s="1335">
        <v>0</v>
      </c>
      <c r="AP131" s="1335">
        <v>0</v>
      </c>
      <c r="AQ131" s="1335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1330" t="s">
        <v>156</v>
      </c>
      <c r="C132" s="1331">
        <f t="shared" si="86"/>
        <v>0</v>
      </c>
      <c r="D132" s="1332">
        <f t="shared" si="87"/>
        <v>0</v>
      </c>
      <c r="E132" s="1333">
        <f t="shared" si="87"/>
        <v>0</v>
      </c>
      <c r="F132" s="1323">
        <v>0</v>
      </c>
      <c r="G132" s="1325">
        <v>0</v>
      </c>
      <c r="H132" s="1323">
        <v>0</v>
      </c>
      <c r="I132" s="1325">
        <v>0</v>
      </c>
      <c r="J132" s="1323">
        <v>0</v>
      </c>
      <c r="K132" s="1325">
        <v>0</v>
      </c>
      <c r="L132" s="1334">
        <v>0</v>
      </c>
      <c r="M132" s="1324">
        <v>0</v>
      </c>
      <c r="N132" s="1324">
        <v>0</v>
      </c>
      <c r="O132" s="1335">
        <v>0</v>
      </c>
      <c r="P132" s="1323">
        <v>0</v>
      </c>
      <c r="Q132" s="1335">
        <v>0</v>
      </c>
      <c r="R132" s="1334">
        <v>0</v>
      </c>
      <c r="S132" s="1335">
        <v>0</v>
      </c>
      <c r="T132" s="1334">
        <v>0</v>
      </c>
      <c r="U132" s="1335">
        <v>0</v>
      </c>
      <c r="V132" s="1323">
        <v>0</v>
      </c>
      <c r="W132" s="1325">
        <v>0</v>
      </c>
      <c r="X132" s="1334">
        <v>0</v>
      </c>
      <c r="Y132" s="1325">
        <v>0</v>
      </c>
      <c r="Z132" s="1334">
        <v>0</v>
      </c>
      <c r="AA132" s="1335">
        <v>0</v>
      </c>
      <c r="AB132" s="1334">
        <v>0</v>
      </c>
      <c r="AC132" s="1335">
        <v>0</v>
      </c>
      <c r="AD132" s="1334">
        <v>0</v>
      </c>
      <c r="AE132" s="1335">
        <v>0</v>
      </c>
      <c r="AF132" s="1334">
        <v>0</v>
      </c>
      <c r="AG132" s="1335">
        <v>0</v>
      </c>
      <c r="AH132" s="1334">
        <v>0</v>
      </c>
      <c r="AI132" s="1335">
        <v>0</v>
      </c>
      <c r="AJ132" s="1334">
        <v>0</v>
      </c>
      <c r="AK132" s="1335">
        <v>0</v>
      </c>
      <c r="AL132" s="1334">
        <v>0</v>
      </c>
      <c r="AM132" s="1335">
        <v>0</v>
      </c>
      <c r="AN132" s="1335">
        <v>0</v>
      </c>
      <c r="AO132" s="1335">
        <v>0</v>
      </c>
      <c r="AP132" s="1335">
        <v>0</v>
      </c>
      <c r="AQ132" s="1335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1330" t="s">
        <v>157</v>
      </c>
      <c r="C133" s="1331">
        <f t="shared" si="86"/>
        <v>0</v>
      </c>
      <c r="D133" s="1332">
        <f t="shared" si="87"/>
        <v>0</v>
      </c>
      <c r="E133" s="1333">
        <f t="shared" si="87"/>
        <v>0</v>
      </c>
      <c r="F133" s="1323">
        <v>0</v>
      </c>
      <c r="G133" s="1325">
        <v>0</v>
      </c>
      <c r="H133" s="1323">
        <v>0</v>
      </c>
      <c r="I133" s="1325">
        <v>0</v>
      </c>
      <c r="J133" s="1323">
        <v>0</v>
      </c>
      <c r="K133" s="1325">
        <v>0</v>
      </c>
      <c r="L133" s="1334">
        <v>0</v>
      </c>
      <c r="M133" s="1324">
        <v>0</v>
      </c>
      <c r="N133" s="1324">
        <v>0</v>
      </c>
      <c r="O133" s="1335">
        <v>0</v>
      </c>
      <c r="P133" s="1323">
        <v>0</v>
      </c>
      <c r="Q133" s="1335">
        <v>0</v>
      </c>
      <c r="R133" s="1334">
        <v>0</v>
      </c>
      <c r="S133" s="1335">
        <v>0</v>
      </c>
      <c r="T133" s="1334">
        <v>0</v>
      </c>
      <c r="U133" s="1335">
        <v>0</v>
      </c>
      <c r="V133" s="1323">
        <v>0</v>
      </c>
      <c r="W133" s="1325">
        <v>0</v>
      </c>
      <c r="X133" s="1334">
        <v>0</v>
      </c>
      <c r="Y133" s="1325">
        <v>0</v>
      </c>
      <c r="Z133" s="1334">
        <v>0</v>
      </c>
      <c r="AA133" s="1335">
        <v>0</v>
      </c>
      <c r="AB133" s="1334">
        <v>0</v>
      </c>
      <c r="AC133" s="1335">
        <v>0</v>
      </c>
      <c r="AD133" s="1334">
        <v>0</v>
      </c>
      <c r="AE133" s="1335">
        <v>0</v>
      </c>
      <c r="AF133" s="1334">
        <v>0</v>
      </c>
      <c r="AG133" s="1335">
        <v>0</v>
      </c>
      <c r="AH133" s="1334">
        <v>0</v>
      </c>
      <c r="AI133" s="1335">
        <v>0</v>
      </c>
      <c r="AJ133" s="1334">
        <v>0</v>
      </c>
      <c r="AK133" s="1335">
        <v>0</v>
      </c>
      <c r="AL133" s="1334">
        <v>0</v>
      </c>
      <c r="AM133" s="1335">
        <v>0</v>
      </c>
      <c r="AN133" s="1335">
        <v>0</v>
      </c>
      <c r="AO133" s="1335">
        <v>0</v>
      </c>
      <c r="AP133" s="1335">
        <v>0</v>
      </c>
      <c r="AQ133" s="1335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1330" t="s">
        <v>158</v>
      </c>
      <c r="C134" s="1331">
        <f t="shared" si="86"/>
        <v>0</v>
      </c>
      <c r="D134" s="1332">
        <f t="shared" si="87"/>
        <v>0</v>
      </c>
      <c r="E134" s="1333">
        <f t="shared" si="87"/>
        <v>0</v>
      </c>
      <c r="F134" s="1323">
        <v>0</v>
      </c>
      <c r="G134" s="1325">
        <v>0</v>
      </c>
      <c r="H134" s="1323">
        <v>0</v>
      </c>
      <c r="I134" s="1325">
        <v>0</v>
      </c>
      <c r="J134" s="1323">
        <v>0</v>
      </c>
      <c r="K134" s="1325">
        <v>0</v>
      </c>
      <c r="L134" s="1334">
        <v>0</v>
      </c>
      <c r="M134" s="1324">
        <v>0</v>
      </c>
      <c r="N134" s="1324">
        <v>0</v>
      </c>
      <c r="O134" s="1335">
        <v>0</v>
      </c>
      <c r="P134" s="1323">
        <v>0</v>
      </c>
      <c r="Q134" s="1335">
        <v>0</v>
      </c>
      <c r="R134" s="1334">
        <v>0</v>
      </c>
      <c r="S134" s="1335">
        <v>0</v>
      </c>
      <c r="T134" s="1334">
        <v>0</v>
      </c>
      <c r="U134" s="1335">
        <v>0</v>
      </c>
      <c r="V134" s="1323">
        <v>0</v>
      </c>
      <c r="W134" s="1325">
        <v>0</v>
      </c>
      <c r="X134" s="1334">
        <v>0</v>
      </c>
      <c r="Y134" s="1325">
        <v>0</v>
      </c>
      <c r="Z134" s="1334">
        <v>0</v>
      </c>
      <c r="AA134" s="1335">
        <v>0</v>
      </c>
      <c r="AB134" s="1334">
        <v>0</v>
      </c>
      <c r="AC134" s="1335">
        <v>0</v>
      </c>
      <c r="AD134" s="1334">
        <v>0</v>
      </c>
      <c r="AE134" s="1335">
        <v>0</v>
      </c>
      <c r="AF134" s="1334">
        <v>0</v>
      </c>
      <c r="AG134" s="1335">
        <v>0</v>
      </c>
      <c r="AH134" s="1334">
        <v>0</v>
      </c>
      <c r="AI134" s="1335">
        <v>0</v>
      </c>
      <c r="AJ134" s="1334">
        <v>0</v>
      </c>
      <c r="AK134" s="1335">
        <v>0</v>
      </c>
      <c r="AL134" s="1334">
        <v>0</v>
      </c>
      <c r="AM134" s="1335">
        <v>0</v>
      </c>
      <c r="AN134" s="1335">
        <v>0</v>
      </c>
      <c r="AO134" s="1335">
        <v>0</v>
      </c>
      <c r="AP134" s="1335">
        <v>0</v>
      </c>
      <c r="AQ134" s="1335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41</v>
      </c>
      <c r="D136" s="230">
        <f>SUM(D125:D135)</f>
        <v>23</v>
      </c>
      <c r="E136" s="231">
        <f>SUM(E125:E135)</f>
        <v>18</v>
      </c>
      <c r="F136" s="236">
        <f>SUM(F125:F135)</f>
        <v>2</v>
      </c>
      <c r="G136" s="518">
        <f t="shared" ref="G136:AQ136" si="88">SUM(G125:G135)</f>
        <v>0</v>
      </c>
      <c r="H136" s="236">
        <f t="shared" si="88"/>
        <v>9</v>
      </c>
      <c r="I136" s="518">
        <f t="shared" si="88"/>
        <v>5</v>
      </c>
      <c r="J136" s="236">
        <f t="shared" si="88"/>
        <v>3</v>
      </c>
      <c r="K136" s="518">
        <f t="shared" si="88"/>
        <v>2</v>
      </c>
      <c r="L136" s="521">
        <f t="shared" si="88"/>
        <v>9</v>
      </c>
      <c r="M136" s="239">
        <f t="shared" si="88"/>
        <v>11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517">
        <f t="shared" si="88"/>
        <v>0</v>
      </c>
      <c r="S136" s="1074">
        <f t="shared" si="88"/>
        <v>0</v>
      </c>
      <c r="T136" s="945">
        <f t="shared" si="88"/>
        <v>0</v>
      </c>
      <c r="U136" s="963">
        <f t="shared" si="88"/>
        <v>0</v>
      </c>
      <c r="V136" s="239">
        <f t="shared" si="88"/>
        <v>0</v>
      </c>
      <c r="W136" s="1074">
        <f t="shared" si="88"/>
        <v>0</v>
      </c>
      <c r="X136" s="1195">
        <f t="shared" si="88"/>
        <v>0</v>
      </c>
      <c r="Y136" s="518">
        <f t="shared" si="88"/>
        <v>0</v>
      </c>
      <c r="Z136" s="1196">
        <f t="shared" si="88"/>
        <v>0</v>
      </c>
      <c r="AA136" s="518">
        <f t="shared" si="88"/>
        <v>0</v>
      </c>
      <c r="AB136" s="1196">
        <f t="shared" si="88"/>
        <v>0</v>
      </c>
      <c r="AC136" s="518">
        <f t="shared" si="88"/>
        <v>0</v>
      </c>
      <c r="AD136" s="1196">
        <f t="shared" si="88"/>
        <v>0</v>
      </c>
      <c r="AE136" s="518">
        <f t="shared" si="88"/>
        <v>0</v>
      </c>
      <c r="AF136" s="1196">
        <f t="shared" si="88"/>
        <v>0</v>
      </c>
      <c r="AG136" s="518">
        <f t="shared" si="88"/>
        <v>0</v>
      </c>
      <c r="AH136" s="1196">
        <f t="shared" si="88"/>
        <v>0</v>
      </c>
      <c r="AI136" s="518">
        <f t="shared" si="88"/>
        <v>0</v>
      </c>
      <c r="AJ136" s="1196">
        <f t="shared" si="88"/>
        <v>0</v>
      </c>
      <c r="AK136" s="518">
        <f t="shared" si="88"/>
        <v>0</v>
      </c>
      <c r="AL136" s="1196">
        <f t="shared" si="88"/>
        <v>0</v>
      </c>
      <c r="AM136" s="518">
        <f t="shared" si="88"/>
        <v>0</v>
      </c>
      <c r="AN136" s="518">
        <f t="shared" si="88"/>
        <v>2</v>
      </c>
      <c r="AO136" s="518">
        <f t="shared" si="88"/>
        <v>0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3754" t="s">
        <v>162</v>
      </c>
      <c r="B138" s="3754" t="s">
        <v>4</v>
      </c>
      <c r="C138" s="3775" t="s">
        <v>6</v>
      </c>
      <c r="D138" s="3776"/>
      <c r="E138" s="3777"/>
      <c r="F138" s="4058" t="s">
        <v>163</v>
      </c>
      <c r="G138" s="3913"/>
      <c r="H138" s="3913"/>
      <c r="I138" s="3913"/>
      <c r="J138" s="3913"/>
      <c r="K138" s="3913"/>
      <c r="L138" s="3913"/>
      <c r="M138" s="3913"/>
      <c r="N138" s="3913"/>
      <c r="O138" s="3913"/>
      <c r="P138" s="3913"/>
      <c r="Q138" s="3913"/>
      <c r="R138" s="3913"/>
      <c r="S138" s="3913"/>
      <c r="T138" s="3913"/>
      <c r="U138" s="3913"/>
      <c r="V138" s="3913"/>
      <c r="W138" s="3913"/>
      <c r="X138" s="3913"/>
      <c r="Y138" s="3913"/>
      <c r="Z138" s="3913"/>
      <c r="AA138" s="3913"/>
      <c r="AB138" s="3913"/>
      <c r="AC138" s="3913"/>
      <c r="AD138" s="3913"/>
      <c r="AE138" s="3913"/>
      <c r="AF138" s="3913"/>
      <c r="AG138" s="4059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058" t="s">
        <v>15</v>
      </c>
      <c r="G139" s="3914"/>
      <c r="H139" s="3952" t="s">
        <v>16</v>
      </c>
      <c r="I139" s="4057"/>
      <c r="J139" s="3952" t="s">
        <v>17</v>
      </c>
      <c r="K139" s="4057"/>
      <c r="L139" s="3952" t="s">
        <v>18</v>
      </c>
      <c r="M139" s="4057"/>
      <c r="N139" s="3952" t="s">
        <v>19</v>
      </c>
      <c r="O139" s="4057"/>
      <c r="P139" s="3952" t="s">
        <v>20</v>
      </c>
      <c r="Q139" s="4057"/>
      <c r="R139" s="3952" t="s">
        <v>21</v>
      </c>
      <c r="S139" s="4057"/>
      <c r="T139" s="3952" t="s">
        <v>22</v>
      </c>
      <c r="U139" s="4057"/>
      <c r="V139" s="3952" t="s">
        <v>23</v>
      </c>
      <c r="W139" s="4057"/>
      <c r="X139" s="3952" t="s">
        <v>24</v>
      </c>
      <c r="Y139" s="4057"/>
      <c r="Z139" s="3952" t="s">
        <v>25</v>
      </c>
      <c r="AA139" s="4057"/>
      <c r="AB139" s="3952" t="s">
        <v>26</v>
      </c>
      <c r="AC139" s="4057"/>
      <c r="AD139" s="3952" t="s">
        <v>27</v>
      </c>
      <c r="AE139" s="4057"/>
      <c r="AF139" s="3952" t="s">
        <v>28</v>
      </c>
      <c r="AG139" s="4062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1076" t="s">
        <v>90</v>
      </c>
      <c r="D140" s="1035" t="s">
        <v>29</v>
      </c>
      <c r="E140" s="1077" t="s">
        <v>30</v>
      </c>
      <c r="F140" s="960" t="s">
        <v>29</v>
      </c>
      <c r="G140" s="1077" t="s">
        <v>30</v>
      </c>
      <c r="H140" s="960" t="s">
        <v>29</v>
      </c>
      <c r="I140" s="1077" t="s">
        <v>30</v>
      </c>
      <c r="J140" s="960" t="s">
        <v>29</v>
      </c>
      <c r="K140" s="1077" t="s">
        <v>30</v>
      </c>
      <c r="L140" s="960" t="s">
        <v>29</v>
      </c>
      <c r="M140" s="1077" t="s">
        <v>30</v>
      </c>
      <c r="N140" s="960" t="s">
        <v>29</v>
      </c>
      <c r="O140" s="1077" t="s">
        <v>30</v>
      </c>
      <c r="P140" s="960" t="s">
        <v>29</v>
      </c>
      <c r="Q140" s="1077" t="s">
        <v>30</v>
      </c>
      <c r="R140" s="960" t="s">
        <v>29</v>
      </c>
      <c r="S140" s="1077" t="s">
        <v>30</v>
      </c>
      <c r="T140" s="960" t="s">
        <v>29</v>
      </c>
      <c r="U140" s="1077" t="s">
        <v>30</v>
      </c>
      <c r="V140" s="960" t="s">
        <v>29</v>
      </c>
      <c r="W140" s="1077" t="s">
        <v>30</v>
      </c>
      <c r="X140" s="960" t="s">
        <v>29</v>
      </c>
      <c r="Y140" s="1077" t="s">
        <v>30</v>
      </c>
      <c r="Z140" s="960" t="s">
        <v>29</v>
      </c>
      <c r="AA140" s="1077" t="s">
        <v>30</v>
      </c>
      <c r="AB140" s="960" t="s">
        <v>29</v>
      </c>
      <c r="AC140" s="1077" t="s">
        <v>30</v>
      </c>
      <c r="AD140" s="960" t="s">
        <v>29</v>
      </c>
      <c r="AE140" s="1077" t="s">
        <v>30</v>
      </c>
      <c r="AF140" s="960" t="s">
        <v>29</v>
      </c>
      <c r="AG140" s="1197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656" t="s">
        <v>164</v>
      </c>
      <c r="B141" s="919" t="s">
        <v>31</v>
      </c>
      <c r="C141" s="693">
        <f t="shared" ref="C141:C148" si="90">SUM(D141:E141)</f>
        <v>0</v>
      </c>
      <c r="D141" s="921">
        <f>SUM(F141+H141+J141+L141+N141+P141+R141+T141+V141+X141+Z141+AB141+AD141+AF141)</f>
        <v>0</v>
      </c>
      <c r="E141" s="922">
        <f t="shared" ref="D141:E148" si="91">SUM(G141+I141+K141+M141+O141+Q141+S141+U141+W141+Y141+AA141+AC141+AE141+AG141)</f>
        <v>0</v>
      </c>
      <c r="F141" s="923"/>
      <c r="G141" s="924"/>
      <c r="H141" s="923"/>
      <c r="I141" s="924"/>
      <c r="J141" s="923"/>
      <c r="K141" s="924"/>
      <c r="L141" s="923"/>
      <c r="M141" s="924"/>
      <c r="N141" s="923"/>
      <c r="O141" s="924"/>
      <c r="P141" s="923"/>
      <c r="Q141" s="924"/>
      <c r="R141" s="923"/>
      <c r="S141" s="924"/>
      <c r="T141" s="923"/>
      <c r="U141" s="924"/>
      <c r="V141" s="923"/>
      <c r="W141" s="924"/>
      <c r="X141" s="923"/>
      <c r="Y141" s="924"/>
      <c r="Z141" s="923"/>
      <c r="AA141" s="924"/>
      <c r="AB141" s="923"/>
      <c r="AC141" s="924"/>
      <c r="AD141" s="923"/>
      <c r="AE141" s="924"/>
      <c r="AF141" s="923"/>
      <c r="AG141" s="925"/>
      <c r="AH141" s="926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1354" t="s">
        <v>152</v>
      </c>
      <c r="C142" s="411">
        <f t="shared" si="90"/>
        <v>0</v>
      </c>
      <c r="D142" s="1332">
        <f t="shared" si="91"/>
        <v>0</v>
      </c>
      <c r="E142" s="1333">
        <f>SUM(G142+I142+K142+M142+O142+Q142+S142+U142+W142+Y142+AA142+AC142+AE142+AG142)</f>
        <v>0</v>
      </c>
      <c r="F142" s="1285"/>
      <c r="G142" s="1287"/>
      <c r="H142" s="1285"/>
      <c r="I142" s="1287"/>
      <c r="J142" s="1285"/>
      <c r="K142" s="1287"/>
      <c r="L142" s="1285"/>
      <c r="M142" s="1287"/>
      <c r="N142" s="1285"/>
      <c r="O142" s="1287"/>
      <c r="P142" s="1285"/>
      <c r="Q142" s="1287"/>
      <c r="R142" s="1285"/>
      <c r="S142" s="1287"/>
      <c r="T142" s="1285"/>
      <c r="U142" s="1287"/>
      <c r="V142" s="1285"/>
      <c r="W142" s="1287"/>
      <c r="X142" s="1285"/>
      <c r="Y142" s="1287"/>
      <c r="Z142" s="1285"/>
      <c r="AA142" s="1287"/>
      <c r="AB142" s="1285"/>
      <c r="AC142" s="1287"/>
      <c r="AD142" s="1285"/>
      <c r="AE142" s="1287"/>
      <c r="AF142" s="1285"/>
      <c r="AG142" s="1288"/>
      <c r="AH142" s="1284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1355" t="s">
        <v>165</v>
      </c>
      <c r="C143" s="411">
        <f t="shared" si="90"/>
        <v>0</v>
      </c>
      <c r="D143" s="1332">
        <f>SUM(F143+H143+J143+L143+N143+P143+R143+T143+V143+X143+Z143+AB143+AD143+AF143)</f>
        <v>0</v>
      </c>
      <c r="E143" s="1333">
        <f t="shared" si="91"/>
        <v>0</v>
      </c>
      <c r="F143" s="1285"/>
      <c r="G143" s="1287"/>
      <c r="H143" s="1285"/>
      <c r="I143" s="1287"/>
      <c r="J143" s="1285"/>
      <c r="K143" s="1287"/>
      <c r="L143" s="1285"/>
      <c r="M143" s="1287"/>
      <c r="N143" s="1285"/>
      <c r="O143" s="1287"/>
      <c r="P143" s="1285"/>
      <c r="Q143" s="1287"/>
      <c r="R143" s="1285"/>
      <c r="S143" s="1287"/>
      <c r="T143" s="1285"/>
      <c r="U143" s="1287"/>
      <c r="V143" s="1285"/>
      <c r="W143" s="1287"/>
      <c r="X143" s="1285"/>
      <c r="Y143" s="1287"/>
      <c r="Z143" s="1285"/>
      <c r="AA143" s="1287"/>
      <c r="AB143" s="1285"/>
      <c r="AC143" s="1287"/>
      <c r="AD143" s="1285"/>
      <c r="AE143" s="1287"/>
      <c r="AF143" s="1285"/>
      <c r="AG143" s="1288"/>
      <c r="AH143" s="1284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1356" t="s">
        <v>166</v>
      </c>
      <c r="C144" s="412">
        <f t="shared" si="90"/>
        <v>0</v>
      </c>
      <c r="D144" s="1347">
        <f t="shared" si="91"/>
        <v>0</v>
      </c>
      <c r="E144" s="1348">
        <f t="shared" si="91"/>
        <v>0</v>
      </c>
      <c r="F144" s="1291"/>
      <c r="G144" s="1293"/>
      <c r="H144" s="1291"/>
      <c r="I144" s="1293"/>
      <c r="J144" s="1291"/>
      <c r="K144" s="1293"/>
      <c r="L144" s="1291"/>
      <c r="M144" s="1293"/>
      <c r="N144" s="1291"/>
      <c r="O144" s="1293"/>
      <c r="P144" s="1291"/>
      <c r="Q144" s="1293"/>
      <c r="R144" s="1291"/>
      <c r="S144" s="1293"/>
      <c r="T144" s="1291"/>
      <c r="U144" s="1293"/>
      <c r="V144" s="1291"/>
      <c r="W144" s="1293"/>
      <c r="X144" s="1291"/>
      <c r="Y144" s="1293"/>
      <c r="Z144" s="1291"/>
      <c r="AA144" s="1293"/>
      <c r="AB144" s="1291"/>
      <c r="AC144" s="1293"/>
      <c r="AD144" s="1291"/>
      <c r="AE144" s="1293"/>
      <c r="AF144" s="1291"/>
      <c r="AG144" s="1294"/>
      <c r="AH144" s="1298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3909" t="s">
        <v>167</v>
      </c>
      <c r="B145" s="919" t="s">
        <v>31</v>
      </c>
      <c r="C145" s="693">
        <f t="shared" si="90"/>
        <v>0</v>
      </c>
      <c r="D145" s="921">
        <f t="shared" si="91"/>
        <v>0</v>
      </c>
      <c r="E145" s="922">
        <f t="shared" si="91"/>
        <v>0</v>
      </c>
      <c r="F145" s="923"/>
      <c r="G145" s="924"/>
      <c r="H145" s="923"/>
      <c r="I145" s="924"/>
      <c r="J145" s="923"/>
      <c r="K145" s="924"/>
      <c r="L145" s="923"/>
      <c r="M145" s="924"/>
      <c r="N145" s="923"/>
      <c r="O145" s="924"/>
      <c r="P145" s="923"/>
      <c r="Q145" s="924"/>
      <c r="R145" s="923"/>
      <c r="S145" s="924"/>
      <c r="T145" s="923"/>
      <c r="U145" s="924"/>
      <c r="V145" s="923"/>
      <c r="W145" s="924"/>
      <c r="X145" s="923"/>
      <c r="Y145" s="924"/>
      <c r="Z145" s="923"/>
      <c r="AA145" s="924"/>
      <c r="AB145" s="923"/>
      <c r="AC145" s="924"/>
      <c r="AD145" s="923"/>
      <c r="AE145" s="924"/>
      <c r="AF145" s="923"/>
      <c r="AG145" s="925"/>
      <c r="AH145" s="926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1354" t="s">
        <v>152</v>
      </c>
      <c r="C146" s="1357">
        <f t="shared" si="90"/>
        <v>0</v>
      </c>
      <c r="D146" s="1332">
        <f t="shared" si="91"/>
        <v>0</v>
      </c>
      <c r="E146" s="1333">
        <f t="shared" si="91"/>
        <v>0</v>
      </c>
      <c r="F146" s="1285"/>
      <c r="G146" s="1287"/>
      <c r="H146" s="1285"/>
      <c r="I146" s="1287"/>
      <c r="J146" s="1285"/>
      <c r="K146" s="1287"/>
      <c r="L146" s="1285"/>
      <c r="M146" s="1287"/>
      <c r="N146" s="1285"/>
      <c r="O146" s="1287"/>
      <c r="P146" s="1285"/>
      <c r="Q146" s="1287"/>
      <c r="R146" s="1285"/>
      <c r="S146" s="1287"/>
      <c r="T146" s="1285"/>
      <c r="U146" s="1287"/>
      <c r="V146" s="1285"/>
      <c r="W146" s="1287"/>
      <c r="X146" s="1285"/>
      <c r="Y146" s="1287"/>
      <c r="Z146" s="1285"/>
      <c r="AA146" s="1287"/>
      <c r="AB146" s="1285"/>
      <c r="AC146" s="1287"/>
      <c r="AD146" s="1285"/>
      <c r="AE146" s="1287"/>
      <c r="AF146" s="1285"/>
      <c r="AG146" s="1288"/>
      <c r="AH146" s="1284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1355" t="s">
        <v>165</v>
      </c>
      <c r="C147" s="1357">
        <f t="shared" si="90"/>
        <v>0</v>
      </c>
      <c r="D147" s="1332">
        <f t="shared" si="91"/>
        <v>0</v>
      </c>
      <c r="E147" s="1333">
        <f t="shared" si="91"/>
        <v>0</v>
      </c>
      <c r="F147" s="1285"/>
      <c r="G147" s="1287"/>
      <c r="H147" s="1285"/>
      <c r="I147" s="1287"/>
      <c r="J147" s="1285"/>
      <c r="K147" s="1287"/>
      <c r="L147" s="1285"/>
      <c r="M147" s="1287"/>
      <c r="N147" s="1285"/>
      <c r="O147" s="1287"/>
      <c r="P147" s="1285"/>
      <c r="Q147" s="1287"/>
      <c r="R147" s="1285"/>
      <c r="S147" s="1287"/>
      <c r="T147" s="1285"/>
      <c r="U147" s="1287"/>
      <c r="V147" s="1285"/>
      <c r="W147" s="1287"/>
      <c r="X147" s="1285"/>
      <c r="Y147" s="1287"/>
      <c r="Z147" s="1285"/>
      <c r="AA147" s="1287"/>
      <c r="AB147" s="1285"/>
      <c r="AC147" s="1287"/>
      <c r="AD147" s="1285"/>
      <c r="AE147" s="1287"/>
      <c r="AF147" s="1285"/>
      <c r="AG147" s="1288"/>
      <c r="AH147" s="1284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1356" t="s">
        <v>166</v>
      </c>
      <c r="C148" s="1358">
        <f t="shared" si="90"/>
        <v>0</v>
      </c>
      <c r="D148" s="1347">
        <f t="shared" si="91"/>
        <v>0</v>
      </c>
      <c r="E148" s="1348">
        <f t="shared" si="91"/>
        <v>0</v>
      </c>
      <c r="F148" s="1291"/>
      <c r="G148" s="1293"/>
      <c r="H148" s="1291"/>
      <c r="I148" s="1293"/>
      <c r="J148" s="1291"/>
      <c r="K148" s="1293"/>
      <c r="L148" s="1291"/>
      <c r="M148" s="1293"/>
      <c r="N148" s="1291"/>
      <c r="O148" s="1293"/>
      <c r="P148" s="1291"/>
      <c r="Q148" s="1293"/>
      <c r="R148" s="1291"/>
      <c r="S148" s="1293"/>
      <c r="T148" s="1291"/>
      <c r="U148" s="1293"/>
      <c r="V148" s="1291"/>
      <c r="W148" s="1293"/>
      <c r="X148" s="1291"/>
      <c r="Y148" s="1293"/>
      <c r="Z148" s="1291"/>
      <c r="AA148" s="1293"/>
      <c r="AB148" s="1291"/>
      <c r="AC148" s="1293"/>
      <c r="AD148" s="1291"/>
      <c r="AE148" s="1293"/>
      <c r="AF148" s="1291"/>
      <c r="AG148" s="1294"/>
      <c r="AH148" s="1298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126" t="s">
        <v>169</v>
      </c>
      <c r="B150" s="4126" t="s">
        <v>6</v>
      </c>
      <c r="C150" s="4126" t="s">
        <v>170</v>
      </c>
      <c r="D150" s="4126"/>
      <c r="E150" s="4126"/>
      <c r="F150" s="4127" t="s">
        <v>40</v>
      </c>
      <c r="G150" s="4109"/>
      <c r="CA150" s="3972" t="s">
        <v>10</v>
      </c>
      <c r="CI150" s="3972" t="s">
        <v>10</v>
      </c>
    </row>
    <row r="151" spans="1:91" ht="17.25" customHeight="1" x14ac:dyDescent="0.2">
      <c r="A151" s="4126"/>
      <c r="B151" s="4126"/>
      <c r="C151" s="1359" t="s">
        <v>171</v>
      </c>
      <c r="D151" s="1360" t="s">
        <v>172</v>
      </c>
      <c r="E151" s="699" t="s">
        <v>173</v>
      </c>
      <c r="F151" s="1359" t="s">
        <v>174</v>
      </c>
      <c r="G151" s="699" t="s">
        <v>175</v>
      </c>
      <c r="CA151" s="3972"/>
      <c r="CI151" s="3972"/>
    </row>
    <row r="152" spans="1:91" ht="21" customHeight="1" x14ac:dyDescent="0.25">
      <c r="A152" s="1354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1354" t="s">
        <v>177</v>
      </c>
      <c r="B153" s="431">
        <f t="shared" si="95"/>
        <v>0</v>
      </c>
      <c r="C153" s="1361"/>
      <c r="D153" s="1362"/>
      <c r="E153" s="1363"/>
      <c r="F153" s="1364"/>
      <c r="G153" s="1363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1354" t="s">
        <v>178</v>
      </c>
      <c r="B154" s="431">
        <f t="shared" si="95"/>
        <v>0</v>
      </c>
      <c r="C154" s="1361"/>
      <c r="D154" s="1362"/>
      <c r="E154" s="1363"/>
      <c r="F154" s="1364"/>
      <c r="G154" s="1363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1354" t="s">
        <v>179</v>
      </c>
      <c r="B155" s="431">
        <f t="shared" si="95"/>
        <v>0</v>
      </c>
      <c r="C155" s="1361"/>
      <c r="D155" s="1362"/>
      <c r="E155" s="1363"/>
      <c r="F155" s="1364"/>
      <c r="G155" s="1363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1354" t="s">
        <v>180</v>
      </c>
      <c r="B156" s="431">
        <f t="shared" si="95"/>
        <v>0</v>
      </c>
      <c r="C156" s="1361"/>
      <c r="D156" s="1362"/>
      <c r="E156" s="1363"/>
      <c r="F156" s="1364"/>
      <c r="G156" s="1363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1354" t="s">
        <v>181</v>
      </c>
      <c r="B157" s="431">
        <f t="shared" si="95"/>
        <v>0</v>
      </c>
      <c r="C157" s="1361"/>
      <c r="D157" s="1362"/>
      <c r="E157" s="1363"/>
      <c r="F157" s="1364"/>
      <c r="G157" s="1363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1365" t="s">
        <v>182</v>
      </c>
      <c r="B158" s="432">
        <f t="shared" si="95"/>
        <v>0</v>
      </c>
      <c r="C158" s="1366"/>
      <c r="D158" s="1367"/>
      <c r="E158" s="1368"/>
      <c r="F158" s="1369"/>
      <c r="G158" s="1368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1370" t="s">
        <v>5</v>
      </c>
      <c r="B160" s="1371" t="s">
        <v>6</v>
      </c>
    </row>
    <row r="161" spans="1:91" ht="17.25" customHeight="1" x14ac:dyDescent="0.2">
      <c r="A161" s="1354" t="s">
        <v>184</v>
      </c>
      <c r="B161" s="284"/>
    </row>
    <row r="162" spans="1:91" ht="16.5" customHeight="1" x14ac:dyDescent="0.2">
      <c r="A162" s="1354" t="s">
        <v>185</v>
      </c>
      <c r="B162" s="284"/>
    </row>
    <row r="163" spans="1:91" ht="23.25" customHeight="1" x14ac:dyDescent="0.2">
      <c r="A163" s="1365" t="s">
        <v>186</v>
      </c>
      <c r="B163" s="1372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124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117" t="s">
        <v>42</v>
      </c>
      <c r="F166" s="4049"/>
      <c r="G166" s="4117" t="s">
        <v>16</v>
      </c>
      <c r="H166" s="4049"/>
      <c r="I166" s="4117" t="s">
        <v>17</v>
      </c>
      <c r="J166" s="4049"/>
      <c r="K166" s="4117" t="s">
        <v>18</v>
      </c>
      <c r="L166" s="4049"/>
      <c r="M166" s="4117" t="s">
        <v>19</v>
      </c>
      <c r="N166" s="4049"/>
      <c r="O166" s="4117" t="s">
        <v>20</v>
      </c>
      <c r="P166" s="4049"/>
      <c r="Q166" s="4117" t="s">
        <v>21</v>
      </c>
      <c r="R166" s="4049"/>
      <c r="S166" s="4117" t="s">
        <v>22</v>
      </c>
      <c r="T166" s="4049"/>
      <c r="U166" s="4117" t="s">
        <v>23</v>
      </c>
      <c r="V166" s="4049"/>
      <c r="W166" s="4117" t="s">
        <v>24</v>
      </c>
      <c r="X166" s="4049"/>
      <c r="Y166" s="4117" t="s">
        <v>25</v>
      </c>
      <c r="Z166" s="4049"/>
      <c r="AA166" s="4117" t="s">
        <v>26</v>
      </c>
      <c r="AB166" s="4049"/>
      <c r="AC166" s="4117" t="s">
        <v>27</v>
      </c>
      <c r="AD166" s="4049"/>
      <c r="AE166" s="4117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1373" t="s">
        <v>90</v>
      </c>
      <c r="C167" s="1374" t="s">
        <v>29</v>
      </c>
      <c r="D167" s="1212" t="s">
        <v>30</v>
      </c>
      <c r="E167" s="1375" t="s">
        <v>29</v>
      </c>
      <c r="F167" s="1212" t="s">
        <v>30</v>
      </c>
      <c r="G167" s="1375" t="s">
        <v>29</v>
      </c>
      <c r="H167" s="1212" t="s">
        <v>30</v>
      </c>
      <c r="I167" s="1375" t="s">
        <v>29</v>
      </c>
      <c r="J167" s="1212" t="s">
        <v>30</v>
      </c>
      <c r="K167" s="1375" t="s">
        <v>29</v>
      </c>
      <c r="L167" s="1212" t="s">
        <v>30</v>
      </c>
      <c r="M167" s="1375" t="s">
        <v>29</v>
      </c>
      <c r="N167" s="1212" t="s">
        <v>30</v>
      </c>
      <c r="O167" s="1375" t="s">
        <v>29</v>
      </c>
      <c r="P167" s="1212" t="s">
        <v>30</v>
      </c>
      <c r="Q167" s="1375" t="s">
        <v>29</v>
      </c>
      <c r="R167" s="1212" t="s">
        <v>30</v>
      </c>
      <c r="S167" s="1375" t="s">
        <v>29</v>
      </c>
      <c r="T167" s="1212" t="s">
        <v>30</v>
      </c>
      <c r="U167" s="1375" t="s">
        <v>29</v>
      </c>
      <c r="V167" s="1212" t="s">
        <v>30</v>
      </c>
      <c r="W167" s="1375" t="s">
        <v>29</v>
      </c>
      <c r="X167" s="1212" t="s">
        <v>30</v>
      </c>
      <c r="Y167" s="1375" t="s">
        <v>29</v>
      </c>
      <c r="Z167" s="1212" t="s">
        <v>30</v>
      </c>
      <c r="AA167" s="1375" t="s">
        <v>29</v>
      </c>
      <c r="AB167" s="1212" t="s">
        <v>30</v>
      </c>
      <c r="AC167" s="1375" t="s">
        <v>29</v>
      </c>
      <c r="AD167" s="1212" t="s">
        <v>30</v>
      </c>
      <c r="AE167" s="1375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1354" t="s">
        <v>191</v>
      </c>
      <c r="B168" s="1376">
        <f>SUM(C168:D168)</f>
        <v>0</v>
      </c>
      <c r="C168" s="1376">
        <f t="shared" ref="C168:D170" si="99">+E168+G168+I168+K168+M168+O168+Q168+S168+U168+W168+Y168+AA168+AC168+AE168</f>
        <v>0</v>
      </c>
      <c r="D168" s="1376">
        <f t="shared" si="99"/>
        <v>0</v>
      </c>
      <c r="E168" s="1377"/>
      <c r="F168" s="1378"/>
      <c r="G168" s="1377"/>
      <c r="H168" s="1378"/>
      <c r="I168" s="1377"/>
      <c r="J168" s="1378"/>
      <c r="K168" s="1377"/>
      <c r="L168" s="1378"/>
      <c r="M168" s="1377"/>
      <c r="N168" s="1378"/>
      <c r="O168" s="1377"/>
      <c r="P168" s="1378"/>
      <c r="Q168" s="1377"/>
      <c r="R168" s="1378"/>
      <c r="S168" s="1377"/>
      <c r="T168" s="1378"/>
      <c r="U168" s="1377"/>
      <c r="V168" s="1378"/>
      <c r="W168" s="1377"/>
      <c r="X168" s="1378"/>
      <c r="Y168" s="1377"/>
      <c r="Z168" s="1378"/>
      <c r="AA168" s="1377"/>
      <c r="AB168" s="1378"/>
      <c r="AC168" s="1377"/>
      <c r="AD168" s="1378"/>
      <c r="AE168" s="1377"/>
      <c r="AF168" s="1379"/>
      <c r="AG168" s="1380"/>
      <c r="AH168" s="1380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1354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1285"/>
      <c r="F169" s="1287"/>
      <c r="G169" s="1285"/>
      <c r="H169" s="1287"/>
      <c r="I169" s="1285"/>
      <c r="J169" s="1287"/>
      <c r="K169" s="1285"/>
      <c r="L169" s="1287"/>
      <c r="M169" s="1285"/>
      <c r="N169" s="1287"/>
      <c r="O169" s="1285"/>
      <c r="P169" s="1287"/>
      <c r="Q169" s="1285"/>
      <c r="R169" s="1287"/>
      <c r="S169" s="1285"/>
      <c r="T169" s="1287"/>
      <c r="U169" s="1285"/>
      <c r="V169" s="1287"/>
      <c r="W169" s="1285"/>
      <c r="X169" s="1287"/>
      <c r="Y169" s="1285"/>
      <c r="Z169" s="1287"/>
      <c r="AA169" s="1285"/>
      <c r="AB169" s="1287"/>
      <c r="AC169" s="1285"/>
      <c r="AD169" s="1287"/>
      <c r="AE169" s="1285"/>
      <c r="AF169" s="1381"/>
      <c r="AG169" s="1296"/>
      <c r="AH169" s="1296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1354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1365" t="s">
        <v>194</v>
      </c>
      <c r="B171" s="1382"/>
      <c r="C171" s="1382"/>
      <c r="D171" s="1382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125" t="s">
        <v>197</v>
      </c>
      <c r="C173" s="4054"/>
      <c r="D173" s="4055"/>
      <c r="E173" s="4125" t="s">
        <v>198</v>
      </c>
      <c r="F173" s="4054"/>
      <c r="G173" s="4055"/>
    </row>
    <row r="174" spans="1:91" x14ac:dyDescent="0.2">
      <c r="A174" s="3755"/>
      <c r="B174" s="1383" t="s">
        <v>90</v>
      </c>
      <c r="C174" s="1384" t="s">
        <v>29</v>
      </c>
      <c r="D174" s="1217" t="s">
        <v>30</v>
      </c>
      <c r="E174" s="1383" t="s">
        <v>90</v>
      </c>
      <c r="F174" s="1384" t="s">
        <v>29</v>
      </c>
      <c r="G174" s="1217" t="s">
        <v>30</v>
      </c>
    </row>
    <row r="175" spans="1:91" x14ac:dyDescent="0.2">
      <c r="A175" s="308" t="s">
        <v>199</v>
      </c>
      <c r="B175" s="1385">
        <f>SUM(C175:D175)</f>
        <v>0</v>
      </c>
      <c r="C175" s="1386"/>
      <c r="D175" s="1387"/>
      <c r="E175" s="1385">
        <f>SUM(F175:G175)</f>
        <v>0</v>
      </c>
      <c r="F175" s="1386"/>
      <c r="G175" s="1387"/>
    </row>
    <row r="176" spans="1:91" ht="23.25" customHeight="1" x14ac:dyDescent="0.25">
      <c r="A176" s="1388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121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1389" t="s">
        <v>12</v>
      </c>
      <c r="D179" s="1390" t="s">
        <v>13</v>
      </c>
      <c r="E179" s="1390" t="s">
        <v>41</v>
      </c>
      <c r="F179" s="1390" t="s">
        <v>42</v>
      </c>
      <c r="G179" s="1390" t="s">
        <v>16</v>
      </c>
      <c r="H179" s="1390" t="s">
        <v>17</v>
      </c>
      <c r="I179" s="1390" t="s">
        <v>18</v>
      </c>
      <c r="J179" s="1390" t="s">
        <v>19</v>
      </c>
      <c r="K179" s="1390" t="s">
        <v>20</v>
      </c>
      <c r="L179" s="1390" t="s">
        <v>21</v>
      </c>
      <c r="M179" s="1390" t="s">
        <v>22</v>
      </c>
      <c r="N179" s="1390" t="s">
        <v>23</v>
      </c>
      <c r="O179" s="1390" t="s">
        <v>24</v>
      </c>
      <c r="P179" s="1390" t="s">
        <v>25</v>
      </c>
      <c r="Q179" s="1390" t="s">
        <v>26</v>
      </c>
      <c r="R179" s="1390" t="s">
        <v>27</v>
      </c>
      <c r="S179" s="1219" t="s">
        <v>28</v>
      </c>
    </row>
    <row r="180" spans="1:94" x14ac:dyDescent="0.2">
      <c r="A180" s="308" t="s">
        <v>203</v>
      </c>
      <c r="B180" s="1391">
        <f>SUM(C180:S180)</f>
        <v>0</v>
      </c>
      <c r="C180" s="1323"/>
      <c r="D180" s="1324"/>
      <c r="E180" s="1324"/>
      <c r="F180" s="1324"/>
      <c r="G180" s="1324"/>
      <c r="H180" s="1324"/>
      <c r="I180" s="1324"/>
      <c r="J180" s="1324"/>
      <c r="K180" s="1324"/>
      <c r="L180" s="1324"/>
      <c r="M180" s="1324"/>
      <c r="N180" s="1324"/>
      <c r="O180" s="1324"/>
      <c r="P180" s="1324"/>
      <c r="Q180" s="1324"/>
      <c r="R180" s="1324"/>
      <c r="S180" s="1325"/>
    </row>
    <row r="181" spans="1:94" x14ac:dyDescent="0.2">
      <c r="A181" s="308" t="s">
        <v>204</v>
      </c>
      <c r="B181" s="1391">
        <f>SUM(C181:S181)</f>
        <v>0</v>
      </c>
      <c r="C181" s="1323"/>
      <c r="D181" s="1324"/>
      <c r="E181" s="1324"/>
      <c r="F181" s="1324"/>
      <c r="G181" s="1324"/>
      <c r="H181" s="1324"/>
      <c r="I181" s="1324"/>
      <c r="J181" s="1324"/>
      <c r="K181" s="1324"/>
      <c r="L181" s="1324"/>
      <c r="M181" s="1324"/>
      <c r="N181" s="1324"/>
      <c r="O181" s="1324"/>
      <c r="P181" s="1324"/>
      <c r="Q181" s="1324"/>
      <c r="R181" s="1324"/>
      <c r="S181" s="1325"/>
      <c r="T181" s="285"/>
    </row>
    <row r="182" spans="1:94" x14ac:dyDescent="0.2">
      <c r="A182" s="1388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114" t="s">
        <v>207</v>
      </c>
      <c r="B184" s="3744" t="s">
        <v>208</v>
      </c>
      <c r="C184" s="3745"/>
      <c r="D184" s="3746"/>
      <c r="E184" s="4122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123"/>
      <c r="AO184" s="4115" t="s">
        <v>85</v>
      </c>
      <c r="AP184" s="4116" t="s">
        <v>87</v>
      </c>
      <c r="AQ184" s="4116" t="s">
        <v>88</v>
      </c>
      <c r="AR184" s="4116" t="s">
        <v>143</v>
      </c>
    </row>
    <row r="185" spans="1:94" ht="24.75" customHeight="1" x14ac:dyDescent="0.2">
      <c r="A185" s="4114"/>
      <c r="B185" s="3747"/>
      <c r="C185" s="3748"/>
      <c r="D185" s="3749"/>
      <c r="E185" s="4124" t="s">
        <v>210</v>
      </c>
      <c r="F185" s="4118" t="s">
        <v>211</v>
      </c>
      <c r="G185" s="4117" t="s">
        <v>212</v>
      </c>
      <c r="H185" s="4118"/>
      <c r="I185" s="4117" t="s">
        <v>213</v>
      </c>
      <c r="J185" s="4118"/>
      <c r="K185" s="4117" t="s">
        <v>214</v>
      </c>
      <c r="L185" s="4118"/>
      <c r="M185" s="4117" t="s">
        <v>215</v>
      </c>
      <c r="N185" s="4118"/>
      <c r="O185" s="4117" t="s">
        <v>216</v>
      </c>
      <c r="P185" s="4118"/>
      <c r="Q185" s="4119" t="s">
        <v>217</v>
      </c>
      <c r="R185" s="4118"/>
      <c r="S185" s="4117" t="s">
        <v>218</v>
      </c>
      <c r="T185" s="4118"/>
      <c r="U185" s="4117" t="s">
        <v>219</v>
      </c>
      <c r="V185" s="4118"/>
      <c r="W185" s="4119" t="s">
        <v>220</v>
      </c>
      <c r="X185" s="4118"/>
      <c r="Y185" s="4114" t="s">
        <v>221</v>
      </c>
      <c r="Z185" s="4114"/>
      <c r="AA185" s="4114" t="s">
        <v>222</v>
      </c>
      <c r="AB185" s="4114"/>
      <c r="AC185" s="4114" t="s">
        <v>223</v>
      </c>
      <c r="AD185" s="4114"/>
      <c r="AE185" s="4114" t="s">
        <v>224</v>
      </c>
      <c r="AF185" s="4114"/>
      <c r="AG185" s="4114" t="s">
        <v>225</v>
      </c>
      <c r="AH185" s="4114"/>
      <c r="AI185" s="4114" t="s">
        <v>226</v>
      </c>
      <c r="AJ185" s="4114"/>
      <c r="AK185" s="4114" t="s">
        <v>227</v>
      </c>
      <c r="AL185" s="4114"/>
      <c r="AM185" s="4114" t="s">
        <v>28</v>
      </c>
      <c r="AN185" s="4120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114"/>
      <c r="B186" s="1374" t="s">
        <v>90</v>
      </c>
      <c r="C186" s="1374" t="s">
        <v>29</v>
      </c>
      <c r="D186" s="1374" t="s">
        <v>30</v>
      </c>
      <c r="E186" s="1375" t="s">
        <v>29</v>
      </c>
      <c r="F186" s="1392" t="s">
        <v>30</v>
      </c>
      <c r="G186" s="1375" t="s">
        <v>29</v>
      </c>
      <c r="H186" s="1392" t="s">
        <v>30</v>
      </c>
      <c r="I186" s="1375" t="s">
        <v>29</v>
      </c>
      <c r="J186" s="1392" t="s">
        <v>30</v>
      </c>
      <c r="K186" s="1375" t="s">
        <v>29</v>
      </c>
      <c r="L186" s="1392" t="s">
        <v>30</v>
      </c>
      <c r="M186" s="1375" t="s">
        <v>29</v>
      </c>
      <c r="N186" s="1392" t="s">
        <v>30</v>
      </c>
      <c r="O186" s="1375" t="s">
        <v>29</v>
      </c>
      <c r="P186" s="1392" t="s">
        <v>30</v>
      </c>
      <c r="Q186" s="1375" t="s">
        <v>29</v>
      </c>
      <c r="R186" s="1392" t="s">
        <v>30</v>
      </c>
      <c r="S186" s="1375" t="s">
        <v>29</v>
      </c>
      <c r="T186" s="1392" t="s">
        <v>30</v>
      </c>
      <c r="U186" s="1375" t="s">
        <v>29</v>
      </c>
      <c r="V186" s="1392" t="s">
        <v>30</v>
      </c>
      <c r="W186" s="1375" t="s">
        <v>29</v>
      </c>
      <c r="X186" s="1392" t="s">
        <v>30</v>
      </c>
      <c r="Y186" s="1375" t="s">
        <v>29</v>
      </c>
      <c r="Z186" s="1392" t="s">
        <v>30</v>
      </c>
      <c r="AA186" s="1375" t="s">
        <v>29</v>
      </c>
      <c r="AB186" s="1392" t="s">
        <v>30</v>
      </c>
      <c r="AC186" s="1375" t="s">
        <v>29</v>
      </c>
      <c r="AD186" s="1392" t="s">
        <v>30</v>
      </c>
      <c r="AE186" s="1375" t="s">
        <v>29</v>
      </c>
      <c r="AF186" s="1392" t="s">
        <v>30</v>
      </c>
      <c r="AG186" s="1375" t="s">
        <v>29</v>
      </c>
      <c r="AH186" s="1392" t="s">
        <v>30</v>
      </c>
      <c r="AI186" s="1375" t="s">
        <v>29</v>
      </c>
      <c r="AJ186" s="1392" t="s">
        <v>30</v>
      </c>
      <c r="AK186" s="1375" t="s">
        <v>29</v>
      </c>
      <c r="AL186" s="1392" t="s">
        <v>30</v>
      </c>
      <c r="AM186" s="1375" t="s">
        <v>29</v>
      </c>
      <c r="AN186" s="1393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1394">
        <f>SUM(C187:D187)</f>
        <v>0</v>
      </c>
      <c r="C187" s="1394">
        <f t="shared" ref="C187:D189" si="101">+E187+G187+I187+K187+M187+O187+Q187+S187+U187+W187+Y187+AA187+AC187+AE187+AG187+AI187+AK187+AM187</f>
        <v>0</v>
      </c>
      <c r="D187" s="1395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1396">
        <f>SUM(C188:D188)</f>
        <v>0</v>
      </c>
      <c r="C188" s="1396">
        <f t="shared" si="101"/>
        <v>0</v>
      </c>
      <c r="D188" s="1397">
        <f t="shared" si="101"/>
        <v>0</v>
      </c>
      <c r="E188" s="1285"/>
      <c r="F188" s="1284"/>
      <c r="G188" s="1285"/>
      <c r="H188" s="1287"/>
      <c r="I188" s="1285"/>
      <c r="J188" s="1287"/>
      <c r="K188" s="1285"/>
      <c r="L188" s="1287"/>
      <c r="M188" s="1285"/>
      <c r="N188" s="1284"/>
      <c r="O188" s="1285"/>
      <c r="P188" s="1284"/>
      <c r="Q188" s="1285"/>
      <c r="R188" s="1284"/>
      <c r="S188" s="1285"/>
      <c r="T188" s="1284"/>
      <c r="U188" s="1285"/>
      <c r="V188" s="1284"/>
      <c r="W188" s="1285"/>
      <c r="X188" s="1284"/>
      <c r="Y188" s="1285"/>
      <c r="Z188" s="1284"/>
      <c r="AA188" s="1285"/>
      <c r="AB188" s="1284"/>
      <c r="AC188" s="1285"/>
      <c r="AD188" s="1284"/>
      <c r="AE188" s="1285"/>
      <c r="AF188" s="1284"/>
      <c r="AG188" s="1285"/>
      <c r="AH188" s="1284"/>
      <c r="AI188" s="1285"/>
      <c r="AJ188" s="1284"/>
      <c r="AK188" s="1285"/>
      <c r="AL188" s="1284"/>
      <c r="AM188" s="1285"/>
      <c r="AN188" s="1398"/>
      <c r="AO188" s="1305"/>
      <c r="AP188" s="1285"/>
      <c r="AQ188" s="1285"/>
      <c r="AR188" s="1296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1291"/>
      <c r="F189" s="1298"/>
      <c r="G189" s="1291"/>
      <c r="H189" s="1293"/>
      <c r="I189" s="1291"/>
      <c r="J189" s="1293"/>
      <c r="K189" s="1291"/>
      <c r="L189" s="1293"/>
      <c r="M189" s="1291"/>
      <c r="N189" s="1298"/>
      <c r="O189" s="1291"/>
      <c r="P189" s="1298"/>
      <c r="Q189" s="1291"/>
      <c r="R189" s="1298"/>
      <c r="S189" s="1291"/>
      <c r="T189" s="1298"/>
      <c r="U189" s="1291"/>
      <c r="V189" s="1298"/>
      <c r="W189" s="1291"/>
      <c r="X189" s="1298"/>
      <c r="Y189" s="1291"/>
      <c r="Z189" s="1298"/>
      <c r="AA189" s="1291"/>
      <c r="AB189" s="1298"/>
      <c r="AC189" s="1291"/>
      <c r="AD189" s="1298"/>
      <c r="AE189" s="1291"/>
      <c r="AF189" s="1298"/>
      <c r="AG189" s="1291"/>
      <c r="AH189" s="1298"/>
      <c r="AI189" s="1291"/>
      <c r="AJ189" s="1298"/>
      <c r="AK189" s="1291"/>
      <c r="AL189" s="1298"/>
      <c r="AM189" s="1291"/>
      <c r="AN189" s="1399"/>
      <c r="AO189" s="1317"/>
      <c r="AP189" s="1291"/>
      <c r="AQ189" s="1291"/>
      <c r="AR189" s="1297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4111" t="s">
        <v>233</v>
      </c>
      <c r="D191" s="4047"/>
      <c r="E191" s="3718" t="s">
        <v>234</v>
      </c>
      <c r="F191" s="4112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4113"/>
      <c r="U191" s="3724" t="s">
        <v>345</v>
      </c>
    </row>
    <row r="192" spans="1:94" ht="25.5" x14ac:dyDescent="0.2">
      <c r="A192" s="3717"/>
      <c r="B192" s="3717"/>
      <c r="C192" s="1400" t="s">
        <v>237</v>
      </c>
      <c r="D192" s="1400" t="s">
        <v>238</v>
      </c>
      <c r="E192" s="3717"/>
      <c r="F192" s="1400" t="s">
        <v>239</v>
      </c>
      <c r="G192" s="1400" t="s">
        <v>240</v>
      </c>
      <c r="H192" s="1400" t="s">
        <v>241</v>
      </c>
      <c r="I192" s="1400" t="s">
        <v>242</v>
      </c>
      <c r="J192" s="1400" t="s">
        <v>243</v>
      </c>
      <c r="K192" s="1400" t="s">
        <v>244</v>
      </c>
      <c r="L192" s="1400" t="s">
        <v>245</v>
      </c>
      <c r="M192" s="1400" t="s">
        <v>246</v>
      </c>
      <c r="N192" s="1400" t="s">
        <v>247</v>
      </c>
      <c r="O192" s="1400" t="s">
        <v>248</v>
      </c>
      <c r="P192" s="1400" t="s">
        <v>249</v>
      </c>
      <c r="Q192" s="1400" t="s">
        <v>250</v>
      </c>
      <c r="R192" s="1400" t="s">
        <v>251</v>
      </c>
      <c r="S192" s="1400" t="s">
        <v>252</v>
      </c>
      <c r="T192" s="1401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1402">
        <f>SUM(C193:D193)</f>
        <v>0</v>
      </c>
      <c r="C193" s="129"/>
      <c r="D193" s="129"/>
      <c r="E193" s="1403">
        <f>+F193+G193+H193+I193+K193+L193+M193+N193+O193+P193+Q193+R193+S193+T193</f>
        <v>0</v>
      </c>
      <c r="F193" s="1285"/>
      <c r="G193" s="1285"/>
      <c r="H193" s="1285"/>
      <c r="I193" s="1285"/>
      <c r="J193" s="1404"/>
      <c r="K193" s="1285"/>
      <c r="L193" s="1285"/>
      <c r="M193" s="1285"/>
      <c r="N193" s="1285"/>
      <c r="O193" s="1285"/>
      <c r="P193" s="1285"/>
      <c r="Q193" s="1285"/>
      <c r="R193" s="1285"/>
      <c r="S193" s="1285"/>
      <c r="T193" s="1405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1406">
        <f>SUM(C194:D194)</f>
        <v>0</v>
      </c>
      <c r="C194" s="1285"/>
      <c r="D194" s="1285"/>
      <c r="E194" s="1407">
        <f>+F194+G194+H194+I194+K194+L194+M194+N194+O194+P194+Q194+R194+S194+T194</f>
        <v>0</v>
      </c>
      <c r="F194" s="1285"/>
      <c r="G194" s="1285"/>
      <c r="H194" s="1285"/>
      <c r="I194" s="1285"/>
      <c r="J194" s="1408"/>
      <c r="K194" s="1285"/>
      <c r="L194" s="1285"/>
      <c r="M194" s="1285"/>
      <c r="N194" s="1285"/>
      <c r="O194" s="1285"/>
      <c r="P194" s="1285"/>
      <c r="Q194" s="1285"/>
      <c r="R194" s="1285"/>
      <c r="S194" s="1285"/>
      <c r="T194" s="1405"/>
      <c r="U194" s="1284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1406">
        <f>SUM(C195:D195)</f>
        <v>0</v>
      </c>
      <c r="C195" s="1285"/>
      <c r="D195" s="1285"/>
      <c r="E195" s="1407">
        <f>SUM(F195:T195)</f>
        <v>0</v>
      </c>
      <c r="F195" s="1285"/>
      <c r="G195" s="1285"/>
      <c r="H195" s="1285"/>
      <c r="I195" s="1285"/>
      <c r="J195" s="1296"/>
      <c r="K195" s="1285"/>
      <c r="L195" s="1285"/>
      <c r="M195" s="1285"/>
      <c r="N195" s="1285"/>
      <c r="O195" s="1285"/>
      <c r="P195" s="1285"/>
      <c r="Q195" s="1285"/>
      <c r="R195" s="1285"/>
      <c r="S195" s="1285"/>
      <c r="T195" s="1405"/>
      <c r="U195" s="1284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1388" t="s">
        <v>255</v>
      </c>
      <c r="B196" s="343">
        <f>SUM(C196:D196)</f>
        <v>0</v>
      </c>
      <c r="C196" s="1291"/>
      <c r="D196" s="1291"/>
      <c r="E196" s="344">
        <f>+F196+G196+H196+I196+K196+L196+M196+N196+O196+P196+Q196+R196+S196+T196</f>
        <v>0</v>
      </c>
      <c r="F196" s="1291"/>
      <c r="G196" s="1291"/>
      <c r="H196" s="1291"/>
      <c r="I196" s="1291"/>
      <c r="J196" s="345"/>
      <c r="K196" s="1291"/>
      <c r="L196" s="1291"/>
      <c r="M196" s="1291"/>
      <c r="N196" s="1291"/>
      <c r="O196" s="1291"/>
      <c r="P196" s="1291"/>
      <c r="Q196" s="1291"/>
      <c r="R196" s="1291"/>
      <c r="S196" s="1291"/>
      <c r="T196" s="1409"/>
      <c r="U196" s="1298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108" t="s">
        <v>141</v>
      </c>
      <c r="C198" s="3702" t="s">
        <v>233</v>
      </c>
      <c r="D198" s="3703"/>
      <c r="E198" s="3704"/>
      <c r="F198" s="3690" t="s">
        <v>234</v>
      </c>
      <c r="G198" s="4109" t="s">
        <v>257</v>
      </c>
      <c r="H198" s="4109"/>
      <c r="I198" s="4109"/>
      <c r="J198" s="4109"/>
      <c r="K198" s="4109"/>
      <c r="L198" s="4109"/>
      <c r="M198" s="4109"/>
      <c r="N198" s="4109"/>
      <c r="O198" s="4109"/>
      <c r="P198" s="4109"/>
      <c r="Q198" s="4110"/>
      <c r="R198" s="3710" t="s">
        <v>236</v>
      </c>
    </row>
    <row r="199" spans="1:87" x14ac:dyDescent="0.2">
      <c r="A199" s="3691"/>
      <c r="B199" s="4108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108"/>
      <c r="C200" s="1410" t="s">
        <v>145</v>
      </c>
      <c r="D200" s="1410" t="s">
        <v>259</v>
      </c>
      <c r="E200" s="1410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1402">
        <f t="shared" ref="B201:B207" si="110">SUM(C201:E201)</f>
        <v>0</v>
      </c>
      <c r="C201" s="1285"/>
      <c r="D201" s="1285"/>
      <c r="E201" s="1285"/>
      <c r="F201" s="1403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1411">
        <f t="shared" si="110"/>
        <v>0</v>
      </c>
      <c r="C202" s="1285"/>
      <c r="D202" s="1285"/>
      <c r="E202" s="1285"/>
      <c r="F202" s="1412">
        <f t="shared" ref="F202:F207" si="112">SUM(G202:Q202)</f>
        <v>0</v>
      </c>
      <c r="G202" s="1285"/>
      <c r="H202" s="1286"/>
      <c r="I202" s="1286"/>
      <c r="J202" s="1286"/>
      <c r="K202" s="1286"/>
      <c r="L202" s="1286"/>
      <c r="M202" s="1286"/>
      <c r="N202" s="1286"/>
      <c r="O202" s="1286"/>
      <c r="P202" s="1286"/>
      <c r="Q202" s="1398"/>
      <c r="R202" s="1284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1413">
        <f t="shared" si="110"/>
        <v>0</v>
      </c>
      <c r="C203" s="1285"/>
      <c r="D203" s="1285"/>
      <c r="E203" s="1285"/>
      <c r="F203" s="1412">
        <f t="shared" si="112"/>
        <v>0</v>
      </c>
      <c r="G203" s="1285"/>
      <c r="H203" s="1286"/>
      <c r="I203" s="1286"/>
      <c r="J203" s="1286"/>
      <c r="K203" s="1286"/>
      <c r="L203" s="1286"/>
      <c r="M203" s="1286"/>
      <c r="N203" s="1286"/>
      <c r="O203" s="1286"/>
      <c r="P203" s="1286"/>
      <c r="Q203" s="1398"/>
      <c r="R203" s="1284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1413">
        <f t="shared" si="110"/>
        <v>0</v>
      </c>
      <c r="C204" s="1285"/>
      <c r="D204" s="1285"/>
      <c r="E204" s="1285"/>
      <c r="F204" s="1412">
        <f t="shared" si="112"/>
        <v>0</v>
      </c>
      <c r="G204" s="1285"/>
      <c r="H204" s="1286"/>
      <c r="I204" s="1286"/>
      <c r="J204" s="1286"/>
      <c r="K204" s="1286"/>
      <c r="L204" s="1286"/>
      <c r="M204" s="1286"/>
      <c r="N204" s="1286"/>
      <c r="O204" s="1286"/>
      <c r="P204" s="1286"/>
      <c r="Q204" s="1398"/>
      <c r="R204" s="1284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1406">
        <f t="shared" si="110"/>
        <v>0</v>
      </c>
      <c r="C205" s="1285"/>
      <c r="D205" s="1285"/>
      <c r="E205" s="1285"/>
      <c r="F205" s="1412">
        <f t="shared" si="112"/>
        <v>0</v>
      </c>
      <c r="G205" s="1285"/>
      <c r="H205" s="1286"/>
      <c r="I205" s="1286"/>
      <c r="J205" s="1286"/>
      <c r="K205" s="1286"/>
      <c r="L205" s="1286"/>
      <c r="M205" s="1286"/>
      <c r="N205" s="1286"/>
      <c r="O205" s="1286"/>
      <c r="P205" s="1286"/>
      <c r="Q205" s="1398"/>
      <c r="R205" s="1284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1406">
        <f t="shared" si="110"/>
        <v>0</v>
      </c>
      <c r="C206" s="1285"/>
      <c r="D206" s="1285"/>
      <c r="E206" s="1285"/>
      <c r="F206" s="1412">
        <f t="shared" si="112"/>
        <v>0</v>
      </c>
      <c r="G206" s="1285"/>
      <c r="H206" s="1286"/>
      <c r="I206" s="1286"/>
      <c r="J206" s="1286"/>
      <c r="K206" s="1286"/>
      <c r="L206" s="1286"/>
      <c r="M206" s="1286"/>
      <c r="N206" s="1286"/>
      <c r="O206" s="1286"/>
      <c r="P206" s="1286"/>
      <c r="Q206" s="1398"/>
      <c r="R206" s="1284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1388" t="s">
        <v>263</v>
      </c>
      <c r="B207" s="1414">
        <f t="shared" si="110"/>
        <v>0</v>
      </c>
      <c r="C207" s="1291"/>
      <c r="D207" s="1291"/>
      <c r="E207" s="1291"/>
      <c r="F207" s="1415">
        <f t="shared" si="112"/>
        <v>0</v>
      </c>
      <c r="G207" s="1291"/>
      <c r="H207" s="1292"/>
      <c r="I207" s="1292"/>
      <c r="J207" s="1292"/>
      <c r="K207" s="1292"/>
      <c r="L207" s="1292"/>
      <c r="M207" s="1292"/>
      <c r="N207" s="1292"/>
      <c r="O207" s="1292"/>
      <c r="P207" s="1292"/>
      <c r="Q207" s="1399"/>
      <c r="R207" s="1298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104" t="s">
        <v>257</v>
      </c>
      <c r="H209" s="4043"/>
      <c r="I209" s="4043"/>
      <c r="J209" s="4043"/>
      <c r="K209" s="4043"/>
      <c r="L209" s="4105"/>
    </row>
    <row r="210" spans="1:21" x14ac:dyDescent="0.2">
      <c r="A210" s="3679"/>
      <c r="B210" s="3682"/>
      <c r="C210" s="3687"/>
      <c r="D210" s="3688"/>
      <c r="E210" s="3689"/>
      <c r="F210" s="3691"/>
      <c r="G210" s="4106" t="s">
        <v>267</v>
      </c>
      <c r="H210" s="4045"/>
      <c r="I210" s="4045"/>
      <c r="J210" s="4045"/>
      <c r="K210" s="4045"/>
      <c r="L210" s="4107"/>
    </row>
    <row r="211" spans="1:21" ht="24" x14ac:dyDescent="0.2">
      <c r="A211" s="3680"/>
      <c r="B211" s="3683"/>
      <c r="C211" s="1416" t="s">
        <v>268</v>
      </c>
      <c r="D211" s="1416" t="s">
        <v>259</v>
      </c>
      <c r="E211" s="1416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1417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1403">
        <f>SUM(G212:L212)</f>
        <v>0</v>
      </c>
      <c r="G212" s="1377"/>
      <c r="H212" s="1418"/>
      <c r="I212" s="1418"/>
      <c r="J212" s="1418"/>
      <c r="K212" s="1418"/>
      <c r="L212" s="114"/>
    </row>
    <row r="213" spans="1:21" ht="24" customHeight="1" x14ac:dyDescent="0.25">
      <c r="A213" s="308" t="s">
        <v>276</v>
      </c>
      <c r="B213" s="1419">
        <f>SUM(C213:E213)</f>
        <v>0</v>
      </c>
      <c r="C213" s="1285"/>
      <c r="D213" s="1285"/>
      <c r="E213" s="129"/>
      <c r="F213" s="1412">
        <f>SUM(G213:L213)</f>
        <v>0</v>
      </c>
      <c r="G213" s="1285"/>
      <c r="H213" s="1286"/>
      <c r="I213" s="1286"/>
      <c r="J213" s="1286"/>
      <c r="K213" s="1286"/>
      <c r="L213" s="1284"/>
    </row>
    <row r="214" spans="1:21" ht="15" x14ac:dyDescent="0.25">
      <c r="A214" s="308" t="s">
        <v>277</v>
      </c>
      <c r="B214" s="1419">
        <f>SUM(C214:E214)</f>
        <v>0</v>
      </c>
      <c r="C214" s="1285"/>
      <c r="D214" s="1285"/>
      <c r="E214" s="1296"/>
      <c r="F214" s="1412">
        <f>SUM(G214:L214)</f>
        <v>0</v>
      </c>
      <c r="G214" s="1285"/>
      <c r="H214" s="1286"/>
      <c r="I214" s="1286"/>
      <c r="J214" s="1286"/>
      <c r="K214" s="1286"/>
      <c r="L214" s="1284"/>
    </row>
    <row r="215" spans="1:21" ht="15" x14ac:dyDescent="0.25">
      <c r="A215" s="1388" t="s">
        <v>278</v>
      </c>
      <c r="B215" s="363">
        <f>SUM(C215:D215)</f>
        <v>0</v>
      </c>
      <c r="C215" s="1291"/>
      <c r="D215" s="1291"/>
      <c r="E215" s="1420"/>
      <c r="F215" s="365">
        <f>SUM(G215:L215)</f>
        <v>0</v>
      </c>
      <c r="G215" s="1291"/>
      <c r="H215" s="1292"/>
      <c r="I215" s="1292"/>
      <c r="J215" s="1292"/>
      <c r="K215" s="1292"/>
      <c r="L215" s="1298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092" t="s">
        <v>266</v>
      </c>
      <c r="E217" s="4036"/>
      <c r="F217" s="4036"/>
      <c r="G217" s="4036"/>
      <c r="H217" s="4036"/>
      <c r="I217" s="4036"/>
      <c r="J217" s="4093"/>
      <c r="K217" s="4038" t="s">
        <v>281</v>
      </c>
      <c r="L217" s="4038"/>
      <c r="M217" s="4038"/>
      <c r="N217" s="4094"/>
    </row>
    <row r="218" spans="1:21" ht="24.75" customHeight="1" x14ac:dyDescent="0.2">
      <c r="A218" s="3654"/>
      <c r="B218" s="3655"/>
      <c r="C218" s="3657"/>
      <c r="D218" s="1416" t="s">
        <v>268</v>
      </c>
      <c r="E218" s="1416" t="s">
        <v>282</v>
      </c>
      <c r="F218" s="1416" t="s">
        <v>283</v>
      </c>
      <c r="G218" s="1416" t="s">
        <v>284</v>
      </c>
      <c r="H218" s="1416" t="s">
        <v>285</v>
      </c>
      <c r="I218" s="1416" t="s">
        <v>34</v>
      </c>
      <c r="J218" s="1416" t="s">
        <v>286</v>
      </c>
      <c r="K218" s="1421" t="s">
        <v>287</v>
      </c>
      <c r="L218" s="1422" t="s">
        <v>288</v>
      </c>
      <c r="M218" s="1422" t="s">
        <v>289</v>
      </c>
      <c r="N218" s="1423" t="s">
        <v>290</v>
      </c>
    </row>
    <row r="219" spans="1:21" ht="18" customHeight="1" x14ac:dyDescent="0.2">
      <c r="A219" s="3656" t="s">
        <v>291</v>
      </c>
      <c r="B219" s="1424" t="s">
        <v>292</v>
      </c>
      <c r="C219" s="1402">
        <f>SUM(E219+G219)</f>
        <v>0</v>
      </c>
      <c r="D219" s="1404"/>
      <c r="E219" s="1285"/>
      <c r="F219" s="1404"/>
      <c r="G219" s="1285"/>
      <c r="H219" s="1402">
        <f>+K219+L219+M219</f>
        <v>0</v>
      </c>
      <c r="I219" s="1404"/>
      <c r="J219" s="1404"/>
      <c r="K219" s="1305"/>
      <c r="L219" s="1286"/>
      <c r="M219" s="1286"/>
      <c r="N219" s="1425"/>
    </row>
    <row r="220" spans="1:21" x14ac:dyDescent="0.2">
      <c r="A220" s="3663"/>
      <c r="B220" s="1426" t="s">
        <v>293</v>
      </c>
      <c r="C220" s="1413">
        <f>SUM(D220+E220+G220)</f>
        <v>0</v>
      </c>
      <c r="D220" s="1285"/>
      <c r="E220" s="1296"/>
      <c r="F220" s="361"/>
      <c r="G220" s="1285"/>
      <c r="H220" s="1413">
        <f>SUM(I220:M220)</f>
        <v>0</v>
      </c>
      <c r="I220" s="129"/>
      <c r="J220" s="297"/>
      <c r="K220" s="1305"/>
      <c r="L220" s="1286"/>
      <c r="M220" s="1286"/>
      <c r="N220" s="1425"/>
    </row>
    <row r="221" spans="1:21" ht="16.5" customHeight="1" x14ac:dyDescent="0.25">
      <c r="A221" s="3663"/>
      <c r="B221" s="1426" t="s">
        <v>294</v>
      </c>
      <c r="C221" s="1407">
        <f>+F221+G221</f>
        <v>0</v>
      </c>
      <c r="D221" s="361"/>
      <c r="E221" s="361"/>
      <c r="F221" s="1285"/>
      <c r="G221" s="1285"/>
      <c r="H221" s="1407">
        <f>SUM(I221:M221)</f>
        <v>0</v>
      </c>
      <c r="I221" s="1285"/>
      <c r="J221" s="1296"/>
      <c r="K221" s="1305"/>
      <c r="L221" s="1286"/>
      <c r="M221" s="1286"/>
      <c r="N221" s="373"/>
    </row>
    <row r="222" spans="1:21" ht="17.25" customHeight="1" x14ac:dyDescent="0.25">
      <c r="A222" s="3657"/>
      <c r="B222" s="1427" t="s">
        <v>295</v>
      </c>
      <c r="C222" s="375">
        <f>SUM(D222:G222)</f>
        <v>0</v>
      </c>
      <c r="D222" s="1291"/>
      <c r="E222" s="1291"/>
      <c r="F222" s="1291"/>
      <c r="G222" s="1297"/>
      <c r="H222" s="344">
        <f>+N222</f>
        <v>0</v>
      </c>
      <c r="I222" s="1420"/>
      <c r="J222" s="1420"/>
      <c r="K222" s="1428"/>
      <c r="L222" s="1429"/>
      <c r="M222" s="1429"/>
      <c r="N222" s="1298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095" t="s">
        <v>297</v>
      </c>
      <c r="B224" s="4096" t="s">
        <v>298</v>
      </c>
      <c r="C224" s="4096"/>
      <c r="D224" s="4096"/>
      <c r="E224" s="4096"/>
      <c r="F224" s="4097" t="s">
        <v>299</v>
      </c>
      <c r="G224" s="4040"/>
      <c r="H224" s="4040"/>
      <c r="I224" s="4040"/>
      <c r="J224" s="4040"/>
      <c r="K224" s="4098"/>
      <c r="U224" s="281"/>
    </row>
    <row r="225" spans="1:102" ht="15" customHeight="1" x14ac:dyDescent="0.2">
      <c r="A225" s="4095"/>
      <c r="B225" s="4096"/>
      <c r="C225" s="4096"/>
      <c r="D225" s="4096"/>
      <c r="E225" s="4096"/>
      <c r="F225" s="4099" t="s">
        <v>300</v>
      </c>
      <c r="G225" s="4099"/>
      <c r="H225" s="4099" t="s">
        <v>301</v>
      </c>
      <c r="I225" s="4099"/>
      <c r="J225" s="4099" t="s">
        <v>302</v>
      </c>
      <c r="K225" s="4099"/>
      <c r="U225" s="281"/>
    </row>
    <row r="226" spans="1:102" x14ac:dyDescent="0.2">
      <c r="A226" s="4095"/>
      <c r="B226" s="4100" t="s">
        <v>303</v>
      </c>
      <c r="C226" s="3671" t="s">
        <v>304</v>
      </c>
      <c r="D226" s="4101" t="s">
        <v>305</v>
      </c>
      <c r="E226" s="4102" t="s">
        <v>306</v>
      </c>
      <c r="F226" s="4103" t="s">
        <v>307</v>
      </c>
      <c r="G226" s="4091" t="s">
        <v>308</v>
      </c>
      <c r="H226" s="4103" t="s">
        <v>307</v>
      </c>
      <c r="I226" s="4091" t="s">
        <v>308</v>
      </c>
      <c r="J226" s="4103" t="s">
        <v>307</v>
      </c>
      <c r="K226" s="4091" t="s">
        <v>308</v>
      </c>
      <c r="U226" s="281"/>
    </row>
    <row r="227" spans="1:102" ht="25.5" customHeight="1" x14ac:dyDescent="0.2">
      <c r="A227" s="4095"/>
      <c r="B227" s="4100"/>
      <c r="C227" s="3672"/>
      <c r="D227" s="4101"/>
      <c r="E227" s="4102"/>
      <c r="F227" s="4103"/>
      <c r="G227" s="4091"/>
      <c r="H227" s="4103"/>
      <c r="I227" s="4091"/>
      <c r="J227" s="4103"/>
      <c r="K227" s="4091"/>
      <c r="U227" s="281"/>
    </row>
    <row r="228" spans="1:102" ht="15.75" customHeight="1" x14ac:dyDescent="0.2">
      <c r="A228" s="1430" t="s">
        <v>309</v>
      </c>
      <c r="B228" s="1285"/>
      <c r="C228" s="1305"/>
      <c r="D228" s="1286"/>
      <c r="E228" s="1305"/>
      <c r="F228" s="1285"/>
      <c r="G228" s="1305"/>
      <c r="H228" s="1285"/>
      <c r="I228" s="1305"/>
      <c r="J228" s="1285"/>
      <c r="K228" s="1284"/>
      <c r="U228" s="281"/>
    </row>
    <row r="229" spans="1:102" s="416" customFormat="1" x14ac:dyDescent="0.2">
      <c r="A229" s="1431" t="s">
        <v>310</v>
      </c>
      <c r="B229" s="1285"/>
      <c r="C229" s="1305"/>
      <c r="D229" s="1286"/>
      <c r="E229" s="1305"/>
      <c r="F229" s="1285"/>
      <c r="G229" s="1305"/>
      <c r="H229" s="1285"/>
      <c r="I229" s="1305"/>
      <c r="J229" s="1285"/>
      <c r="K229" s="1284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1285"/>
      <c r="C230" s="1305"/>
      <c r="D230" s="1286"/>
      <c r="E230" s="1305"/>
      <c r="F230" s="1285"/>
      <c r="G230" s="1305"/>
      <c r="H230" s="1285"/>
      <c r="I230" s="1305"/>
      <c r="J230" s="1285"/>
      <c r="K230" s="1284"/>
      <c r="U230" s="281"/>
    </row>
    <row r="231" spans="1:102" ht="15" x14ac:dyDescent="0.25">
      <c r="A231" s="1432" t="s">
        <v>6</v>
      </c>
      <c r="B231" s="1433">
        <f>SUM(B228:B230)</f>
        <v>0</v>
      </c>
      <c r="C231" s="1434">
        <f t="shared" ref="C231:K231" si="115">SUM(C228:C230)</f>
        <v>0</v>
      </c>
      <c r="D231" s="1435">
        <f t="shared" si="115"/>
        <v>0</v>
      </c>
      <c r="E231" s="1436">
        <f t="shared" si="115"/>
        <v>0</v>
      </c>
      <c r="F231" s="1437">
        <f t="shared" si="115"/>
        <v>0</v>
      </c>
      <c r="G231" s="1438">
        <f t="shared" si="115"/>
        <v>0</v>
      </c>
      <c r="H231" s="1437">
        <f t="shared" si="115"/>
        <v>0</v>
      </c>
      <c r="I231" s="1438">
        <f t="shared" si="115"/>
        <v>0</v>
      </c>
      <c r="J231" s="1437">
        <f t="shared" si="115"/>
        <v>0</v>
      </c>
      <c r="K231" s="1438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086" t="s">
        <v>5</v>
      </c>
      <c r="B233" s="4086" t="s">
        <v>312</v>
      </c>
      <c r="C233" s="3643" t="s">
        <v>313</v>
      </c>
      <c r="D233" s="4087" t="s">
        <v>314</v>
      </c>
      <c r="E233" s="4088"/>
      <c r="F233" s="4089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90"/>
      <c r="T233" s="3641" t="s">
        <v>34</v>
      </c>
      <c r="U233" s="3643" t="s">
        <v>316</v>
      </c>
      <c r="V233" s="391"/>
    </row>
    <row r="234" spans="1:102" ht="24.75" x14ac:dyDescent="0.25">
      <c r="A234" s="4086"/>
      <c r="B234" s="4086"/>
      <c r="C234" s="3644"/>
      <c r="D234" s="1439" t="s">
        <v>317</v>
      </c>
      <c r="E234" s="1440" t="s">
        <v>318</v>
      </c>
      <c r="F234" s="1439" t="s">
        <v>319</v>
      </c>
      <c r="G234" s="1441" t="s">
        <v>320</v>
      </c>
      <c r="H234" s="1441" t="s">
        <v>213</v>
      </c>
      <c r="I234" s="1441" t="s">
        <v>214</v>
      </c>
      <c r="J234" s="1441" t="s">
        <v>215</v>
      </c>
      <c r="K234" s="1441" t="s">
        <v>321</v>
      </c>
      <c r="L234" s="1441" t="s">
        <v>217</v>
      </c>
      <c r="M234" s="1441" t="s">
        <v>218</v>
      </c>
      <c r="N234" s="1441" t="s">
        <v>219</v>
      </c>
      <c r="O234" s="1441" t="s">
        <v>220</v>
      </c>
      <c r="P234" s="1441" t="s">
        <v>221</v>
      </c>
      <c r="Q234" s="1441" t="s">
        <v>222</v>
      </c>
      <c r="R234" s="1441" t="s">
        <v>223</v>
      </c>
      <c r="S234" s="1442" t="s">
        <v>224</v>
      </c>
      <c r="T234" s="3642"/>
      <c r="U234" s="3644"/>
      <c r="V234" s="391"/>
    </row>
    <row r="235" spans="1:102" ht="24.75" x14ac:dyDescent="0.25">
      <c r="A235" s="1443" t="s">
        <v>322</v>
      </c>
      <c r="B235" s="1444"/>
      <c r="C235" s="1445">
        <f>SUM(D235:S235)</f>
        <v>0</v>
      </c>
      <c r="D235" s="1444"/>
      <c r="E235" s="1446"/>
      <c r="F235" s="1444"/>
      <c r="G235" s="1447"/>
      <c r="H235" s="1447"/>
      <c r="I235" s="1447"/>
      <c r="J235" s="1447"/>
      <c r="K235" s="1447"/>
      <c r="L235" s="1447"/>
      <c r="M235" s="1447"/>
      <c r="N235" s="1447"/>
      <c r="O235" s="1447"/>
      <c r="P235" s="1447"/>
      <c r="Q235" s="1447"/>
      <c r="R235" s="1447"/>
      <c r="S235" s="1448"/>
      <c r="T235" s="398"/>
      <c r="U235" s="399"/>
      <c r="V235" s="391"/>
    </row>
    <row r="236" spans="1:102" ht="15" x14ac:dyDescent="0.25">
      <c r="A236" s="1449" t="s">
        <v>323</v>
      </c>
      <c r="B236" s="1444"/>
      <c r="C236" s="1450">
        <f>SUM(D236:S236)</f>
        <v>0</v>
      </c>
      <c r="D236" s="1444"/>
      <c r="E236" s="1446"/>
      <c r="F236" s="1444"/>
      <c r="G236" s="1447"/>
      <c r="H236" s="1447"/>
      <c r="I236" s="1447"/>
      <c r="J236" s="1447"/>
      <c r="K236" s="1447"/>
      <c r="L236" s="1447"/>
      <c r="M236" s="1447"/>
      <c r="N236" s="1447"/>
      <c r="O236" s="1447"/>
      <c r="P236" s="1447"/>
      <c r="Q236" s="1447"/>
      <c r="R236" s="1447"/>
      <c r="S236" s="1448"/>
      <c r="T236" s="1446"/>
      <c r="U236" s="1451"/>
      <c r="V236" s="391"/>
    </row>
    <row r="237" spans="1:102" x14ac:dyDescent="0.2">
      <c r="A237" s="402" t="s">
        <v>324</v>
      </c>
      <c r="B237" s="1452"/>
      <c r="C237" s="440">
        <f>SUM(D237:S237)</f>
        <v>0</v>
      </c>
      <c r="D237" s="1453"/>
      <c r="E237" s="1454"/>
      <c r="F237" s="1453"/>
      <c r="G237" s="1455"/>
      <c r="H237" s="1455"/>
      <c r="I237" s="1455"/>
      <c r="J237" s="1455"/>
      <c r="K237" s="1455"/>
      <c r="L237" s="1455"/>
      <c r="M237" s="1455"/>
      <c r="N237" s="1455"/>
      <c r="O237" s="1455"/>
      <c r="P237" s="1455"/>
      <c r="Q237" s="1455"/>
      <c r="R237" s="1455"/>
      <c r="S237" s="1456"/>
      <c r="T237" s="1454"/>
      <c r="U237" s="1452"/>
    </row>
    <row r="238" spans="1:102" ht="21" customHeight="1" x14ac:dyDescent="0.2">
      <c r="A238" s="281" t="s">
        <v>325</v>
      </c>
    </row>
    <row r="239" spans="1:102" x14ac:dyDescent="0.2">
      <c r="A239" s="4086" t="s">
        <v>326</v>
      </c>
      <c r="B239" s="4086" t="s">
        <v>327</v>
      </c>
      <c r="C239" s="4087" t="s">
        <v>328</v>
      </c>
      <c r="D239" s="4088"/>
      <c r="E239" s="4089" t="s">
        <v>329</v>
      </c>
      <c r="F239" s="4033"/>
      <c r="G239" s="4033"/>
      <c r="H239" s="4033"/>
      <c r="I239" s="4033"/>
      <c r="J239" s="4090"/>
      <c r="K239" s="3643" t="s">
        <v>34</v>
      </c>
      <c r="L239" s="3643" t="s">
        <v>316</v>
      </c>
      <c r="M239" s="390"/>
    </row>
    <row r="240" spans="1:102" ht="24" x14ac:dyDescent="0.2">
      <c r="A240" s="4086"/>
      <c r="B240" s="4086"/>
      <c r="C240" s="1457" t="s">
        <v>317</v>
      </c>
      <c r="D240" s="1440" t="s">
        <v>318</v>
      </c>
      <c r="E240" s="1457" t="s">
        <v>319</v>
      </c>
      <c r="F240" s="1441" t="s">
        <v>320</v>
      </c>
      <c r="G240" s="1441" t="s">
        <v>213</v>
      </c>
      <c r="H240" s="1441" t="s">
        <v>214</v>
      </c>
      <c r="I240" s="1441" t="s">
        <v>215</v>
      </c>
      <c r="J240" s="1458" t="s">
        <v>330</v>
      </c>
      <c r="K240" s="3644"/>
      <c r="L240" s="3644"/>
      <c r="M240" s="390"/>
    </row>
    <row r="241" spans="1:45" ht="24" customHeight="1" x14ac:dyDescent="0.2">
      <c r="A241" s="1459" t="s">
        <v>331</v>
      </c>
      <c r="B241" s="1460">
        <f>SUM(C241:J241)</f>
        <v>0</v>
      </c>
      <c r="C241" s="1444"/>
      <c r="D241" s="1448"/>
      <c r="E241" s="1444"/>
      <c r="F241" s="1447"/>
      <c r="G241" s="1447"/>
      <c r="H241" s="1447"/>
      <c r="I241" s="1447"/>
      <c r="J241" s="1448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1453"/>
      <c r="D242" s="1456"/>
      <c r="E242" s="1453"/>
      <c r="F242" s="1455"/>
      <c r="G242" s="1455"/>
      <c r="H242" s="1455"/>
      <c r="I242" s="1455"/>
      <c r="J242" s="1456"/>
      <c r="K242" s="1452"/>
      <c r="L242" s="1452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1124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9" priority="1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248"/>
  <sheetViews>
    <sheetView topLeftCell="V34" workbookViewId="0">
      <selection activeCell="A39" sqref="A39:XFD39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",[5]NOMBRE!B2," - ","( ",[5]NOMBRE!C2,[5]NOMBRE!D2,[5]NOMBRE!E2,[5]NOMBRE!F2,[5]NOMBRE!G2,"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",[5]NOMBRE!B6," - ","( ",[5]NOMBRE!C6,[5]NOMBRE!D6," )")</f>
        <v>MES: ABRIL - ( 04 )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",[5]NOMBRE!B7)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1461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204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203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204"/>
      <c r="B13" s="3897"/>
      <c r="C13" s="3886"/>
      <c r="D13" s="1389" t="s">
        <v>12</v>
      </c>
      <c r="E13" s="1390" t="s">
        <v>13</v>
      </c>
      <c r="F13" s="1462" t="s">
        <v>14</v>
      </c>
      <c r="G13" s="1390" t="s">
        <v>15</v>
      </c>
      <c r="H13" s="1463" t="s">
        <v>16</v>
      </c>
      <c r="I13" s="1463" t="s">
        <v>17</v>
      </c>
      <c r="J13" s="1463" t="s">
        <v>18</v>
      </c>
      <c r="K13" s="1463" t="s">
        <v>19</v>
      </c>
      <c r="L13" s="1463" t="s">
        <v>20</v>
      </c>
      <c r="M13" s="1463" t="s">
        <v>21</v>
      </c>
      <c r="N13" s="1463" t="s">
        <v>22</v>
      </c>
      <c r="O13" s="1463" t="s">
        <v>23</v>
      </c>
      <c r="P13" s="1463" t="s">
        <v>24</v>
      </c>
      <c r="Q13" s="1463" t="s">
        <v>25</v>
      </c>
      <c r="R13" s="1463" t="s">
        <v>26</v>
      </c>
      <c r="S13" s="1463" t="s">
        <v>27</v>
      </c>
      <c r="T13" s="1464" t="s">
        <v>28</v>
      </c>
      <c r="U13" s="1465" t="s">
        <v>29</v>
      </c>
      <c r="V13" s="1466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1467" t="s">
        <v>31</v>
      </c>
      <c r="B14" s="27"/>
      <c r="C14" s="28">
        <f>SUM(D14:T14)</f>
        <v>0</v>
      </c>
      <c r="D14" s="1468"/>
      <c r="E14" s="1469"/>
      <c r="F14" s="1470"/>
      <c r="G14" s="1418"/>
      <c r="H14" s="1418"/>
      <c r="I14" s="1418"/>
      <c r="J14" s="1418"/>
      <c r="K14" s="1418"/>
      <c r="L14" s="1418"/>
      <c r="M14" s="1418"/>
      <c r="N14" s="1418"/>
      <c r="O14" s="1418"/>
      <c r="P14" s="1418"/>
      <c r="Q14" s="1418"/>
      <c r="R14" s="1418"/>
      <c r="S14" s="1418"/>
      <c r="T14" s="1378"/>
      <c r="U14" s="1471"/>
      <c r="V14" s="1471"/>
      <c r="W14" s="1471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1472" t="s">
        <v>32</v>
      </c>
      <c r="B15" s="1473"/>
      <c r="C15" s="28">
        <f t="shared" ref="C15:C20" si="3">SUM(D15:T15)</f>
        <v>0</v>
      </c>
      <c r="D15" s="1468"/>
      <c r="E15" s="1469"/>
      <c r="F15" s="1474"/>
      <c r="G15" s="1469"/>
      <c r="H15" s="1469"/>
      <c r="I15" s="1469"/>
      <c r="J15" s="1469"/>
      <c r="K15" s="1469"/>
      <c r="L15" s="1469"/>
      <c r="M15" s="1469"/>
      <c r="N15" s="1469"/>
      <c r="O15" s="1469"/>
      <c r="P15" s="1469"/>
      <c r="Q15" s="1469"/>
      <c r="R15" s="1469"/>
      <c r="S15" s="1469"/>
      <c r="T15" s="1475"/>
      <c r="U15" s="1476"/>
      <c r="V15" s="1476"/>
      <c r="W15" s="1476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207" t="s">
        <v>33</v>
      </c>
      <c r="B16" s="32" t="s">
        <v>34</v>
      </c>
      <c r="C16" s="28">
        <f t="shared" si="3"/>
        <v>0</v>
      </c>
      <c r="D16" s="1477"/>
      <c r="E16" s="1478"/>
      <c r="F16" s="1474"/>
      <c r="G16" s="1469"/>
      <c r="H16" s="1469"/>
      <c r="I16" s="1469"/>
      <c r="J16" s="1469"/>
      <c r="K16" s="1469"/>
      <c r="L16" s="1469"/>
      <c r="M16" s="1469"/>
      <c r="N16" s="1469"/>
      <c r="O16" s="1469"/>
      <c r="P16" s="1478"/>
      <c r="Q16" s="1478"/>
      <c r="R16" s="1478"/>
      <c r="S16" s="1478"/>
      <c r="T16" s="1479"/>
      <c r="U16" s="1480"/>
      <c r="V16" s="1476"/>
      <c r="W16" s="1476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1481" t="s">
        <v>35</v>
      </c>
      <c r="C17" s="28">
        <f t="shared" si="3"/>
        <v>0</v>
      </c>
      <c r="D17" s="1477"/>
      <c r="E17" s="1478"/>
      <c r="F17" s="1474"/>
      <c r="G17" s="1469"/>
      <c r="H17" s="1469"/>
      <c r="I17" s="1469"/>
      <c r="J17" s="1469"/>
      <c r="K17" s="1469"/>
      <c r="L17" s="1469"/>
      <c r="M17" s="1469"/>
      <c r="N17" s="1469"/>
      <c r="O17" s="1469"/>
      <c r="P17" s="1478"/>
      <c r="Q17" s="1478"/>
      <c r="R17" s="1478"/>
      <c r="S17" s="1478"/>
      <c r="T17" s="1479"/>
      <c r="U17" s="1476"/>
      <c r="V17" s="1476"/>
      <c r="W17" s="1476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1468"/>
      <c r="E18" s="1469"/>
      <c r="F18" s="1474"/>
      <c r="G18" s="1469"/>
      <c r="H18" s="1469"/>
      <c r="I18" s="1469"/>
      <c r="J18" s="1469"/>
      <c r="K18" s="1469"/>
      <c r="L18" s="1469"/>
      <c r="M18" s="1469"/>
      <c r="N18" s="1469"/>
      <c r="O18" s="1469"/>
      <c r="P18" s="1469"/>
      <c r="Q18" s="1469"/>
      <c r="R18" s="1469"/>
      <c r="S18" s="1469"/>
      <c r="T18" s="1475"/>
      <c r="U18" s="1476"/>
      <c r="V18" s="1476"/>
      <c r="W18" s="1476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1468"/>
      <c r="E19" s="1469"/>
      <c r="F19" s="1317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3"/>
      <c r="U19" s="1298"/>
      <c r="V19" s="1298"/>
      <c r="W19" s="1298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1484" t="s">
        <v>38</v>
      </c>
      <c r="B20" s="1485"/>
      <c r="C20" s="1486">
        <f t="shared" si="3"/>
        <v>0</v>
      </c>
      <c r="D20" s="1487">
        <f>SUM(D14:D19)</f>
        <v>0</v>
      </c>
      <c r="E20" s="1488">
        <f t="shared" ref="E20:T20" si="6">SUM(E14:E19)</f>
        <v>0</v>
      </c>
      <c r="F20" s="1488">
        <f t="shared" si="6"/>
        <v>0</v>
      </c>
      <c r="G20" s="1489">
        <f t="shared" si="6"/>
        <v>0</v>
      </c>
      <c r="H20" s="1489">
        <f t="shared" si="6"/>
        <v>0</v>
      </c>
      <c r="I20" s="1489">
        <f t="shared" si="6"/>
        <v>0</v>
      </c>
      <c r="J20" s="1489">
        <f t="shared" si="6"/>
        <v>0</v>
      </c>
      <c r="K20" s="1489">
        <f t="shared" si="6"/>
        <v>0</v>
      </c>
      <c r="L20" s="1489">
        <f t="shared" si="6"/>
        <v>0</v>
      </c>
      <c r="M20" s="1489">
        <f t="shared" si="6"/>
        <v>0</v>
      </c>
      <c r="N20" s="1489">
        <f t="shared" si="6"/>
        <v>0</v>
      </c>
      <c r="O20" s="1489">
        <f t="shared" si="6"/>
        <v>0</v>
      </c>
      <c r="P20" s="1489">
        <f t="shared" si="6"/>
        <v>0</v>
      </c>
      <c r="Q20" s="1489">
        <f t="shared" si="6"/>
        <v>0</v>
      </c>
      <c r="R20" s="1489">
        <f t="shared" si="6"/>
        <v>0</v>
      </c>
      <c r="S20" s="1489">
        <f t="shared" si="6"/>
        <v>0</v>
      </c>
      <c r="T20" s="1490">
        <f t="shared" si="6"/>
        <v>0</v>
      </c>
      <c r="U20" s="1491">
        <f>+U14+U15+U17+U18+U19</f>
        <v>0</v>
      </c>
      <c r="V20" s="1491">
        <f>SUM(V14:V19)</f>
        <v>0</v>
      </c>
      <c r="W20" s="1491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1492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208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209"/>
      <c r="T22" s="4203" t="s">
        <v>40</v>
      </c>
      <c r="U22" s="4191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1389" t="s">
        <v>12</v>
      </c>
      <c r="D23" s="1390" t="s">
        <v>13</v>
      </c>
      <c r="E23" s="1390" t="s">
        <v>41</v>
      </c>
      <c r="F23" s="1462" t="s">
        <v>42</v>
      </c>
      <c r="G23" s="1390" t="s">
        <v>16</v>
      </c>
      <c r="H23" s="1390" t="s">
        <v>17</v>
      </c>
      <c r="I23" s="1390" t="s">
        <v>18</v>
      </c>
      <c r="J23" s="1390" t="s">
        <v>19</v>
      </c>
      <c r="K23" s="1390" t="s">
        <v>20</v>
      </c>
      <c r="L23" s="1390" t="s">
        <v>21</v>
      </c>
      <c r="M23" s="1390" t="s">
        <v>22</v>
      </c>
      <c r="N23" s="1390" t="s">
        <v>23</v>
      </c>
      <c r="O23" s="1390" t="s">
        <v>24</v>
      </c>
      <c r="P23" s="1390" t="s">
        <v>25</v>
      </c>
      <c r="Q23" s="1390" t="s">
        <v>26</v>
      </c>
      <c r="R23" s="1494" t="s">
        <v>27</v>
      </c>
      <c r="S23" s="1495" t="s">
        <v>28</v>
      </c>
      <c r="T23" s="1465" t="s">
        <v>29</v>
      </c>
      <c r="U23" s="1466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1484" t="s">
        <v>43</v>
      </c>
      <c r="B24" s="1486">
        <f>SUM(C24:S24)</f>
        <v>0</v>
      </c>
      <c r="C24" s="1496"/>
      <c r="D24" s="1497"/>
      <c r="E24" s="1497"/>
      <c r="F24" s="1497"/>
      <c r="G24" s="1497"/>
      <c r="H24" s="1497"/>
      <c r="I24" s="1497"/>
      <c r="J24" s="1497"/>
      <c r="K24" s="1497"/>
      <c r="L24" s="1497"/>
      <c r="M24" s="1497"/>
      <c r="N24" s="1497"/>
      <c r="O24" s="1497"/>
      <c r="P24" s="1497"/>
      <c r="Q24" s="1497"/>
      <c r="R24" s="1497"/>
      <c r="S24" s="1498"/>
      <c r="T24" s="1499"/>
      <c r="U24" s="1499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204" t="s">
        <v>46</v>
      </c>
      <c r="B27" s="4204" t="s">
        <v>6</v>
      </c>
      <c r="C27" s="4205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206"/>
      <c r="V27" s="3875" t="s">
        <v>48</v>
      </c>
      <c r="W27" s="3876"/>
      <c r="X27" s="3744" t="s">
        <v>49</v>
      </c>
      <c r="Y27" s="3746"/>
      <c r="Z27" s="4181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94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204"/>
      <c r="B28" s="4204"/>
      <c r="C28" s="4202" t="s">
        <v>7</v>
      </c>
      <c r="D28" s="4202"/>
      <c r="E28" s="4202"/>
      <c r="F28" s="4202"/>
      <c r="G28" s="4202"/>
      <c r="H28" s="4202"/>
      <c r="I28" s="4202"/>
      <c r="J28" s="4202"/>
      <c r="K28" s="4202"/>
      <c r="L28" s="4202"/>
      <c r="M28" s="4202"/>
      <c r="N28" s="4202"/>
      <c r="O28" s="4202"/>
      <c r="P28" s="4202"/>
      <c r="Q28" s="4202"/>
      <c r="R28" s="4202"/>
      <c r="S28" s="4202"/>
      <c r="T28" s="4203" t="s">
        <v>40</v>
      </c>
      <c r="U28" s="4191"/>
      <c r="V28" s="3877"/>
      <c r="W28" s="3878"/>
      <c r="X28" s="3747"/>
      <c r="Y28" s="3749"/>
      <c r="Z28" s="4121" t="s">
        <v>55</v>
      </c>
      <c r="AA28" s="4051"/>
      <c r="AB28" s="4051"/>
      <c r="AC28" s="4051"/>
      <c r="AD28" s="4179"/>
      <c r="AE28" s="4121" t="s">
        <v>56</v>
      </c>
      <c r="AF28" s="4051"/>
      <c r="AG28" s="4051"/>
      <c r="AH28" s="4051"/>
      <c r="AI28" s="4179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204"/>
      <c r="B29" s="4204"/>
      <c r="C29" s="1389" t="s">
        <v>12</v>
      </c>
      <c r="D29" s="1390" t="s">
        <v>13</v>
      </c>
      <c r="E29" s="1390" t="s">
        <v>41</v>
      </c>
      <c r="F29" s="1390" t="s">
        <v>42</v>
      </c>
      <c r="G29" s="1390" t="s">
        <v>16</v>
      </c>
      <c r="H29" s="1390" t="s">
        <v>17</v>
      </c>
      <c r="I29" s="1390" t="s">
        <v>18</v>
      </c>
      <c r="J29" s="1390" t="s">
        <v>19</v>
      </c>
      <c r="K29" s="1390" t="s">
        <v>20</v>
      </c>
      <c r="L29" s="1390" t="s">
        <v>21</v>
      </c>
      <c r="M29" s="1390" t="s">
        <v>22</v>
      </c>
      <c r="N29" s="1390" t="s">
        <v>23</v>
      </c>
      <c r="O29" s="1390" t="s">
        <v>24</v>
      </c>
      <c r="P29" s="1390" t="s">
        <v>25</v>
      </c>
      <c r="Q29" s="1390" t="s">
        <v>26</v>
      </c>
      <c r="R29" s="1390" t="s">
        <v>27</v>
      </c>
      <c r="S29" s="1495" t="s">
        <v>28</v>
      </c>
      <c r="T29" s="1500" t="s">
        <v>29</v>
      </c>
      <c r="U29" s="1466" t="s">
        <v>30</v>
      </c>
      <c r="V29" s="1501" t="s">
        <v>57</v>
      </c>
      <c r="W29" s="1502" t="s">
        <v>58</v>
      </c>
      <c r="X29" s="1375" t="s">
        <v>59</v>
      </c>
      <c r="Y29" s="1503" t="s">
        <v>60</v>
      </c>
      <c r="Z29" s="1504" t="s">
        <v>6</v>
      </c>
      <c r="AA29" s="1505" t="s">
        <v>61</v>
      </c>
      <c r="AB29" s="1390" t="s">
        <v>62</v>
      </c>
      <c r="AC29" s="1462" t="s">
        <v>63</v>
      </c>
      <c r="AD29" s="1506" t="s">
        <v>64</v>
      </c>
      <c r="AE29" s="70" t="s">
        <v>6</v>
      </c>
      <c r="AF29" s="1505" t="s">
        <v>61</v>
      </c>
      <c r="AG29" s="1495" t="s">
        <v>62</v>
      </c>
      <c r="AH29" s="1495" t="s">
        <v>63</v>
      </c>
      <c r="AI29" s="1495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1507" t="s">
        <v>65</v>
      </c>
      <c r="B30" s="28">
        <f t="shared" ref="B30:B45" si="7">SUM(C30:S30)</f>
        <v>19</v>
      </c>
      <c r="C30" s="1377">
        <v>10</v>
      </c>
      <c r="D30" s="1418">
        <v>5</v>
      </c>
      <c r="E30" s="1418">
        <v>1</v>
      </c>
      <c r="F30" s="1418">
        <v>3</v>
      </c>
      <c r="G30" s="1418"/>
      <c r="H30" s="1418"/>
      <c r="I30" s="1418"/>
      <c r="J30" s="1418"/>
      <c r="K30" s="1418"/>
      <c r="L30" s="1418"/>
      <c r="M30" s="1418"/>
      <c r="N30" s="1418"/>
      <c r="O30" s="1418"/>
      <c r="P30" s="1418"/>
      <c r="Q30" s="1418"/>
      <c r="R30" s="1418"/>
      <c r="S30" s="1378"/>
      <c r="T30" s="1377">
        <v>9</v>
      </c>
      <c r="U30" s="1378">
        <v>10</v>
      </c>
      <c r="V30" s="1377"/>
      <c r="W30" s="1378"/>
      <c r="X30" s="1377"/>
      <c r="Y30" s="1378"/>
      <c r="Z30" s="1508">
        <f>SUM(AA30+AB30+AC30+AD30)</f>
        <v>0</v>
      </c>
      <c r="AA30" s="1377"/>
      <c r="AB30" s="1418"/>
      <c r="AC30" s="1418"/>
      <c r="AD30" s="1378"/>
      <c r="AE30" s="1508">
        <f>SUM(AF30+AG30+AH30+AI30)</f>
        <v>0</v>
      </c>
      <c r="AF30" s="1377"/>
      <c r="AG30" s="1418"/>
      <c r="AH30" s="1418"/>
      <c r="AI30" s="1509"/>
      <c r="AJ30" s="1510"/>
      <c r="AK30" s="1510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1511"/>
      <c r="D31" s="1512"/>
      <c r="E31" s="1512"/>
      <c r="F31" s="1512"/>
      <c r="G31" s="1512"/>
      <c r="H31" s="1512"/>
      <c r="I31" s="1512"/>
      <c r="J31" s="1512"/>
      <c r="K31" s="1512"/>
      <c r="L31" s="1512"/>
      <c r="M31" s="1512"/>
      <c r="N31" s="1512"/>
      <c r="O31" s="1512"/>
      <c r="P31" s="1512"/>
      <c r="Q31" s="1512"/>
      <c r="R31" s="1512"/>
      <c r="S31" s="1513"/>
      <c r="T31" s="1511"/>
      <c r="U31" s="1513"/>
      <c r="V31" s="1511"/>
      <c r="W31" s="1513"/>
      <c r="X31" s="1511"/>
      <c r="Y31" s="1513"/>
      <c r="Z31" s="1508">
        <f t="shared" ref="Z31:Z44" si="10">SUM(AA31+AB31+AC31+AD31)</f>
        <v>0</v>
      </c>
      <c r="AA31" s="1511"/>
      <c r="AB31" s="1512"/>
      <c r="AC31" s="1512"/>
      <c r="AD31" s="1513"/>
      <c r="AE31" s="1508">
        <f t="shared" ref="AE31:AE44" si="11">SUM(AF31+AG31+AH31+AI31)</f>
        <v>0</v>
      </c>
      <c r="AF31" s="1511"/>
      <c r="AG31" s="1512"/>
      <c r="AH31" s="1512"/>
      <c r="AI31" s="1514"/>
      <c r="AJ31" s="1510"/>
      <c r="AK31" s="1510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17</v>
      </c>
      <c r="C32" s="1511"/>
      <c r="D32" s="1512"/>
      <c r="E32" s="1512"/>
      <c r="F32" s="1512"/>
      <c r="G32" s="1512"/>
      <c r="H32" s="1512"/>
      <c r="I32" s="1512"/>
      <c r="J32" s="1512"/>
      <c r="K32" s="1512">
        <v>1</v>
      </c>
      <c r="L32" s="1512">
        <v>3</v>
      </c>
      <c r="M32" s="1512">
        <v>1</v>
      </c>
      <c r="N32" s="1512">
        <v>2</v>
      </c>
      <c r="O32" s="1512"/>
      <c r="P32" s="1512"/>
      <c r="Q32" s="1512">
        <v>5</v>
      </c>
      <c r="R32" s="1512">
        <v>2</v>
      </c>
      <c r="S32" s="1513">
        <v>3</v>
      </c>
      <c r="T32" s="1511"/>
      <c r="U32" s="1513">
        <v>17</v>
      </c>
      <c r="V32" s="1511"/>
      <c r="W32" s="1513"/>
      <c r="X32" s="1511"/>
      <c r="Y32" s="1513"/>
      <c r="Z32" s="1508">
        <f t="shared" si="10"/>
        <v>0</v>
      </c>
      <c r="AA32" s="1511"/>
      <c r="AB32" s="1512"/>
      <c r="AC32" s="1512"/>
      <c r="AD32" s="1513"/>
      <c r="AE32" s="1508">
        <f t="shared" si="11"/>
        <v>0</v>
      </c>
      <c r="AF32" s="1511"/>
      <c r="AG32" s="1512"/>
      <c r="AH32" s="1512"/>
      <c r="AI32" s="1514"/>
      <c r="AJ32" s="1510"/>
      <c r="AK32" s="1510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1511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3"/>
      <c r="T33" s="1511"/>
      <c r="U33" s="1513"/>
      <c r="V33" s="1511"/>
      <c r="W33" s="1513"/>
      <c r="X33" s="1511"/>
      <c r="Y33" s="1513"/>
      <c r="Z33" s="1508">
        <f t="shared" si="10"/>
        <v>0</v>
      </c>
      <c r="AA33" s="1511"/>
      <c r="AB33" s="1512"/>
      <c r="AC33" s="1512"/>
      <c r="AD33" s="1513"/>
      <c r="AE33" s="1508">
        <f t="shared" si="11"/>
        <v>0</v>
      </c>
      <c r="AF33" s="1511"/>
      <c r="AG33" s="1512"/>
      <c r="AH33" s="1512"/>
      <c r="AI33" s="1514"/>
      <c r="AJ33" s="1510"/>
      <c r="AK33" s="1510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1511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3"/>
      <c r="T34" s="1511"/>
      <c r="U34" s="1513"/>
      <c r="V34" s="1511"/>
      <c r="W34" s="1513"/>
      <c r="X34" s="1511"/>
      <c r="Y34" s="1513"/>
      <c r="Z34" s="1508">
        <f t="shared" si="10"/>
        <v>0</v>
      </c>
      <c r="AA34" s="1511"/>
      <c r="AB34" s="1512"/>
      <c r="AC34" s="1512"/>
      <c r="AD34" s="1513"/>
      <c r="AE34" s="1508">
        <f t="shared" si="11"/>
        <v>0</v>
      </c>
      <c r="AF34" s="1511"/>
      <c r="AG34" s="1512"/>
      <c r="AH34" s="1512"/>
      <c r="AI34" s="1514"/>
      <c r="AJ34" s="1510"/>
      <c r="AK34" s="1510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1511"/>
      <c r="D35" s="1512"/>
      <c r="E35" s="1512"/>
      <c r="F35" s="1512"/>
      <c r="G35" s="1512"/>
      <c r="H35" s="1512"/>
      <c r="I35" s="1512"/>
      <c r="J35" s="1512"/>
      <c r="K35" s="1512"/>
      <c r="L35" s="1512"/>
      <c r="M35" s="1512"/>
      <c r="N35" s="1512"/>
      <c r="O35" s="1512"/>
      <c r="P35" s="1512"/>
      <c r="Q35" s="1512"/>
      <c r="R35" s="1512"/>
      <c r="S35" s="1513"/>
      <c r="T35" s="1511"/>
      <c r="U35" s="1513"/>
      <c r="V35" s="1511"/>
      <c r="W35" s="1513"/>
      <c r="X35" s="1511"/>
      <c r="Y35" s="1513"/>
      <c r="Z35" s="1508">
        <f t="shared" si="10"/>
        <v>0</v>
      </c>
      <c r="AA35" s="1511"/>
      <c r="AB35" s="1512"/>
      <c r="AC35" s="1512"/>
      <c r="AD35" s="1513"/>
      <c r="AE35" s="1508">
        <f t="shared" si="11"/>
        <v>0</v>
      </c>
      <c r="AF35" s="1511"/>
      <c r="AG35" s="1512"/>
      <c r="AH35" s="1512"/>
      <c r="AI35" s="1514"/>
      <c r="AJ35" s="1510"/>
      <c r="AK35" s="1510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1511"/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3"/>
      <c r="T36" s="1511"/>
      <c r="U36" s="1513"/>
      <c r="V36" s="1511"/>
      <c r="W36" s="1513"/>
      <c r="X36" s="1511"/>
      <c r="Y36" s="1513"/>
      <c r="Z36" s="1508">
        <f>SUM(AA36+AB36+AC36+AD36)</f>
        <v>0</v>
      </c>
      <c r="AA36" s="1511"/>
      <c r="AB36" s="1512"/>
      <c r="AC36" s="1512"/>
      <c r="AD36" s="1513"/>
      <c r="AE36" s="1508">
        <f>SUM(AF36+AG36+AH36+AI36)</f>
        <v>0</v>
      </c>
      <c r="AF36" s="1511"/>
      <c r="AG36" s="1512"/>
      <c r="AH36" s="1512"/>
      <c r="AI36" s="1514"/>
      <c r="AJ36" s="1510"/>
      <c r="AK36" s="1510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1511"/>
      <c r="D37" s="1512"/>
      <c r="E37" s="1512"/>
      <c r="F37" s="1512"/>
      <c r="G37" s="1512"/>
      <c r="H37" s="1512"/>
      <c r="I37" s="1512"/>
      <c r="J37" s="1512"/>
      <c r="K37" s="1512"/>
      <c r="L37" s="1512"/>
      <c r="M37" s="1512"/>
      <c r="N37" s="1512"/>
      <c r="O37" s="1512"/>
      <c r="P37" s="1512"/>
      <c r="Q37" s="1512"/>
      <c r="R37" s="1512"/>
      <c r="S37" s="1513"/>
      <c r="T37" s="1511"/>
      <c r="U37" s="1513"/>
      <c r="V37" s="1511"/>
      <c r="W37" s="1513"/>
      <c r="X37" s="1511"/>
      <c r="Y37" s="1513"/>
      <c r="Z37" s="1508">
        <f t="shared" si="10"/>
        <v>0</v>
      </c>
      <c r="AA37" s="1511"/>
      <c r="AB37" s="1512"/>
      <c r="AC37" s="1512"/>
      <c r="AD37" s="1513"/>
      <c r="AE37" s="1508">
        <f t="shared" si="11"/>
        <v>0</v>
      </c>
      <c r="AF37" s="1511"/>
      <c r="AG37" s="1512"/>
      <c r="AH37" s="1512"/>
      <c r="AI37" s="1514"/>
      <c r="AJ37" s="1510"/>
      <c r="AK37" s="1510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1511"/>
      <c r="D38" s="1512"/>
      <c r="E38" s="1512"/>
      <c r="F38" s="1512"/>
      <c r="G38" s="1512"/>
      <c r="H38" s="1512"/>
      <c r="I38" s="1512"/>
      <c r="J38" s="1512"/>
      <c r="K38" s="1512"/>
      <c r="L38" s="1512"/>
      <c r="M38" s="1512"/>
      <c r="N38" s="1512"/>
      <c r="O38" s="1512"/>
      <c r="P38" s="1512"/>
      <c r="Q38" s="1512"/>
      <c r="R38" s="1512"/>
      <c r="S38" s="1513"/>
      <c r="T38" s="1511"/>
      <c r="U38" s="1513"/>
      <c r="V38" s="1511"/>
      <c r="W38" s="1513"/>
      <c r="X38" s="1511"/>
      <c r="Y38" s="1513"/>
      <c r="Z38" s="1508">
        <f t="shared" si="10"/>
        <v>0</v>
      </c>
      <c r="AA38" s="1511"/>
      <c r="AB38" s="1512"/>
      <c r="AC38" s="1512"/>
      <c r="AD38" s="1513"/>
      <c r="AE38" s="1508">
        <f t="shared" si="11"/>
        <v>0</v>
      </c>
      <c r="AF38" s="1511"/>
      <c r="AG38" s="1512"/>
      <c r="AH38" s="1512"/>
      <c r="AI38" s="1514"/>
      <c r="AJ38" s="1510"/>
      <c r="AK38" s="1510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1515" t="s">
        <v>74</v>
      </c>
      <c r="B39" s="28">
        <f t="shared" si="7"/>
        <v>25</v>
      </c>
      <c r="C39" s="1511">
        <v>0</v>
      </c>
      <c r="D39" s="1512">
        <v>3</v>
      </c>
      <c r="E39" s="1512">
        <v>7</v>
      </c>
      <c r="F39" s="1512">
        <v>14</v>
      </c>
      <c r="G39" s="1512"/>
      <c r="H39" s="1512"/>
      <c r="I39" s="1512"/>
      <c r="J39" s="1512"/>
      <c r="K39" s="1512"/>
      <c r="L39" s="1512"/>
      <c r="M39" s="1512"/>
      <c r="N39" s="1512">
        <v>1</v>
      </c>
      <c r="O39" s="1512"/>
      <c r="P39" s="1512"/>
      <c r="Q39" s="1512"/>
      <c r="R39" s="1512"/>
      <c r="S39" s="1513"/>
      <c r="T39" s="1511">
        <v>12</v>
      </c>
      <c r="U39" s="1513">
        <v>13</v>
      </c>
      <c r="V39" s="1511"/>
      <c r="W39" s="1513"/>
      <c r="X39" s="1511"/>
      <c r="Y39" s="1513"/>
      <c r="Z39" s="1508">
        <f t="shared" si="10"/>
        <v>0</v>
      </c>
      <c r="AA39" s="1511"/>
      <c r="AB39" s="1512"/>
      <c r="AC39" s="1512"/>
      <c r="AD39" s="1513"/>
      <c r="AE39" s="1508">
        <f t="shared" si="11"/>
        <v>0</v>
      </c>
      <c r="AF39" s="1511"/>
      <c r="AG39" s="1512"/>
      <c r="AH39" s="1512"/>
      <c r="AI39" s="1514"/>
      <c r="AJ39" s="1510"/>
      <c r="AK39" s="1510">
        <v>2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1515" t="s">
        <v>75</v>
      </c>
      <c r="B40" s="28">
        <f t="shared" si="7"/>
        <v>0</v>
      </c>
      <c r="C40" s="1511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3"/>
      <c r="T40" s="1511"/>
      <c r="U40" s="1513"/>
      <c r="V40" s="1511"/>
      <c r="W40" s="1513"/>
      <c r="X40" s="1511"/>
      <c r="Y40" s="1513"/>
      <c r="Z40" s="1508">
        <f t="shared" si="10"/>
        <v>0</v>
      </c>
      <c r="AA40" s="1511"/>
      <c r="AB40" s="1512"/>
      <c r="AC40" s="1512"/>
      <c r="AD40" s="1513"/>
      <c r="AE40" s="1508">
        <f t="shared" si="11"/>
        <v>0</v>
      </c>
      <c r="AF40" s="1511"/>
      <c r="AG40" s="1512"/>
      <c r="AH40" s="1512"/>
      <c r="AI40" s="1514"/>
      <c r="AJ40" s="1510"/>
      <c r="AK40" s="1510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1515" t="s">
        <v>76</v>
      </c>
      <c r="B41" s="28">
        <f t="shared" si="7"/>
        <v>0</v>
      </c>
      <c r="C41" s="1511"/>
      <c r="D41" s="1512"/>
      <c r="E41" s="1512"/>
      <c r="F41" s="1512"/>
      <c r="G41" s="1512"/>
      <c r="H41" s="1512"/>
      <c r="I41" s="1512"/>
      <c r="J41" s="1512"/>
      <c r="K41" s="1512"/>
      <c r="L41" s="1512"/>
      <c r="M41" s="1512"/>
      <c r="N41" s="1512"/>
      <c r="O41" s="1512"/>
      <c r="P41" s="1512"/>
      <c r="Q41" s="1512"/>
      <c r="R41" s="1512"/>
      <c r="S41" s="1513"/>
      <c r="T41" s="1511"/>
      <c r="U41" s="1513"/>
      <c r="V41" s="1511"/>
      <c r="W41" s="1513"/>
      <c r="X41" s="1511"/>
      <c r="Y41" s="1513"/>
      <c r="Z41" s="1508">
        <f t="shared" si="10"/>
        <v>0</v>
      </c>
      <c r="AA41" s="1511"/>
      <c r="AB41" s="1512"/>
      <c r="AC41" s="1512"/>
      <c r="AD41" s="1513"/>
      <c r="AE41" s="1508">
        <f t="shared" si="11"/>
        <v>0</v>
      </c>
      <c r="AF41" s="1511"/>
      <c r="AG41" s="1512"/>
      <c r="AH41" s="1512"/>
      <c r="AI41" s="1514"/>
      <c r="AJ41" s="1510"/>
      <c r="AK41" s="1510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1515" t="s">
        <v>77</v>
      </c>
      <c r="B42" s="28">
        <f t="shared" si="7"/>
        <v>0</v>
      </c>
      <c r="C42" s="1511"/>
      <c r="D42" s="1512"/>
      <c r="E42" s="1512"/>
      <c r="F42" s="1512"/>
      <c r="G42" s="1512"/>
      <c r="H42" s="1512"/>
      <c r="I42" s="1512"/>
      <c r="J42" s="1512"/>
      <c r="K42" s="1512"/>
      <c r="L42" s="1512"/>
      <c r="M42" s="1512"/>
      <c r="N42" s="1512"/>
      <c r="O42" s="1512"/>
      <c r="P42" s="1512"/>
      <c r="Q42" s="1512"/>
      <c r="R42" s="1512"/>
      <c r="S42" s="1513"/>
      <c r="T42" s="1511"/>
      <c r="U42" s="1513"/>
      <c r="V42" s="1511"/>
      <c r="W42" s="1513"/>
      <c r="X42" s="1511"/>
      <c r="Y42" s="1513"/>
      <c r="Z42" s="1508">
        <f t="shared" si="10"/>
        <v>0</v>
      </c>
      <c r="AA42" s="1511"/>
      <c r="AB42" s="1512"/>
      <c r="AC42" s="1512"/>
      <c r="AD42" s="1513"/>
      <c r="AE42" s="1508">
        <f t="shared" si="11"/>
        <v>0</v>
      </c>
      <c r="AF42" s="1511"/>
      <c r="AG42" s="1512"/>
      <c r="AH42" s="1512"/>
      <c r="AI42" s="1514"/>
      <c r="AJ42" s="1510"/>
      <c r="AK42" s="1510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1515" t="s">
        <v>78</v>
      </c>
      <c r="B43" s="28">
        <f t="shared" si="7"/>
        <v>0</v>
      </c>
      <c r="C43" s="1511"/>
      <c r="D43" s="1512"/>
      <c r="E43" s="1512"/>
      <c r="F43" s="1512"/>
      <c r="G43" s="1512"/>
      <c r="H43" s="1512"/>
      <c r="I43" s="1512"/>
      <c r="J43" s="1512"/>
      <c r="K43" s="1512"/>
      <c r="L43" s="1512"/>
      <c r="M43" s="1512"/>
      <c r="N43" s="1512"/>
      <c r="O43" s="1512"/>
      <c r="P43" s="1512"/>
      <c r="Q43" s="1512"/>
      <c r="R43" s="1512"/>
      <c r="S43" s="1513"/>
      <c r="T43" s="1511"/>
      <c r="U43" s="1513"/>
      <c r="V43" s="1511"/>
      <c r="W43" s="1513"/>
      <c r="X43" s="1511"/>
      <c r="Y43" s="1513"/>
      <c r="Z43" s="1508">
        <f t="shared" si="10"/>
        <v>0</v>
      </c>
      <c r="AA43" s="1511"/>
      <c r="AB43" s="1512"/>
      <c r="AC43" s="1512"/>
      <c r="AD43" s="1513"/>
      <c r="AE43" s="1508">
        <f t="shared" si="11"/>
        <v>0</v>
      </c>
      <c r="AF43" s="1511"/>
      <c r="AG43" s="1512"/>
      <c r="AH43" s="1512"/>
      <c r="AI43" s="1514"/>
      <c r="AJ43" s="1510"/>
      <c r="AK43" s="1510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1516" t="s">
        <v>79</v>
      </c>
      <c r="B44" s="28">
        <f t="shared" si="7"/>
        <v>30</v>
      </c>
      <c r="C44" s="1517"/>
      <c r="D44" s="1518"/>
      <c r="E44" s="1518"/>
      <c r="F44" s="1518"/>
      <c r="G44" s="1518"/>
      <c r="H44" s="1518">
        <v>1</v>
      </c>
      <c r="I44" s="1518"/>
      <c r="J44" s="1518">
        <v>1</v>
      </c>
      <c r="K44" s="1518">
        <v>1</v>
      </c>
      <c r="L44" s="1518"/>
      <c r="M44" s="1518">
        <v>4</v>
      </c>
      <c r="N44" s="1518">
        <v>5</v>
      </c>
      <c r="O44" s="1518">
        <v>3</v>
      </c>
      <c r="P44" s="1518">
        <v>5</v>
      </c>
      <c r="Q44" s="1518">
        <v>2</v>
      </c>
      <c r="R44" s="1518">
        <v>1</v>
      </c>
      <c r="S44" s="1519">
        <v>7</v>
      </c>
      <c r="T44" s="1517">
        <v>12</v>
      </c>
      <c r="U44" s="1519">
        <v>18</v>
      </c>
      <c r="V44" s="1517"/>
      <c r="W44" s="1519"/>
      <c r="X44" s="1517"/>
      <c r="Y44" s="1519"/>
      <c r="Z44" s="1508">
        <f t="shared" si="10"/>
        <v>0</v>
      </c>
      <c r="AA44" s="1517"/>
      <c r="AB44" s="1518"/>
      <c r="AC44" s="1518"/>
      <c r="AD44" s="1519"/>
      <c r="AE44" s="1508">
        <f t="shared" si="11"/>
        <v>0</v>
      </c>
      <c r="AF44" s="1517"/>
      <c r="AG44" s="1518"/>
      <c r="AH44" s="1518"/>
      <c r="AI44" s="1520"/>
      <c r="AJ44" s="1510"/>
      <c r="AK44" s="1510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1521" t="s">
        <v>6</v>
      </c>
      <c r="B45" s="1522">
        <f t="shared" si="7"/>
        <v>91</v>
      </c>
      <c r="C45" s="1523">
        <f t="shared" ref="C45:AI45" si="21">SUM(C30:C44)</f>
        <v>10</v>
      </c>
      <c r="D45" s="1524">
        <f t="shared" si="21"/>
        <v>8</v>
      </c>
      <c r="E45" s="1524">
        <f t="shared" si="21"/>
        <v>8</v>
      </c>
      <c r="F45" s="1524">
        <f t="shared" si="21"/>
        <v>17</v>
      </c>
      <c r="G45" s="1524">
        <f t="shared" si="21"/>
        <v>0</v>
      </c>
      <c r="H45" s="1525">
        <f t="shared" si="21"/>
        <v>1</v>
      </c>
      <c r="I45" s="1524">
        <f t="shared" si="21"/>
        <v>0</v>
      </c>
      <c r="J45" s="1524">
        <f t="shared" si="21"/>
        <v>1</v>
      </c>
      <c r="K45" s="1524">
        <f t="shared" si="21"/>
        <v>2</v>
      </c>
      <c r="L45" s="1524">
        <f t="shared" si="21"/>
        <v>3</v>
      </c>
      <c r="M45" s="1524">
        <f t="shared" si="21"/>
        <v>5</v>
      </c>
      <c r="N45" s="1524">
        <f t="shared" si="21"/>
        <v>8</v>
      </c>
      <c r="O45" s="1524">
        <f t="shared" si="21"/>
        <v>3</v>
      </c>
      <c r="P45" s="1524">
        <f t="shared" si="21"/>
        <v>5</v>
      </c>
      <c r="Q45" s="1524">
        <f t="shared" si="21"/>
        <v>7</v>
      </c>
      <c r="R45" s="1524">
        <f t="shared" si="21"/>
        <v>3</v>
      </c>
      <c r="S45" s="1526">
        <f t="shared" si="21"/>
        <v>10</v>
      </c>
      <c r="T45" s="1523">
        <f t="shared" si="21"/>
        <v>33</v>
      </c>
      <c r="U45" s="1526">
        <f t="shared" si="21"/>
        <v>58</v>
      </c>
      <c r="V45" s="1523">
        <f t="shared" si="21"/>
        <v>0</v>
      </c>
      <c r="W45" s="1526">
        <f t="shared" si="21"/>
        <v>0</v>
      </c>
      <c r="X45" s="1523">
        <f t="shared" si="21"/>
        <v>0</v>
      </c>
      <c r="Y45" s="1526">
        <f t="shared" si="21"/>
        <v>0</v>
      </c>
      <c r="Z45" s="1527">
        <f t="shared" si="21"/>
        <v>0</v>
      </c>
      <c r="AA45" s="1523">
        <f t="shared" si="21"/>
        <v>0</v>
      </c>
      <c r="AB45" s="1524">
        <f t="shared" si="21"/>
        <v>0</v>
      </c>
      <c r="AC45" s="1524">
        <f t="shared" si="21"/>
        <v>0</v>
      </c>
      <c r="AD45" s="1525">
        <f t="shared" si="21"/>
        <v>0</v>
      </c>
      <c r="AE45" s="1527">
        <f t="shared" si="21"/>
        <v>0</v>
      </c>
      <c r="AF45" s="1523">
        <f t="shared" si="21"/>
        <v>0</v>
      </c>
      <c r="AG45" s="1524">
        <f t="shared" si="21"/>
        <v>0</v>
      </c>
      <c r="AH45" s="1524">
        <f t="shared" si="21"/>
        <v>0</v>
      </c>
      <c r="AI45" s="1528">
        <f t="shared" si="21"/>
        <v>0</v>
      </c>
      <c r="AJ45" s="1526">
        <f>SUM(AJ30:AJ44)</f>
        <v>0</v>
      </c>
      <c r="AK45" s="1526">
        <f>SUM(AK30:AK44)</f>
        <v>2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204" t="s">
        <v>46</v>
      </c>
      <c r="B47" s="4204" t="s">
        <v>6</v>
      </c>
      <c r="C47" s="4205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206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204"/>
      <c r="B48" s="4204"/>
      <c r="C48" s="4202" t="s">
        <v>7</v>
      </c>
      <c r="D48" s="4202"/>
      <c r="E48" s="4202"/>
      <c r="F48" s="4202"/>
      <c r="G48" s="4202"/>
      <c r="H48" s="4202"/>
      <c r="I48" s="4202"/>
      <c r="J48" s="4202"/>
      <c r="K48" s="4202"/>
      <c r="L48" s="4202"/>
      <c r="M48" s="4202"/>
      <c r="N48" s="4202"/>
      <c r="O48" s="4202"/>
      <c r="P48" s="4202"/>
      <c r="Q48" s="4202"/>
      <c r="R48" s="4202"/>
      <c r="S48" s="4202"/>
      <c r="T48" s="4191" t="s">
        <v>40</v>
      </c>
      <c r="U48" s="4191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204"/>
      <c r="B49" s="4204"/>
      <c r="C49" s="1389" t="s">
        <v>12</v>
      </c>
      <c r="D49" s="1390" t="s">
        <v>13</v>
      </c>
      <c r="E49" s="1390" t="s">
        <v>41</v>
      </c>
      <c r="F49" s="1390" t="s">
        <v>42</v>
      </c>
      <c r="G49" s="1390" t="s">
        <v>16</v>
      </c>
      <c r="H49" s="1390" t="s">
        <v>17</v>
      </c>
      <c r="I49" s="1390" t="s">
        <v>18</v>
      </c>
      <c r="J49" s="1390" t="s">
        <v>19</v>
      </c>
      <c r="K49" s="1390" t="s">
        <v>20</v>
      </c>
      <c r="L49" s="1390" t="s">
        <v>21</v>
      </c>
      <c r="M49" s="1390" t="s">
        <v>22</v>
      </c>
      <c r="N49" s="1390" t="s">
        <v>23</v>
      </c>
      <c r="O49" s="1390" t="s">
        <v>24</v>
      </c>
      <c r="P49" s="1390" t="s">
        <v>25</v>
      </c>
      <c r="Q49" s="1390" t="s">
        <v>26</v>
      </c>
      <c r="R49" s="1390" t="s">
        <v>27</v>
      </c>
      <c r="S49" s="1495" t="s">
        <v>28</v>
      </c>
      <c r="T49" s="1529" t="s">
        <v>29</v>
      </c>
      <c r="U49" s="1466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1507" t="s">
        <v>82</v>
      </c>
      <c r="B50" s="28">
        <f>SUM(C50:S50)</f>
        <v>0</v>
      </c>
      <c r="C50" s="1377"/>
      <c r="D50" s="1418"/>
      <c r="E50" s="1418"/>
      <c r="F50" s="1418"/>
      <c r="G50" s="1418"/>
      <c r="H50" s="1418"/>
      <c r="I50" s="1418"/>
      <c r="J50" s="1418"/>
      <c r="K50" s="1418"/>
      <c r="L50" s="1418"/>
      <c r="M50" s="1418"/>
      <c r="N50" s="1418"/>
      <c r="O50" s="1418"/>
      <c r="P50" s="1418"/>
      <c r="Q50" s="1418"/>
      <c r="R50" s="1418"/>
      <c r="S50" s="1378"/>
      <c r="T50" s="1380"/>
      <c r="U50" s="1471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1511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3"/>
      <c r="T51" s="1530"/>
      <c r="U51" s="1510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1511"/>
      <c r="D52" s="1512"/>
      <c r="E52" s="1512"/>
      <c r="F52" s="1512"/>
      <c r="G52" s="1512"/>
      <c r="H52" s="1512"/>
      <c r="I52" s="1512"/>
      <c r="J52" s="1512"/>
      <c r="K52" s="1512"/>
      <c r="L52" s="1512"/>
      <c r="M52" s="1512"/>
      <c r="N52" s="1512"/>
      <c r="O52" s="1512"/>
      <c r="P52" s="1512"/>
      <c r="Q52" s="1512"/>
      <c r="R52" s="1512"/>
      <c r="S52" s="1513"/>
      <c r="T52" s="1530"/>
      <c r="U52" s="1510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1511"/>
      <c r="D53" s="1512"/>
      <c r="E53" s="1512"/>
      <c r="F53" s="1512"/>
      <c r="G53" s="1512"/>
      <c r="H53" s="1512"/>
      <c r="I53" s="1512"/>
      <c r="J53" s="1512"/>
      <c r="K53" s="1512"/>
      <c r="L53" s="1512"/>
      <c r="M53" s="1512"/>
      <c r="N53" s="1512"/>
      <c r="O53" s="1512"/>
      <c r="P53" s="1512"/>
      <c r="Q53" s="1512"/>
      <c r="R53" s="1512"/>
      <c r="S53" s="1513"/>
      <c r="T53" s="1530"/>
      <c r="U53" s="1510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1511"/>
      <c r="D54" s="1512"/>
      <c r="E54" s="1512"/>
      <c r="F54" s="1512"/>
      <c r="G54" s="1512"/>
      <c r="H54" s="1512"/>
      <c r="I54" s="1512"/>
      <c r="J54" s="1512"/>
      <c r="K54" s="1512"/>
      <c r="L54" s="1512"/>
      <c r="M54" s="1512"/>
      <c r="N54" s="1512"/>
      <c r="O54" s="1512"/>
      <c r="P54" s="1512"/>
      <c r="Q54" s="1512"/>
      <c r="R54" s="1512"/>
      <c r="S54" s="1513"/>
      <c r="T54" s="1530"/>
      <c r="U54" s="1510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1511"/>
      <c r="D55" s="1512"/>
      <c r="E55" s="1512"/>
      <c r="F55" s="1512"/>
      <c r="G55" s="1512"/>
      <c r="H55" s="1512"/>
      <c r="I55" s="1512"/>
      <c r="J55" s="1512"/>
      <c r="K55" s="1512"/>
      <c r="L55" s="1512"/>
      <c r="M55" s="1512"/>
      <c r="N55" s="1512"/>
      <c r="O55" s="1512"/>
      <c r="P55" s="1512"/>
      <c r="Q55" s="1512"/>
      <c r="R55" s="1512"/>
      <c r="S55" s="1513"/>
      <c r="T55" s="1530"/>
      <c r="U55" s="1510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1511"/>
      <c r="D56" s="1512"/>
      <c r="E56" s="1512"/>
      <c r="F56" s="1512"/>
      <c r="G56" s="1512"/>
      <c r="H56" s="1512"/>
      <c r="I56" s="1512"/>
      <c r="J56" s="1512"/>
      <c r="K56" s="1512"/>
      <c r="L56" s="1512"/>
      <c r="M56" s="1512"/>
      <c r="N56" s="1512"/>
      <c r="O56" s="1512"/>
      <c r="P56" s="1512"/>
      <c r="Q56" s="1512"/>
      <c r="R56" s="1512"/>
      <c r="S56" s="1513"/>
      <c r="T56" s="1530"/>
      <c r="U56" s="1510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1511"/>
      <c r="D57" s="1512"/>
      <c r="E57" s="1512"/>
      <c r="F57" s="1512"/>
      <c r="G57" s="1512"/>
      <c r="H57" s="1512"/>
      <c r="I57" s="1512"/>
      <c r="J57" s="1512"/>
      <c r="K57" s="1512"/>
      <c r="L57" s="1512"/>
      <c r="M57" s="1512"/>
      <c r="N57" s="1512"/>
      <c r="O57" s="1512"/>
      <c r="P57" s="1512"/>
      <c r="Q57" s="1512"/>
      <c r="R57" s="1512"/>
      <c r="S57" s="1513"/>
      <c r="T57" s="1530"/>
      <c r="U57" s="1510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1511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3"/>
      <c r="T58" s="1530"/>
      <c r="U58" s="1510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1515" t="s">
        <v>74</v>
      </c>
      <c r="B59" s="28">
        <f t="shared" si="25"/>
        <v>0</v>
      </c>
      <c r="C59" s="1511"/>
      <c r="D59" s="1512"/>
      <c r="E59" s="1512"/>
      <c r="F59" s="1512"/>
      <c r="G59" s="1512"/>
      <c r="H59" s="1512"/>
      <c r="I59" s="1512"/>
      <c r="J59" s="1512"/>
      <c r="K59" s="1512"/>
      <c r="L59" s="1512"/>
      <c r="M59" s="1512"/>
      <c r="N59" s="1512"/>
      <c r="O59" s="1512"/>
      <c r="P59" s="1512"/>
      <c r="Q59" s="1512"/>
      <c r="R59" s="1512"/>
      <c r="S59" s="1513"/>
      <c r="T59" s="1530"/>
      <c r="U59" s="1510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1515" t="s">
        <v>75</v>
      </c>
      <c r="B60" s="28">
        <f t="shared" si="25"/>
        <v>0</v>
      </c>
      <c r="C60" s="1511"/>
      <c r="D60" s="1512"/>
      <c r="E60" s="1512"/>
      <c r="F60" s="1512"/>
      <c r="G60" s="1512"/>
      <c r="H60" s="1512"/>
      <c r="I60" s="1512"/>
      <c r="J60" s="1512"/>
      <c r="K60" s="1512"/>
      <c r="L60" s="1512"/>
      <c r="M60" s="1512"/>
      <c r="N60" s="1512"/>
      <c r="O60" s="1512"/>
      <c r="P60" s="1512"/>
      <c r="Q60" s="1512"/>
      <c r="R60" s="1512"/>
      <c r="S60" s="1513"/>
      <c r="T60" s="1530"/>
      <c r="U60" s="1510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1515" t="s">
        <v>76</v>
      </c>
      <c r="B61" s="28">
        <f t="shared" si="25"/>
        <v>0</v>
      </c>
      <c r="C61" s="1511"/>
      <c r="D61" s="1512"/>
      <c r="E61" s="1512"/>
      <c r="F61" s="1512"/>
      <c r="G61" s="1512"/>
      <c r="H61" s="1512"/>
      <c r="I61" s="1512"/>
      <c r="J61" s="1512"/>
      <c r="K61" s="1512"/>
      <c r="L61" s="1512"/>
      <c r="M61" s="1512"/>
      <c r="N61" s="1512"/>
      <c r="O61" s="1512"/>
      <c r="P61" s="1512"/>
      <c r="Q61" s="1512"/>
      <c r="R61" s="1512"/>
      <c r="S61" s="1513"/>
      <c r="T61" s="1530"/>
      <c r="U61" s="1510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1515" t="s">
        <v>77</v>
      </c>
      <c r="B62" s="28">
        <f t="shared" si="25"/>
        <v>0</v>
      </c>
      <c r="C62" s="1511"/>
      <c r="D62" s="1512"/>
      <c r="E62" s="1512"/>
      <c r="F62" s="1512"/>
      <c r="G62" s="1512"/>
      <c r="H62" s="1512"/>
      <c r="I62" s="1512"/>
      <c r="J62" s="1512"/>
      <c r="K62" s="1512"/>
      <c r="L62" s="1512"/>
      <c r="M62" s="1512"/>
      <c r="N62" s="1512"/>
      <c r="O62" s="1512"/>
      <c r="P62" s="1512"/>
      <c r="Q62" s="1512"/>
      <c r="R62" s="1512"/>
      <c r="S62" s="1513"/>
      <c r="T62" s="1530"/>
      <c r="U62" s="1510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1515" t="s">
        <v>78</v>
      </c>
      <c r="B63" s="28">
        <f t="shared" si="25"/>
        <v>0</v>
      </c>
      <c r="C63" s="1511"/>
      <c r="D63" s="1512"/>
      <c r="E63" s="1512"/>
      <c r="F63" s="1512"/>
      <c r="G63" s="1512"/>
      <c r="H63" s="1512"/>
      <c r="I63" s="1512"/>
      <c r="J63" s="1512"/>
      <c r="K63" s="1512"/>
      <c r="L63" s="1512"/>
      <c r="M63" s="1512"/>
      <c r="N63" s="1512"/>
      <c r="O63" s="1512"/>
      <c r="P63" s="1512"/>
      <c r="Q63" s="1512"/>
      <c r="R63" s="1512"/>
      <c r="S63" s="1513"/>
      <c r="T63" s="1530"/>
      <c r="U63" s="1510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1516" t="s">
        <v>79</v>
      </c>
      <c r="B64" s="28">
        <f t="shared" si="25"/>
        <v>0</v>
      </c>
      <c r="C64" s="1517"/>
      <c r="D64" s="1518"/>
      <c r="E64" s="1518"/>
      <c r="F64" s="1518"/>
      <c r="G64" s="1518"/>
      <c r="H64" s="1518"/>
      <c r="I64" s="1518"/>
      <c r="J64" s="1518"/>
      <c r="K64" s="1518"/>
      <c r="L64" s="1518"/>
      <c r="M64" s="1518"/>
      <c r="N64" s="1518"/>
      <c r="O64" s="1518"/>
      <c r="P64" s="1518"/>
      <c r="Q64" s="1518"/>
      <c r="R64" s="1518"/>
      <c r="S64" s="1519"/>
      <c r="T64" s="1531"/>
      <c r="U64" s="1532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1521" t="s">
        <v>6</v>
      </c>
      <c r="B65" s="1522">
        <f>SUM(C65:S65)</f>
        <v>0</v>
      </c>
      <c r="C65" s="1523">
        <f t="shared" ref="C65:U65" si="26">SUM(C50:C64)</f>
        <v>0</v>
      </c>
      <c r="D65" s="1524">
        <f t="shared" si="26"/>
        <v>0</v>
      </c>
      <c r="E65" s="1524">
        <f t="shared" si="26"/>
        <v>0</v>
      </c>
      <c r="F65" s="1524">
        <f t="shared" si="26"/>
        <v>0</v>
      </c>
      <c r="G65" s="1524">
        <f t="shared" si="26"/>
        <v>0</v>
      </c>
      <c r="H65" s="1525">
        <f t="shared" si="26"/>
        <v>0</v>
      </c>
      <c r="I65" s="1524">
        <f t="shared" si="26"/>
        <v>0</v>
      </c>
      <c r="J65" s="1524">
        <f t="shared" si="26"/>
        <v>0</v>
      </c>
      <c r="K65" s="1524">
        <f t="shared" si="26"/>
        <v>0</v>
      </c>
      <c r="L65" s="1524">
        <f t="shared" si="26"/>
        <v>0</v>
      </c>
      <c r="M65" s="1524">
        <f t="shared" si="26"/>
        <v>0</v>
      </c>
      <c r="N65" s="1524">
        <f t="shared" si="26"/>
        <v>0</v>
      </c>
      <c r="O65" s="1524">
        <f t="shared" si="26"/>
        <v>0</v>
      </c>
      <c r="P65" s="1524">
        <f t="shared" si="26"/>
        <v>0</v>
      </c>
      <c r="Q65" s="1524">
        <f t="shared" si="26"/>
        <v>0</v>
      </c>
      <c r="R65" s="1524">
        <f t="shared" si="26"/>
        <v>0</v>
      </c>
      <c r="S65" s="1526">
        <f t="shared" si="26"/>
        <v>0</v>
      </c>
      <c r="T65" s="1527">
        <f t="shared" si="26"/>
        <v>0</v>
      </c>
      <c r="U65" s="1526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117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201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124" t="s">
        <v>12</v>
      </c>
      <c r="G68" s="4194"/>
      <c r="H68" s="4124" t="s">
        <v>13</v>
      </c>
      <c r="I68" s="4194"/>
      <c r="J68" s="4124" t="s">
        <v>41</v>
      </c>
      <c r="K68" s="4194"/>
      <c r="L68" s="4124" t="s">
        <v>42</v>
      </c>
      <c r="M68" s="4194"/>
      <c r="N68" s="4124" t="s">
        <v>16</v>
      </c>
      <c r="O68" s="4194"/>
      <c r="P68" s="4117" t="s">
        <v>17</v>
      </c>
      <c r="Q68" s="4118"/>
      <c r="R68" s="4117" t="s">
        <v>18</v>
      </c>
      <c r="S68" s="4118"/>
      <c r="T68" s="4117" t="s">
        <v>19</v>
      </c>
      <c r="U68" s="4118"/>
      <c r="V68" s="4117" t="s">
        <v>20</v>
      </c>
      <c r="W68" s="4118"/>
      <c r="X68" s="4117" t="s">
        <v>21</v>
      </c>
      <c r="Y68" s="4118"/>
      <c r="Z68" s="4117" t="s">
        <v>22</v>
      </c>
      <c r="AA68" s="4118"/>
      <c r="AB68" s="4117" t="s">
        <v>23</v>
      </c>
      <c r="AC68" s="4118"/>
      <c r="AD68" s="4117" t="s">
        <v>24</v>
      </c>
      <c r="AE68" s="4118"/>
      <c r="AF68" s="4117" t="s">
        <v>25</v>
      </c>
      <c r="AG68" s="4118"/>
      <c r="AH68" s="4117" t="s">
        <v>26</v>
      </c>
      <c r="AI68" s="4118"/>
      <c r="AJ68" s="4117" t="s">
        <v>27</v>
      </c>
      <c r="AK68" s="4118"/>
      <c r="AL68" s="4117" t="s">
        <v>28</v>
      </c>
      <c r="AM68" s="4201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1534" t="s">
        <v>90</v>
      </c>
      <c r="D69" s="1535" t="s">
        <v>29</v>
      </c>
      <c r="E69" s="1536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1537">
        <f>SUM(D70+E70)</f>
        <v>40</v>
      </c>
      <c r="D70" s="102">
        <f>SUM(F70+H70+J70+L70+N70+P70+R70+T70+V70+X70+Z70+AB70+AD70+AF70+AH70+AJ70+AL70)</f>
        <v>0</v>
      </c>
      <c r="E70" s="103">
        <f>SUM(G70+I70+K70+M70+O70+Q70+S70+U70+W70+Y70+AA70+AC70+AE70+AG70+AI70+AK70+AM70)</f>
        <v>40</v>
      </c>
      <c r="F70" s="104"/>
      <c r="G70" s="105"/>
      <c r="H70" s="104"/>
      <c r="I70" s="105"/>
      <c r="J70" s="104"/>
      <c r="K70" s="105"/>
      <c r="L70" s="104"/>
      <c r="M70" s="105">
        <v>2</v>
      </c>
      <c r="N70" s="104"/>
      <c r="O70" s="105"/>
      <c r="P70" s="104"/>
      <c r="Q70" s="105">
        <v>1</v>
      </c>
      <c r="R70" s="104"/>
      <c r="S70" s="105"/>
      <c r="T70" s="104"/>
      <c r="U70" s="105"/>
      <c r="V70" s="104"/>
      <c r="W70" s="105">
        <v>3</v>
      </c>
      <c r="X70" s="104"/>
      <c r="Y70" s="105">
        <v>4</v>
      </c>
      <c r="Z70" s="104"/>
      <c r="AA70" s="105">
        <v>6</v>
      </c>
      <c r="AB70" s="104"/>
      <c r="AC70" s="105">
        <v>2</v>
      </c>
      <c r="AD70" s="104"/>
      <c r="AE70" s="105">
        <v>7</v>
      </c>
      <c r="AF70" s="104"/>
      <c r="AG70" s="105">
        <v>5</v>
      </c>
      <c r="AH70" s="104"/>
      <c r="AI70" s="105">
        <v>5</v>
      </c>
      <c r="AJ70" s="104"/>
      <c r="AK70" s="105">
        <v>2</v>
      </c>
      <c r="AL70" s="104"/>
      <c r="AM70" s="106">
        <v>3</v>
      </c>
      <c r="AN70" s="1538">
        <v>40</v>
      </c>
      <c r="AO70" s="1498">
        <v>0</v>
      </c>
      <c r="AP70" s="1538">
        <v>0</v>
      </c>
      <c r="AQ70" s="1498">
        <v>0</v>
      </c>
      <c r="AR70" s="1499"/>
      <c r="AS70" s="1499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1539" t="s">
        <v>95</v>
      </c>
      <c r="C71" s="108">
        <f>SUM(D71:E71)</f>
        <v>0</v>
      </c>
      <c r="D71" s="1540"/>
      <c r="E71" s="103">
        <f>SUM(K71+M71+O71+Q71+S71+U71+W71+Y71+AA71+AC71+AE71+AG71+AI71+AK71+AM71)</f>
        <v>0</v>
      </c>
      <c r="F71" s="1541"/>
      <c r="G71" s="1542"/>
      <c r="H71" s="1541"/>
      <c r="I71" s="1542"/>
      <c r="J71" s="1541"/>
      <c r="K71" s="1471"/>
      <c r="L71" s="1541"/>
      <c r="M71" s="1471"/>
      <c r="N71" s="1541"/>
      <c r="O71" s="1471"/>
      <c r="P71" s="1541"/>
      <c r="Q71" s="1471"/>
      <c r="R71" s="1541"/>
      <c r="S71" s="1471"/>
      <c r="T71" s="1541"/>
      <c r="U71" s="1471"/>
      <c r="V71" s="1541"/>
      <c r="W71" s="1471"/>
      <c r="X71" s="1541"/>
      <c r="Y71" s="1471"/>
      <c r="Z71" s="1541"/>
      <c r="AA71" s="1471"/>
      <c r="AB71" s="1541"/>
      <c r="AC71" s="1378"/>
      <c r="AD71" s="1541"/>
      <c r="AE71" s="1471"/>
      <c r="AF71" s="1541"/>
      <c r="AG71" s="1471"/>
      <c r="AH71" s="1541"/>
      <c r="AI71" s="1471"/>
      <c r="AJ71" s="1541"/>
      <c r="AK71" s="1471"/>
      <c r="AL71" s="1541"/>
      <c r="AM71" s="1509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1543" t="s">
        <v>96</v>
      </c>
      <c r="C72" s="1544">
        <f>SUM(D72+E72)</f>
        <v>0</v>
      </c>
      <c r="D72" s="1545">
        <f>SUM(F72+H72+J72+L72+N72+P72+R72+T72+V72+X72+Z72+AB72+AD72+AF72+AH72+AJ72+AL72)</f>
        <v>0</v>
      </c>
      <c r="E72" s="1546">
        <f>SUM(G72+I72+K72+M72+O72+Q72+S72+U72+W72+Y72+AA72+AC72+AE72+AG72+AI72+AK72+AM72)</f>
        <v>0</v>
      </c>
      <c r="F72" s="1511"/>
      <c r="G72" s="1510"/>
      <c r="H72" s="1511"/>
      <c r="I72" s="1510"/>
      <c r="J72" s="1511"/>
      <c r="K72" s="1510"/>
      <c r="L72" s="1511"/>
      <c r="M72" s="1510"/>
      <c r="N72" s="1511"/>
      <c r="O72" s="1510"/>
      <c r="P72" s="1511"/>
      <c r="Q72" s="1513"/>
      <c r="R72" s="1511"/>
      <c r="S72" s="1513"/>
      <c r="T72" s="1511"/>
      <c r="U72" s="1513"/>
      <c r="V72" s="1511"/>
      <c r="W72" s="1513"/>
      <c r="X72" s="1511"/>
      <c r="Y72" s="1513"/>
      <c r="Z72" s="1511"/>
      <c r="AA72" s="1513"/>
      <c r="AB72" s="1511"/>
      <c r="AC72" s="1513"/>
      <c r="AD72" s="1511"/>
      <c r="AE72" s="1513"/>
      <c r="AF72" s="1511"/>
      <c r="AG72" s="1513"/>
      <c r="AH72" s="1511"/>
      <c r="AI72" s="1513"/>
      <c r="AJ72" s="1511"/>
      <c r="AK72" s="1513"/>
      <c r="AL72" s="1547"/>
      <c r="AM72" s="1514"/>
      <c r="AN72" s="1548"/>
      <c r="AO72" s="1513"/>
      <c r="AP72" s="1548"/>
      <c r="AQ72" s="1513"/>
      <c r="AR72" s="1510"/>
      <c r="AS72" s="1510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1549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1550"/>
      <c r="G73" s="1551"/>
      <c r="H73" s="1550"/>
      <c r="I73" s="1551"/>
      <c r="J73" s="1550"/>
      <c r="K73" s="1551"/>
      <c r="L73" s="1550"/>
      <c r="M73" s="1551"/>
      <c r="N73" s="1517"/>
      <c r="O73" s="1519"/>
      <c r="P73" s="1517"/>
      <c r="Q73" s="1519"/>
      <c r="R73" s="1517"/>
      <c r="S73" s="1519"/>
      <c r="T73" s="1517"/>
      <c r="U73" s="1519"/>
      <c r="V73" s="1517"/>
      <c r="W73" s="1519"/>
      <c r="X73" s="1517"/>
      <c r="Y73" s="1519"/>
      <c r="Z73" s="1517"/>
      <c r="AA73" s="1532"/>
      <c r="AB73" s="1517"/>
      <c r="AC73" s="1519"/>
      <c r="AD73" s="1550"/>
      <c r="AE73" s="1551"/>
      <c r="AF73" s="1550"/>
      <c r="AG73" s="1551"/>
      <c r="AH73" s="1550"/>
      <c r="AI73" s="1551"/>
      <c r="AJ73" s="1550"/>
      <c r="AK73" s="1551"/>
      <c r="AL73" s="1550"/>
      <c r="AM73" s="1552"/>
      <c r="AN73" s="1548"/>
      <c r="AO73" s="1513"/>
      <c r="AP73" s="1548"/>
      <c r="AQ73" s="1513"/>
      <c r="AR73" s="1510"/>
      <c r="AS73" s="1510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8</v>
      </c>
      <c r="D74" s="127">
        <f t="shared" ref="D74:E78" si="35">SUM(F74+H74+J74+L74+N74+P74+R74+T74+V74+X74+Z74+AB74+AD74+AF74+AH74+AJ74+AL74)</f>
        <v>3</v>
      </c>
      <c r="E74" s="128">
        <f t="shared" si="35"/>
        <v>5</v>
      </c>
      <c r="F74" s="129">
        <v>2</v>
      </c>
      <c r="G74" s="114">
        <v>5</v>
      </c>
      <c r="H74" s="129">
        <v>1</v>
      </c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1548">
        <v>8</v>
      </c>
      <c r="AO74" s="1513">
        <v>0</v>
      </c>
      <c r="AP74" s="1548">
        <v>0</v>
      </c>
      <c r="AQ74" s="1513">
        <v>0</v>
      </c>
      <c r="AR74" s="1510"/>
      <c r="AS74" s="1510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195" t="s">
        <v>99</v>
      </c>
      <c r="B75" s="4196"/>
      <c r="C75" s="1553">
        <f t="shared" si="34"/>
        <v>0</v>
      </c>
      <c r="D75" s="1545">
        <f t="shared" si="35"/>
        <v>0</v>
      </c>
      <c r="E75" s="1546">
        <f t="shared" si="35"/>
        <v>0</v>
      </c>
      <c r="F75" s="1511"/>
      <c r="G75" s="1510"/>
      <c r="H75" s="1511"/>
      <c r="I75" s="1510"/>
      <c r="J75" s="1511"/>
      <c r="K75" s="1513"/>
      <c r="L75" s="1511"/>
      <c r="M75" s="1513"/>
      <c r="N75" s="1511"/>
      <c r="O75" s="1513"/>
      <c r="P75" s="1511"/>
      <c r="Q75" s="1513"/>
      <c r="R75" s="1511"/>
      <c r="S75" s="1513"/>
      <c r="T75" s="1511"/>
      <c r="U75" s="1513"/>
      <c r="V75" s="1511"/>
      <c r="W75" s="1513"/>
      <c r="X75" s="1511"/>
      <c r="Y75" s="1513"/>
      <c r="Z75" s="1511"/>
      <c r="AA75" s="1513"/>
      <c r="AB75" s="1511"/>
      <c r="AC75" s="1510"/>
      <c r="AD75" s="1511"/>
      <c r="AE75" s="1510"/>
      <c r="AF75" s="1511"/>
      <c r="AG75" s="1510"/>
      <c r="AH75" s="1511"/>
      <c r="AI75" s="1510"/>
      <c r="AJ75" s="1511"/>
      <c r="AK75" s="1510"/>
      <c r="AL75" s="1547"/>
      <c r="AM75" s="1514"/>
      <c r="AN75" s="1548"/>
      <c r="AO75" s="1513"/>
      <c r="AP75" s="1548"/>
      <c r="AQ75" s="1513"/>
      <c r="AR75" s="1510"/>
      <c r="AS75" s="1510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197" t="s">
        <v>100</v>
      </c>
      <c r="B76" s="4198"/>
      <c r="C76" s="1554">
        <f t="shared" si="34"/>
        <v>299</v>
      </c>
      <c r="D76" s="1555">
        <f t="shared" si="35"/>
        <v>130</v>
      </c>
      <c r="E76" s="1546">
        <f t="shared" si="35"/>
        <v>169</v>
      </c>
      <c r="F76" s="1511">
        <v>128</v>
      </c>
      <c r="G76" s="1510">
        <v>167</v>
      </c>
      <c r="H76" s="1511">
        <v>2</v>
      </c>
      <c r="I76" s="1510">
        <v>2</v>
      </c>
      <c r="J76" s="1511"/>
      <c r="K76" s="1513"/>
      <c r="L76" s="1511"/>
      <c r="M76" s="1513"/>
      <c r="N76" s="1511"/>
      <c r="O76" s="1513"/>
      <c r="P76" s="1511"/>
      <c r="Q76" s="1513"/>
      <c r="R76" s="1511"/>
      <c r="S76" s="1513"/>
      <c r="T76" s="1511"/>
      <c r="U76" s="1513"/>
      <c r="V76" s="1511"/>
      <c r="W76" s="1513"/>
      <c r="X76" s="1511"/>
      <c r="Y76" s="1513"/>
      <c r="Z76" s="1511"/>
      <c r="AA76" s="1513"/>
      <c r="AB76" s="1511"/>
      <c r="AC76" s="1510"/>
      <c r="AD76" s="1511"/>
      <c r="AE76" s="1510"/>
      <c r="AF76" s="1511"/>
      <c r="AG76" s="1510"/>
      <c r="AH76" s="1511"/>
      <c r="AI76" s="1510"/>
      <c r="AJ76" s="1511"/>
      <c r="AK76" s="1510"/>
      <c r="AL76" s="1547"/>
      <c r="AM76" s="1514"/>
      <c r="AN76" s="1548">
        <v>299</v>
      </c>
      <c r="AO76" s="1513">
        <v>263</v>
      </c>
      <c r="AP76" s="1548">
        <v>0</v>
      </c>
      <c r="AQ76" s="1513">
        <v>0</v>
      </c>
      <c r="AR76" s="1510"/>
      <c r="AS76" s="1510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195" t="s">
        <v>101</v>
      </c>
      <c r="B77" s="4196"/>
      <c r="C77" s="1553">
        <f t="shared" si="34"/>
        <v>0</v>
      </c>
      <c r="D77" s="1545">
        <f t="shared" si="35"/>
        <v>0</v>
      </c>
      <c r="E77" s="1546">
        <f t="shared" si="35"/>
        <v>0</v>
      </c>
      <c r="F77" s="1511"/>
      <c r="G77" s="1510"/>
      <c r="H77" s="1511"/>
      <c r="I77" s="1510"/>
      <c r="J77" s="1511"/>
      <c r="K77" s="1513"/>
      <c r="L77" s="1511"/>
      <c r="M77" s="1513"/>
      <c r="N77" s="1511"/>
      <c r="O77" s="1513"/>
      <c r="P77" s="1511"/>
      <c r="Q77" s="1513"/>
      <c r="R77" s="1511"/>
      <c r="S77" s="1513"/>
      <c r="T77" s="1511"/>
      <c r="U77" s="1513"/>
      <c r="V77" s="1511"/>
      <c r="W77" s="1513"/>
      <c r="X77" s="1511"/>
      <c r="Y77" s="1513"/>
      <c r="Z77" s="1511"/>
      <c r="AA77" s="1513"/>
      <c r="AB77" s="1511"/>
      <c r="AC77" s="1513"/>
      <c r="AD77" s="1511"/>
      <c r="AE77" s="1513"/>
      <c r="AF77" s="1511"/>
      <c r="AG77" s="1513"/>
      <c r="AH77" s="1511"/>
      <c r="AI77" s="1510"/>
      <c r="AJ77" s="1511"/>
      <c r="AK77" s="1510"/>
      <c r="AL77" s="1547"/>
      <c r="AM77" s="1514"/>
      <c r="AN77" s="1548"/>
      <c r="AO77" s="1513"/>
      <c r="AP77" s="1548"/>
      <c r="AQ77" s="1513"/>
      <c r="AR77" s="1510"/>
      <c r="AS77" s="1510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199" t="s">
        <v>102</v>
      </c>
      <c r="B78" s="4200"/>
      <c r="C78" s="1556">
        <f t="shared" si="34"/>
        <v>0</v>
      </c>
      <c r="D78" s="1557">
        <f t="shared" si="35"/>
        <v>0</v>
      </c>
      <c r="E78" s="1558">
        <f t="shared" si="35"/>
        <v>0</v>
      </c>
      <c r="F78" s="1517"/>
      <c r="G78" s="1532"/>
      <c r="H78" s="1517"/>
      <c r="I78" s="1532"/>
      <c r="J78" s="1517"/>
      <c r="K78" s="1519"/>
      <c r="L78" s="1517"/>
      <c r="M78" s="1519"/>
      <c r="N78" s="1517"/>
      <c r="O78" s="1519"/>
      <c r="P78" s="1517"/>
      <c r="Q78" s="1519"/>
      <c r="R78" s="1517"/>
      <c r="S78" s="1519"/>
      <c r="T78" s="1517"/>
      <c r="U78" s="1519"/>
      <c r="V78" s="1517"/>
      <c r="W78" s="1519"/>
      <c r="X78" s="1517"/>
      <c r="Y78" s="1519"/>
      <c r="Z78" s="1517"/>
      <c r="AA78" s="1519"/>
      <c r="AB78" s="1517"/>
      <c r="AC78" s="1519"/>
      <c r="AD78" s="1517"/>
      <c r="AE78" s="1519"/>
      <c r="AF78" s="1517"/>
      <c r="AG78" s="1519"/>
      <c r="AH78" s="1517"/>
      <c r="AI78" s="1519"/>
      <c r="AJ78" s="1517"/>
      <c r="AK78" s="1519"/>
      <c r="AL78" s="1559"/>
      <c r="AM78" s="1520"/>
      <c r="AN78" s="1560"/>
      <c r="AO78" s="1519"/>
      <c r="AP78" s="1560"/>
      <c r="AQ78" s="1519"/>
      <c r="AR78" s="1532"/>
      <c r="AS78" s="1532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124" t="s">
        <v>6</v>
      </c>
      <c r="B79" s="4194"/>
      <c r="C79" s="138">
        <f t="shared" ref="C79:AR79" si="40">SUM(C70:C78)</f>
        <v>347</v>
      </c>
      <c r="D79" s="139">
        <f t="shared" si="40"/>
        <v>133</v>
      </c>
      <c r="E79" s="122">
        <f t="shared" si="40"/>
        <v>214</v>
      </c>
      <c r="F79" s="140">
        <f t="shared" si="40"/>
        <v>130</v>
      </c>
      <c r="G79" s="141">
        <f t="shared" si="40"/>
        <v>172</v>
      </c>
      <c r="H79" s="140">
        <f t="shared" si="40"/>
        <v>3</v>
      </c>
      <c r="I79" s="141">
        <f t="shared" si="40"/>
        <v>2</v>
      </c>
      <c r="J79" s="1561">
        <f t="shared" si="40"/>
        <v>0</v>
      </c>
      <c r="K79" s="1562">
        <f t="shared" si="40"/>
        <v>0</v>
      </c>
      <c r="L79" s="1561">
        <f t="shared" si="40"/>
        <v>0</v>
      </c>
      <c r="M79" s="1562">
        <f t="shared" si="40"/>
        <v>2</v>
      </c>
      <c r="N79" s="1561">
        <f t="shared" si="40"/>
        <v>0</v>
      </c>
      <c r="O79" s="1562">
        <f t="shared" si="40"/>
        <v>0</v>
      </c>
      <c r="P79" s="1561">
        <f t="shared" si="40"/>
        <v>0</v>
      </c>
      <c r="Q79" s="1562">
        <f t="shared" si="40"/>
        <v>1</v>
      </c>
      <c r="R79" s="1561">
        <f t="shared" si="40"/>
        <v>0</v>
      </c>
      <c r="S79" s="1562">
        <f t="shared" si="40"/>
        <v>0</v>
      </c>
      <c r="T79" s="1561">
        <f t="shared" si="40"/>
        <v>0</v>
      </c>
      <c r="U79" s="1562">
        <f t="shared" si="40"/>
        <v>0</v>
      </c>
      <c r="V79" s="1561">
        <f t="shared" si="40"/>
        <v>0</v>
      </c>
      <c r="W79" s="1562">
        <f t="shared" si="40"/>
        <v>3</v>
      </c>
      <c r="X79" s="1561">
        <f t="shared" si="40"/>
        <v>0</v>
      </c>
      <c r="Y79" s="1562">
        <f t="shared" si="40"/>
        <v>4</v>
      </c>
      <c r="Z79" s="1561">
        <f t="shared" si="40"/>
        <v>0</v>
      </c>
      <c r="AA79" s="1562">
        <f t="shared" si="40"/>
        <v>6</v>
      </c>
      <c r="AB79" s="1561">
        <f t="shared" si="40"/>
        <v>0</v>
      </c>
      <c r="AC79" s="1562">
        <f t="shared" si="40"/>
        <v>2</v>
      </c>
      <c r="AD79" s="1561">
        <f t="shared" si="40"/>
        <v>0</v>
      </c>
      <c r="AE79" s="1562">
        <f t="shared" si="40"/>
        <v>7</v>
      </c>
      <c r="AF79" s="1561">
        <f t="shared" si="40"/>
        <v>0</v>
      </c>
      <c r="AG79" s="1562">
        <f t="shared" si="40"/>
        <v>5</v>
      </c>
      <c r="AH79" s="1561">
        <f t="shared" si="40"/>
        <v>0</v>
      </c>
      <c r="AI79" s="1562">
        <f t="shared" si="40"/>
        <v>5</v>
      </c>
      <c r="AJ79" s="1561">
        <f t="shared" si="40"/>
        <v>0</v>
      </c>
      <c r="AK79" s="1562">
        <f t="shared" si="40"/>
        <v>2</v>
      </c>
      <c r="AL79" s="1563">
        <f t="shared" si="40"/>
        <v>0</v>
      </c>
      <c r="AM79" s="1564">
        <f t="shared" si="40"/>
        <v>3</v>
      </c>
      <c r="AN79" s="1565">
        <f t="shared" si="40"/>
        <v>347</v>
      </c>
      <c r="AO79" s="141">
        <f t="shared" si="40"/>
        <v>263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181" t="s">
        <v>6</v>
      </c>
      <c r="C82" s="4038"/>
      <c r="D82" s="4094"/>
      <c r="E82" s="4181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183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1566" t="s">
        <v>90</v>
      </c>
      <c r="C83" s="1567" t="s">
        <v>29</v>
      </c>
      <c r="D83" s="1568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1377"/>
      <c r="D84" s="1377"/>
      <c r="E84" s="1377"/>
      <c r="F84" s="1418"/>
      <c r="G84" s="1418"/>
      <c r="H84" s="1418"/>
      <c r="I84" s="1418"/>
      <c r="J84" s="1418"/>
      <c r="K84" s="1418"/>
      <c r="L84" s="1418"/>
      <c r="M84" s="1418"/>
      <c r="N84" s="1418"/>
      <c r="O84" s="1418"/>
      <c r="P84" s="1509"/>
      <c r="Q84" s="1569"/>
      <c r="R84" s="1418"/>
      <c r="S84" s="1418"/>
      <c r="T84" s="1418"/>
      <c r="U84" s="1471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1515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1515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1515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1515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1515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1570" t="s">
        <v>6</v>
      </c>
      <c r="B90" s="1571">
        <f t="shared" ref="B90:U90" si="55">SUM(B84:B89)</f>
        <v>0</v>
      </c>
      <c r="C90" s="1572">
        <f t="shared" si="55"/>
        <v>0</v>
      </c>
      <c r="D90" s="1573">
        <f t="shared" si="55"/>
        <v>0</v>
      </c>
      <c r="E90" s="1537">
        <f t="shared" si="55"/>
        <v>0</v>
      </c>
      <c r="F90" s="1574">
        <f t="shared" si="55"/>
        <v>0</v>
      </c>
      <c r="G90" s="1574">
        <f t="shared" si="55"/>
        <v>0</v>
      </c>
      <c r="H90" s="1574">
        <f t="shared" si="55"/>
        <v>0</v>
      </c>
      <c r="I90" s="1574">
        <f t="shared" si="55"/>
        <v>0</v>
      </c>
      <c r="J90" s="1574">
        <f t="shared" si="55"/>
        <v>0</v>
      </c>
      <c r="K90" s="1574">
        <f t="shared" si="55"/>
        <v>0</v>
      </c>
      <c r="L90" s="1574">
        <f t="shared" si="55"/>
        <v>0</v>
      </c>
      <c r="M90" s="1574">
        <f t="shared" si="55"/>
        <v>0</v>
      </c>
      <c r="N90" s="1574">
        <f t="shared" si="55"/>
        <v>0</v>
      </c>
      <c r="O90" s="1574">
        <f t="shared" si="55"/>
        <v>0</v>
      </c>
      <c r="P90" s="1575">
        <f t="shared" si="55"/>
        <v>0</v>
      </c>
      <c r="Q90" s="1576">
        <f t="shared" si="55"/>
        <v>0</v>
      </c>
      <c r="R90" s="1577">
        <f t="shared" si="55"/>
        <v>0</v>
      </c>
      <c r="S90" s="1577">
        <f t="shared" si="55"/>
        <v>0</v>
      </c>
      <c r="T90" s="1577">
        <f t="shared" si="55"/>
        <v>0</v>
      </c>
      <c r="U90" s="1578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181" t="s">
        <v>6</v>
      </c>
      <c r="C92" s="4038"/>
      <c r="D92" s="4094"/>
      <c r="E92" s="4181" t="s">
        <v>106</v>
      </c>
      <c r="F92" s="4038"/>
      <c r="G92" s="4038"/>
      <c r="H92" s="4038"/>
      <c r="I92" s="4038"/>
      <c r="J92" s="4038"/>
      <c r="K92" s="4038"/>
      <c r="L92" s="4183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1515" t="s">
        <v>127</v>
      </c>
      <c r="B95" s="28">
        <f t="shared" ref="B95:B99" si="56">SUM(E95:L95)</f>
        <v>0</v>
      </c>
      <c r="C95" s="1380"/>
      <c r="D95" s="1471"/>
      <c r="E95" s="1377"/>
      <c r="F95" s="1418"/>
      <c r="G95" s="1418"/>
      <c r="H95" s="1418"/>
      <c r="I95" s="1418"/>
      <c r="J95" s="1418"/>
      <c r="K95" s="1418"/>
      <c r="L95" s="1509"/>
      <c r="M95" s="1569"/>
      <c r="N95" s="1418"/>
      <c r="O95" s="1418"/>
      <c r="P95" s="1418"/>
      <c r="Q95" s="1418"/>
      <c r="R95" s="1471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1579" t="s">
        <v>335</v>
      </c>
      <c r="B96" s="28">
        <f t="shared" si="56"/>
        <v>0</v>
      </c>
      <c r="C96" s="1530"/>
      <c r="D96" s="1510"/>
      <c r="E96" s="1511"/>
      <c r="F96" s="1512"/>
      <c r="G96" s="1512"/>
      <c r="H96" s="1512"/>
      <c r="I96" s="1512"/>
      <c r="J96" s="1512"/>
      <c r="K96" s="1512"/>
      <c r="L96" s="1514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1579" t="s">
        <v>336</v>
      </c>
      <c r="B97" s="28">
        <f t="shared" si="56"/>
        <v>0</v>
      </c>
      <c r="C97" s="1530"/>
      <c r="D97" s="1510"/>
      <c r="E97" s="1511"/>
      <c r="F97" s="1512"/>
      <c r="G97" s="1512"/>
      <c r="H97" s="1512"/>
      <c r="I97" s="1512"/>
      <c r="J97" s="1512"/>
      <c r="K97" s="1512"/>
      <c r="L97" s="1514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1579" t="s">
        <v>337</v>
      </c>
      <c r="B98" s="28">
        <f t="shared" si="56"/>
        <v>0</v>
      </c>
      <c r="C98" s="1530"/>
      <c r="D98" s="1510"/>
      <c r="E98" s="1511"/>
      <c r="F98" s="1512"/>
      <c r="G98" s="1512"/>
      <c r="H98" s="1512"/>
      <c r="I98" s="1512"/>
      <c r="J98" s="1512"/>
      <c r="K98" s="1512"/>
      <c r="L98" s="1514"/>
      <c r="M98" s="41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1579" t="s">
        <v>338</v>
      </c>
      <c r="B99" s="28">
        <f t="shared" si="56"/>
        <v>0</v>
      </c>
      <c r="C99" s="1531"/>
      <c r="D99" s="1532"/>
      <c r="E99" s="1517"/>
      <c r="F99" s="1518"/>
      <c r="G99" s="1518"/>
      <c r="H99" s="1518"/>
      <c r="I99" s="1518"/>
      <c r="J99" s="1518"/>
      <c r="K99" s="1518"/>
      <c r="L99" s="1520"/>
      <c r="M99" s="41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1570" t="s">
        <v>6</v>
      </c>
      <c r="B100" s="1571">
        <f t="shared" ref="B100:R100" si="71">SUM(B95:B99)</f>
        <v>0</v>
      </c>
      <c r="C100" s="1580">
        <f t="shared" si="71"/>
        <v>0</v>
      </c>
      <c r="D100" s="1581">
        <f t="shared" si="71"/>
        <v>0</v>
      </c>
      <c r="E100" s="1537">
        <f t="shared" si="71"/>
        <v>0</v>
      </c>
      <c r="F100" s="1574">
        <f t="shared" si="71"/>
        <v>0</v>
      </c>
      <c r="G100" s="1574">
        <f t="shared" si="71"/>
        <v>0</v>
      </c>
      <c r="H100" s="1574">
        <f t="shared" si="71"/>
        <v>0</v>
      </c>
      <c r="I100" s="1574">
        <f t="shared" si="71"/>
        <v>0</v>
      </c>
      <c r="J100" s="1574">
        <f t="shared" si="71"/>
        <v>0</v>
      </c>
      <c r="K100" s="1574">
        <f t="shared" si="71"/>
        <v>0</v>
      </c>
      <c r="L100" s="1575">
        <f t="shared" si="71"/>
        <v>0</v>
      </c>
      <c r="M100" s="1576">
        <f>SUM(M95:M97)</f>
        <v>0</v>
      </c>
      <c r="N100" s="1574">
        <f t="shared" si="71"/>
        <v>0</v>
      </c>
      <c r="O100" s="1574">
        <f t="shared" si="71"/>
        <v>0</v>
      </c>
      <c r="P100" s="1577">
        <f t="shared" si="71"/>
        <v>0</v>
      </c>
      <c r="Q100" s="1577">
        <f t="shared" si="71"/>
        <v>0</v>
      </c>
      <c r="R100" s="1578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190" t="s">
        <v>142</v>
      </c>
      <c r="D103" s="4190"/>
      <c r="E103" s="4190"/>
      <c r="F103" s="4190"/>
      <c r="G103" s="4190"/>
      <c r="H103" s="4190"/>
      <c r="I103" s="4190"/>
      <c r="J103" s="4190"/>
      <c r="K103" s="4190"/>
      <c r="L103" s="4190"/>
      <c r="M103" s="4190"/>
      <c r="N103" s="4190"/>
      <c r="O103" s="4190"/>
      <c r="P103" s="4190"/>
      <c r="Q103" s="4190"/>
      <c r="R103" s="4190"/>
      <c r="S103" s="4190"/>
      <c r="T103" s="4191" t="s">
        <v>40</v>
      </c>
      <c r="U103" s="4192"/>
      <c r="V103" s="4193" t="s">
        <v>143</v>
      </c>
      <c r="W103" s="4187" t="s">
        <v>87</v>
      </c>
      <c r="X103" s="4187" t="s">
        <v>88</v>
      </c>
      <c r="Y103" s="4094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190"/>
      <c r="D104" s="4190"/>
      <c r="E104" s="4190"/>
      <c r="F104" s="4190"/>
      <c r="G104" s="4190"/>
      <c r="H104" s="4190"/>
      <c r="I104" s="4190"/>
      <c r="J104" s="4190"/>
      <c r="K104" s="4190"/>
      <c r="L104" s="4190"/>
      <c r="M104" s="4190"/>
      <c r="N104" s="4190"/>
      <c r="O104" s="4190"/>
      <c r="P104" s="4190"/>
      <c r="Q104" s="4190"/>
      <c r="R104" s="4190"/>
      <c r="S104" s="4190"/>
      <c r="T104" s="3794" t="s">
        <v>29</v>
      </c>
      <c r="U104" s="3796" t="s">
        <v>30</v>
      </c>
      <c r="V104" s="4193"/>
      <c r="W104" s="4187"/>
      <c r="X104" s="4187"/>
      <c r="Y104" s="4094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1389" t="s">
        <v>12</v>
      </c>
      <c r="D105" s="1390" t="s">
        <v>13</v>
      </c>
      <c r="E105" s="1390" t="s">
        <v>41</v>
      </c>
      <c r="F105" s="1390" t="s">
        <v>42</v>
      </c>
      <c r="G105" s="1390" t="s">
        <v>16</v>
      </c>
      <c r="H105" s="1390" t="s">
        <v>17</v>
      </c>
      <c r="I105" s="1390" t="s">
        <v>18</v>
      </c>
      <c r="J105" s="1390" t="s">
        <v>19</v>
      </c>
      <c r="K105" s="1390" t="s">
        <v>20</v>
      </c>
      <c r="L105" s="1390" t="s">
        <v>21</v>
      </c>
      <c r="M105" s="1390" t="s">
        <v>22</v>
      </c>
      <c r="N105" s="1390" t="s">
        <v>23</v>
      </c>
      <c r="O105" s="1390" t="s">
        <v>24</v>
      </c>
      <c r="P105" s="1390" t="s">
        <v>25</v>
      </c>
      <c r="Q105" s="1390" t="s">
        <v>26</v>
      </c>
      <c r="R105" s="1390" t="s">
        <v>27</v>
      </c>
      <c r="S105" s="1506" t="s">
        <v>28</v>
      </c>
      <c r="T105" s="3795"/>
      <c r="U105" s="3797"/>
      <c r="V105" s="4193"/>
      <c r="W105" s="4187"/>
      <c r="X105" s="4187"/>
      <c r="Y105" s="4094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1582" t="s">
        <v>145</v>
      </c>
      <c r="B106" s="1583">
        <f>SUM(C106:S106)</f>
        <v>100</v>
      </c>
      <c r="C106" s="1584">
        <v>1</v>
      </c>
      <c r="D106" s="1585">
        <v>21</v>
      </c>
      <c r="E106" s="1585">
        <v>25</v>
      </c>
      <c r="F106" s="1585">
        <v>48</v>
      </c>
      <c r="G106" s="1585">
        <v>1</v>
      </c>
      <c r="H106" s="1585">
        <v>2</v>
      </c>
      <c r="I106" s="1585">
        <v>0</v>
      </c>
      <c r="J106" s="1585">
        <v>0</v>
      </c>
      <c r="K106" s="1585">
        <v>0</v>
      </c>
      <c r="L106" s="1585">
        <v>1</v>
      </c>
      <c r="M106" s="1585">
        <v>1</v>
      </c>
      <c r="N106" s="1585">
        <v>0</v>
      </c>
      <c r="O106" s="1585">
        <v>0</v>
      </c>
      <c r="P106" s="1585">
        <v>0</v>
      </c>
      <c r="Q106" s="1585">
        <v>0</v>
      </c>
      <c r="R106" s="1585">
        <v>0</v>
      </c>
      <c r="S106" s="1586">
        <v>0</v>
      </c>
      <c r="T106" s="1584">
        <v>58</v>
      </c>
      <c r="U106" s="178">
        <v>42</v>
      </c>
      <c r="V106" s="1587">
        <v>4</v>
      </c>
      <c r="W106" s="1585">
        <v>0</v>
      </c>
      <c r="X106" s="1585">
        <v>0</v>
      </c>
      <c r="Y106" s="1586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1588" t="s">
        <v>146</v>
      </c>
      <c r="B107" s="1589">
        <f>SUM(C107:S107)</f>
        <v>49</v>
      </c>
      <c r="C107" s="1584">
        <v>0</v>
      </c>
      <c r="D107" s="1585">
        <v>0</v>
      </c>
      <c r="E107" s="1585">
        <v>9</v>
      </c>
      <c r="F107" s="1585">
        <v>40</v>
      </c>
      <c r="G107" s="1585">
        <v>0</v>
      </c>
      <c r="H107" s="1585">
        <v>0</v>
      </c>
      <c r="I107" s="1585">
        <v>0</v>
      </c>
      <c r="J107" s="1585">
        <v>0</v>
      </c>
      <c r="K107" s="1585">
        <v>0</v>
      </c>
      <c r="L107" s="1585">
        <v>0</v>
      </c>
      <c r="M107" s="1585">
        <v>0</v>
      </c>
      <c r="N107" s="1585">
        <v>0</v>
      </c>
      <c r="O107" s="1585">
        <v>0</v>
      </c>
      <c r="P107" s="1585">
        <v>0</v>
      </c>
      <c r="Q107" s="1585">
        <v>0</v>
      </c>
      <c r="R107" s="1585">
        <v>0</v>
      </c>
      <c r="S107" s="1586">
        <v>0</v>
      </c>
      <c r="T107" s="1584">
        <v>13</v>
      </c>
      <c r="U107" s="1590">
        <v>36</v>
      </c>
      <c r="V107" s="1587">
        <v>3</v>
      </c>
      <c r="W107" s="1585">
        <v>1</v>
      </c>
      <c r="X107" s="1585">
        <v>0</v>
      </c>
      <c r="Y107" s="1586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4121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179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188" t="s">
        <v>12</v>
      </c>
      <c r="G111" s="4188"/>
      <c r="H111" s="4094" t="s">
        <v>13</v>
      </c>
      <c r="I111" s="4188"/>
      <c r="J111" s="4094" t="s">
        <v>41</v>
      </c>
      <c r="K111" s="4188"/>
      <c r="L111" s="4038" t="s">
        <v>42</v>
      </c>
      <c r="M111" s="4184"/>
      <c r="N111" s="4189" t="s">
        <v>16</v>
      </c>
      <c r="O111" s="4094"/>
      <c r="P111" s="4181" t="s">
        <v>17</v>
      </c>
      <c r="Q111" s="4094"/>
      <c r="R111" s="3776" t="s">
        <v>18</v>
      </c>
      <c r="S111" s="3777"/>
      <c r="T111" s="4038" t="s">
        <v>19</v>
      </c>
      <c r="U111" s="4094"/>
      <c r="V111" s="4181" t="s">
        <v>20</v>
      </c>
      <c r="W111" s="4094"/>
      <c r="X111" s="4038" t="s">
        <v>21</v>
      </c>
      <c r="Y111" s="4094"/>
      <c r="Z111" s="4038" t="s">
        <v>22</v>
      </c>
      <c r="AA111" s="4094"/>
      <c r="AB111" s="4184" t="s">
        <v>23</v>
      </c>
      <c r="AC111" s="4185"/>
      <c r="AD111" s="4038" t="s">
        <v>24</v>
      </c>
      <c r="AE111" s="4094"/>
      <c r="AF111" s="4038" t="s">
        <v>25</v>
      </c>
      <c r="AG111" s="4094"/>
      <c r="AH111" s="4038" t="s">
        <v>26</v>
      </c>
      <c r="AI111" s="4094"/>
      <c r="AJ111" s="4038" t="s">
        <v>27</v>
      </c>
      <c r="AK111" s="4094"/>
      <c r="AL111" s="4038" t="s">
        <v>28</v>
      </c>
      <c r="AM111" s="4094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1505" t="s">
        <v>90</v>
      </c>
      <c r="D112" s="1462" t="s">
        <v>29</v>
      </c>
      <c r="E112" s="1506" t="s">
        <v>30</v>
      </c>
      <c r="F112" s="1389" t="s">
        <v>29</v>
      </c>
      <c r="G112" s="1506" t="s">
        <v>30</v>
      </c>
      <c r="H112" s="1389" t="s">
        <v>29</v>
      </c>
      <c r="I112" s="1506" t="s">
        <v>30</v>
      </c>
      <c r="J112" s="1389" t="s">
        <v>29</v>
      </c>
      <c r="K112" s="1506" t="s">
        <v>30</v>
      </c>
      <c r="L112" s="1462" t="s">
        <v>29</v>
      </c>
      <c r="M112" s="1390" t="s">
        <v>30</v>
      </c>
      <c r="N112" s="1390" t="s">
        <v>29</v>
      </c>
      <c r="O112" s="1495" t="s">
        <v>30</v>
      </c>
      <c r="P112" s="1389" t="s">
        <v>29</v>
      </c>
      <c r="Q112" s="1495" t="s">
        <v>30</v>
      </c>
      <c r="R112" s="1462" t="s">
        <v>29</v>
      </c>
      <c r="S112" s="1495" t="s">
        <v>30</v>
      </c>
      <c r="T112" s="1462" t="s">
        <v>29</v>
      </c>
      <c r="U112" s="1495" t="s">
        <v>30</v>
      </c>
      <c r="V112" s="1389" t="s">
        <v>29</v>
      </c>
      <c r="W112" s="1495" t="s">
        <v>30</v>
      </c>
      <c r="X112" s="1462" t="s">
        <v>29</v>
      </c>
      <c r="Y112" s="1495" t="s">
        <v>30</v>
      </c>
      <c r="Z112" s="1462" t="s">
        <v>29</v>
      </c>
      <c r="AA112" s="1495" t="s">
        <v>30</v>
      </c>
      <c r="AB112" s="1462" t="s">
        <v>29</v>
      </c>
      <c r="AC112" s="1495" t="s">
        <v>30</v>
      </c>
      <c r="AD112" s="1462" t="s">
        <v>29</v>
      </c>
      <c r="AE112" s="1495" t="s">
        <v>30</v>
      </c>
      <c r="AF112" s="1462" t="s">
        <v>29</v>
      </c>
      <c r="AG112" s="1495" t="s">
        <v>30</v>
      </c>
      <c r="AH112" s="1462" t="s">
        <v>29</v>
      </c>
      <c r="AI112" s="1495" t="s">
        <v>30</v>
      </c>
      <c r="AJ112" s="1462" t="s">
        <v>29</v>
      </c>
      <c r="AK112" s="1495" t="s">
        <v>30</v>
      </c>
      <c r="AL112" s="1462" t="s">
        <v>29</v>
      </c>
      <c r="AM112" s="1495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1592" t="s">
        <v>31</v>
      </c>
      <c r="C113" s="1593">
        <f>SUM(D113:E113)</f>
        <v>0</v>
      </c>
      <c r="D113" s="1594">
        <f>SUM(F113+H113+J113+L113+N113+P113+R113+T113+V113+X113+Z113+AB113+AD113+AF113+AH113+AJ113+AL113)</f>
        <v>0</v>
      </c>
      <c r="E113" s="1595">
        <f>SUM(G113+I113+K113+M113+O113+Q113+S113+U113+W113+Y113+AA113+AC113+AE113+AG113+AI113+AK113+AM113)</f>
        <v>0</v>
      </c>
      <c r="F113" s="1596">
        <v>0</v>
      </c>
      <c r="G113" s="1597">
        <v>0</v>
      </c>
      <c r="H113" s="1596">
        <v>0</v>
      </c>
      <c r="I113" s="1597">
        <v>0</v>
      </c>
      <c r="J113" s="1596">
        <v>0</v>
      </c>
      <c r="K113" s="1597">
        <v>0</v>
      </c>
      <c r="L113" s="1598">
        <v>0</v>
      </c>
      <c r="M113" s="1599">
        <v>0</v>
      </c>
      <c r="N113" s="1599">
        <v>0</v>
      </c>
      <c r="O113" s="1600">
        <v>0</v>
      </c>
      <c r="P113" s="1596">
        <v>0</v>
      </c>
      <c r="Q113" s="1600">
        <v>0</v>
      </c>
      <c r="R113" s="1598">
        <v>0</v>
      </c>
      <c r="S113" s="1600">
        <v>0</v>
      </c>
      <c r="T113" s="1598">
        <v>0</v>
      </c>
      <c r="U113" s="1600">
        <v>0</v>
      </c>
      <c r="V113" s="1596">
        <v>0</v>
      </c>
      <c r="W113" s="1597">
        <v>0</v>
      </c>
      <c r="X113" s="1598">
        <v>0</v>
      </c>
      <c r="Y113" s="1597">
        <v>0</v>
      </c>
      <c r="Z113" s="1598">
        <v>0</v>
      </c>
      <c r="AA113" s="1600">
        <v>0</v>
      </c>
      <c r="AB113" s="1598">
        <v>0</v>
      </c>
      <c r="AC113" s="1600">
        <v>0</v>
      </c>
      <c r="AD113" s="1598">
        <v>0</v>
      </c>
      <c r="AE113" s="1600">
        <v>0</v>
      </c>
      <c r="AF113" s="1598">
        <v>0</v>
      </c>
      <c r="AG113" s="1600">
        <v>0</v>
      </c>
      <c r="AH113" s="1598">
        <v>0</v>
      </c>
      <c r="AI113" s="1600">
        <v>0</v>
      </c>
      <c r="AJ113" s="1598">
        <v>0</v>
      </c>
      <c r="AK113" s="1600">
        <v>0</v>
      </c>
      <c r="AL113" s="1598">
        <v>0</v>
      </c>
      <c r="AM113" s="1600">
        <v>0</v>
      </c>
      <c r="AN113" s="1600">
        <v>0</v>
      </c>
      <c r="AO113" s="1600">
        <v>0</v>
      </c>
      <c r="AP113" s="1600">
        <v>0</v>
      </c>
      <c r="AQ113" s="1600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1601" t="s">
        <v>151</v>
      </c>
      <c r="C114" s="1602">
        <f t="shared" ref="C114:C123" si="81">SUM(D114:E114)</f>
        <v>99</v>
      </c>
      <c r="D114" s="1603">
        <f t="shared" ref="D114:D122" si="82">SUM(F114+H114+J114+L114+N114+P114+R114+T114+V114+X114+Z114+AB114+AD114+AF114+AH114+AJ114+AL114)</f>
        <v>35</v>
      </c>
      <c r="E114" s="1604">
        <f t="shared" ref="E114:E123" si="83">SUM(G114+I114+K114+M114+O114+Q114+S114+U114+W114+Y114+AA114+AC114+AE114+AG114+AI114+AK114+AM114)</f>
        <v>64</v>
      </c>
      <c r="F114" s="1584">
        <v>0</v>
      </c>
      <c r="G114" s="1586">
        <v>0</v>
      </c>
      <c r="H114" s="1584">
        <v>0</v>
      </c>
      <c r="I114" s="1586">
        <v>1</v>
      </c>
      <c r="J114" s="1584">
        <v>7</v>
      </c>
      <c r="K114" s="1586">
        <v>10</v>
      </c>
      <c r="L114" s="1605">
        <v>19</v>
      </c>
      <c r="M114" s="1585">
        <v>37</v>
      </c>
      <c r="N114" s="1585">
        <v>0</v>
      </c>
      <c r="O114" s="1606">
        <v>1</v>
      </c>
      <c r="P114" s="1584">
        <v>2</v>
      </c>
      <c r="Q114" s="1606">
        <v>3</v>
      </c>
      <c r="R114" s="1605">
        <v>3</v>
      </c>
      <c r="S114" s="1606">
        <v>0</v>
      </c>
      <c r="T114" s="1605">
        <v>1</v>
      </c>
      <c r="U114" s="1606">
        <v>1</v>
      </c>
      <c r="V114" s="1584">
        <v>0</v>
      </c>
      <c r="W114" s="1586">
        <v>4</v>
      </c>
      <c r="X114" s="1605">
        <v>1</v>
      </c>
      <c r="Y114" s="1586">
        <v>4</v>
      </c>
      <c r="Z114" s="1605">
        <v>1</v>
      </c>
      <c r="AA114" s="1606">
        <v>1</v>
      </c>
      <c r="AB114" s="1605">
        <v>1</v>
      </c>
      <c r="AC114" s="1606">
        <v>1</v>
      </c>
      <c r="AD114" s="1605">
        <v>0</v>
      </c>
      <c r="AE114" s="1606">
        <v>0</v>
      </c>
      <c r="AF114" s="1605">
        <v>0</v>
      </c>
      <c r="AG114" s="1606">
        <v>0</v>
      </c>
      <c r="AH114" s="1605">
        <v>0</v>
      </c>
      <c r="AI114" s="1606">
        <v>0</v>
      </c>
      <c r="AJ114" s="1605">
        <v>0</v>
      </c>
      <c r="AK114" s="1606">
        <v>1</v>
      </c>
      <c r="AL114" s="1605">
        <v>0</v>
      </c>
      <c r="AM114" s="1606">
        <v>0</v>
      </c>
      <c r="AN114" s="1606">
        <v>7</v>
      </c>
      <c r="AO114" s="1606">
        <v>1</v>
      </c>
      <c r="AP114" s="1606">
        <v>0</v>
      </c>
      <c r="AQ114" s="1606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1601" t="s">
        <v>152</v>
      </c>
      <c r="C115" s="1602">
        <f t="shared" si="81"/>
        <v>0</v>
      </c>
      <c r="D115" s="1603">
        <f t="shared" si="82"/>
        <v>0</v>
      </c>
      <c r="E115" s="1604">
        <f t="shared" si="83"/>
        <v>0</v>
      </c>
      <c r="F115" s="1584">
        <v>0</v>
      </c>
      <c r="G115" s="1586">
        <v>0</v>
      </c>
      <c r="H115" s="1584">
        <v>0</v>
      </c>
      <c r="I115" s="1586">
        <v>0</v>
      </c>
      <c r="J115" s="1584">
        <v>0</v>
      </c>
      <c r="K115" s="1586">
        <v>0</v>
      </c>
      <c r="L115" s="1605">
        <v>0</v>
      </c>
      <c r="M115" s="1585">
        <v>0</v>
      </c>
      <c r="N115" s="1585">
        <v>0</v>
      </c>
      <c r="O115" s="1606">
        <v>0</v>
      </c>
      <c r="P115" s="1584">
        <v>0</v>
      </c>
      <c r="Q115" s="1606">
        <v>0</v>
      </c>
      <c r="R115" s="1605">
        <v>0</v>
      </c>
      <c r="S115" s="1606">
        <v>0</v>
      </c>
      <c r="T115" s="1605">
        <v>0</v>
      </c>
      <c r="U115" s="1606">
        <v>0</v>
      </c>
      <c r="V115" s="1584">
        <v>0</v>
      </c>
      <c r="W115" s="1586">
        <v>0</v>
      </c>
      <c r="X115" s="1605">
        <v>0</v>
      </c>
      <c r="Y115" s="1586">
        <v>0</v>
      </c>
      <c r="Z115" s="1605">
        <v>0</v>
      </c>
      <c r="AA115" s="1606">
        <v>0</v>
      </c>
      <c r="AB115" s="1605">
        <v>0</v>
      </c>
      <c r="AC115" s="1606">
        <v>0</v>
      </c>
      <c r="AD115" s="1605">
        <v>0</v>
      </c>
      <c r="AE115" s="1606">
        <v>0</v>
      </c>
      <c r="AF115" s="1605">
        <v>0</v>
      </c>
      <c r="AG115" s="1606">
        <v>0</v>
      </c>
      <c r="AH115" s="1605">
        <v>0</v>
      </c>
      <c r="AI115" s="1606">
        <v>0</v>
      </c>
      <c r="AJ115" s="1605">
        <v>0</v>
      </c>
      <c r="AK115" s="1606">
        <v>0</v>
      </c>
      <c r="AL115" s="1605">
        <v>0</v>
      </c>
      <c r="AM115" s="1606">
        <v>0</v>
      </c>
      <c r="AN115" s="1606">
        <v>0</v>
      </c>
      <c r="AO115" s="1606">
        <v>0</v>
      </c>
      <c r="AP115" s="1606">
        <v>0</v>
      </c>
      <c r="AQ115" s="1606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1601" t="s">
        <v>153</v>
      </c>
      <c r="C116" s="1602">
        <f t="shared" si="81"/>
        <v>0</v>
      </c>
      <c r="D116" s="1603">
        <f t="shared" si="82"/>
        <v>0</v>
      </c>
      <c r="E116" s="1604">
        <f t="shared" si="83"/>
        <v>0</v>
      </c>
      <c r="F116" s="1584">
        <v>0</v>
      </c>
      <c r="G116" s="1586">
        <v>0</v>
      </c>
      <c r="H116" s="1584">
        <v>0</v>
      </c>
      <c r="I116" s="1586">
        <v>0</v>
      </c>
      <c r="J116" s="1584">
        <v>0</v>
      </c>
      <c r="K116" s="1586">
        <v>0</v>
      </c>
      <c r="L116" s="1605">
        <v>0</v>
      </c>
      <c r="M116" s="1585">
        <v>0</v>
      </c>
      <c r="N116" s="1585">
        <v>0</v>
      </c>
      <c r="O116" s="1606">
        <v>0</v>
      </c>
      <c r="P116" s="1584">
        <v>0</v>
      </c>
      <c r="Q116" s="1606">
        <v>0</v>
      </c>
      <c r="R116" s="1605">
        <v>0</v>
      </c>
      <c r="S116" s="1606">
        <v>0</v>
      </c>
      <c r="T116" s="1605">
        <v>0</v>
      </c>
      <c r="U116" s="1606">
        <v>0</v>
      </c>
      <c r="V116" s="1584">
        <v>0</v>
      </c>
      <c r="W116" s="1586">
        <v>0</v>
      </c>
      <c r="X116" s="1605">
        <v>0</v>
      </c>
      <c r="Y116" s="1586">
        <v>0</v>
      </c>
      <c r="Z116" s="1605">
        <v>0</v>
      </c>
      <c r="AA116" s="1606">
        <v>0</v>
      </c>
      <c r="AB116" s="1605">
        <v>0</v>
      </c>
      <c r="AC116" s="1606">
        <v>0</v>
      </c>
      <c r="AD116" s="1605">
        <v>0</v>
      </c>
      <c r="AE116" s="1606">
        <v>0</v>
      </c>
      <c r="AF116" s="1605">
        <v>0</v>
      </c>
      <c r="AG116" s="1606">
        <v>0</v>
      </c>
      <c r="AH116" s="1605">
        <v>0</v>
      </c>
      <c r="AI116" s="1606">
        <v>0</v>
      </c>
      <c r="AJ116" s="1605">
        <v>0</v>
      </c>
      <c r="AK116" s="1606">
        <v>0</v>
      </c>
      <c r="AL116" s="1605">
        <v>0</v>
      </c>
      <c r="AM116" s="1606">
        <v>0</v>
      </c>
      <c r="AN116" s="1606">
        <v>0</v>
      </c>
      <c r="AO116" s="1606">
        <v>0</v>
      </c>
      <c r="AP116" s="1606">
        <v>0</v>
      </c>
      <c r="AQ116" s="1606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1601" t="s">
        <v>154</v>
      </c>
      <c r="C117" s="1602">
        <f t="shared" si="81"/>
        <v>39</v>
      </c>
      <c r="D117" s="1603">
        <f t="shared" si="82"/>
        <v>24</v>
      </c>
      <c r="E117" s="1604">
        <f t="shared" si="83"/>
        <v>15</v>
      </c>
      <c r="F117" s="1584">
        <v>0</v>
      </c>
      <c r="G117" s="1586">
        <v>0</v>
      </c>
      <c r="H117" s="1584">
        <v>3</v>
      </c>
      <c r="I117" s="1586">
        <v>3</v>
      </c>
      <c r="J117" s="1584">
        <v>3</v>
      </c>
      <c r="K117" s="1586">
        <v>4</v>
      </c>
      <c r="L117" s="1605">
        <v>18</v>
      </c>
      <c r="M117" s="1585">
        <v>8</v>
      </c>
      <c r="N117" s="1585">
        <v>0</v>
      </c>
      <c r="O117" s="1606">
        <v>0</v>
      </c>
      <c r="P117" s="1584">
        <v>0</v>
      </c>
      <c r="Q117" s="1606">
        <v>0</v>
      </c>
      <c r="R117" s="1605">
        <v>0</v>
      </c>
      <c r="S117" s="1606">
        <v>0</v>
      </c>
      <c r="T117" s="1605">
        <v>0</v>
      </c>
      <c r="U117" s="1606">
        <v>0</v>
      </c>
      <c r="V117" s="1584">
        <v>0</v>
      </c>
      <c r="W117" s="1586">
        <v>0</v>
      </c>
      <c r="X117" s="1605">
        <v>0</v>
      </c>
      <c r="Y117" s="1586">
        <v>0</v>
      </c>
      <c r="Z117" s="1605">
        <v>0</v>
      </c>
      <c r="AA117" s="1606">
        <v>0</v>
      </c>
      <c r="AB117" s="1605">
        <v>0</v>
      </c>
      <c r="AC117" s="1606">
        <v>0</v>
      </c>
      <c r="AD117" s="1605">
        <v>0</v>
      </c>
      <c r="AE117" s="1606">
        <v>0</v>
      </c>
      <c r="AF117" s="1605">
        <v>0</v>
      </c>
      <c r="AG117" s="1606">
        <v>0</v>
      </c>
      <c r="AH117" s="1605">
        <v>0</v>
      </c>
      <c r="AI117" s="1606">
        <v>0</v>
      </c>
      <c r="AJ117" s="1605">
        <v>0</v>
      </c>
      <c r="AK117" s="1606">
        <v>0</v>
      </c>
      <c r="AL117" s="1605">
        <v>0</v>
      </c>
      <c r="AM117" s="1606">
        <v>0</v>
      </c>
      <c r="AN117" s="1606">
        <v>0</v>
      </c>
      <c r="AO117" s="1606">
        <v>0</v>
      </c>
      <c r="AP117" s="1606">
        <v>0</v>
      </c>
      <c r="AQ117" s="1606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1601" t="s">
        <v>37</v>
      </c>
      <c r="C118" s="1602">
        <f t="shared" si="81"/>
        <v>0</v>
      </c>
      <c r="D118" s="1603">
        <f t="shared" si="82"/>
        <v>0</v>
      </c>
      <c r="E118" s="1604">
        <f t="shared" si="83"/>
        <v>0</v>
      </c>
      <c r="F118" s="1584">
        <v>0</v>
      </c>
      <c r="G118" s="1586">
        <v>0</v>
      </c>
      <c r="H118" s="1584">
        <v>0</v>
      </c>
      <c r="I118" s="1586">
        <v>0</v>
      </c>
      <c r="J118" s="1584">
        <v>0</v>
      </c>
      <c r="K118" s="1586">
        <v>0</v>
      </c>
      <c r="L118" s="1605">
        <v>0</v>
      </c>
      <c r="M118" s="1585">
        <v>0</v>
      </c>
      <c r="N118" s="1585">
        <v>0</v>
      </c>
      <c r="O118" s="1606">
        <v>0</v>
      </c>
      <c r="P118" s="1584">
        <v>0</v>
      </c>
      <c r="Q118" s="1606">
        <v>0</v>
      </c>
      <c r="R118" s="1605">
        <v>0</v>
      </c>
      <c r="S118" s="1606">
        <v>0</v>
      </c>
      <c r="T118" s="1605">
        <v>0</v>
      </c>
      <c r="U118" s="1606">
        <v>0</v>
      </c>
      <c r="V118" s="1584">
        <v>0</v>
      </c>
      <c r="W118" s="1586">
        <v>0</v>
      </c>
      <c r="X118" s="1605">
        <v>0</v>
      </c>
      <c r="Y118" s="1586">
        <v>0</v>
      </c>
      <c r="Z118" s="1605">
        <v>0</v>
      </c>
      <c r="AA118" s="1606">
        <v>0</v>
      </c>
      <c r="AB118" s="1605">
        <v>0</v>
      </c>
      <c r="AC118" s="1606">
        <v>0</v>
      </c>
      <c r="AD118" s="1605">
        <v>0</v>
      </c>
      <c r="AE118" s="1606">
        <v>0</v>
      </c>
      <c r="AF118" s="1605">
        <v>0</v>
      </c>
      <c r="AG118" s="1606">
        <v>0</v>
      </c>
      <c r="AH118" s="1605">
        <v>0</v>
      </c>
      <c r="AI118" s="1606">
        <v>0</v>
      </c>
      <c r="AJ118" s="1605">
        <v>0</v>
      </c>
      <c r="AK118" s="1606">
        <v>0</v>
      </c>
      <c r="AL118" s="1605">
        <v>0</v>
      </c>
      <c r="AM118" s="1606">
        <v>0</v>
      </c>
      <c r="AN118" s="1606">
        <v>0</v>
      </c>
      <c r="AO118" s="1606">
        <v>0</v>
      </c>
      <c r="AP118" s="1606">
        <v>0</v>
      </c>
      <c r="AQ118" s="1606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1601" t="s">
        <v>155</v>
      </c>
      <c r="C119" s="1602">
        <f t="shared" si="81"/>
        <v>49</v>
      </c>
      <c r="D119" s="1603">
        <f t="shared" si="82"/>
        <v>31</v>
      </c>
      <c r="E119" s="1604">
        <f t="shared" si="83"/>
        <v>18</v>
      </c>
      <c r="F119" s="1584">
        <v>11</v>
      </c>
      <c r="G119" s="1586">
        <v>3</v>
      </c>
      <c r="H119" s="1584">
        <v>7</v>
      </c>
      <c r="I119" s="1586">
        <v>4</v>
      </c>
      <c r="J119" s="1584">
        <v>8</v>
      </c>
      <c r="K119" s="1586">
        <v>2</v>
      </c>
      <c r="L119" s="1605">
        <v>1</v>
      </c>
      <c r="M119" s="1585">
        <v>4</v>
      </c>
      <c r="N119" s="1585">
        <v>2</v>
      </c>
      <c r="O119" s="1606">
        <v>1</v>
      </c>
      <c r="P119" s="1584">
        <v>0</v>
      </c>
      <c r="Q119" s="1606">
        <v>1</v>
      </c>
      <c r="R119" s="1605">
        <v>0</v>
      </c>
      <c r="S119" s="1606">
        <v>0</v>
      </c>
      <c r="T119" s="1605">
        <v>0</v>
      </c>
      <c r="U119" s="1606">
        <v>0</v>
      </c>
      <c r="V119" s="1584">
        <v>0</v>
      </c>
      <c r="W119" s="1586">
        <v>0</v>
      </c>
      <c r="X119" s="1605">
        <v>0</v>
      </c>
      <c r="Y119" s="1586">
        <v>2</v>
      </c>
      <c r="Z119" s="1605">
        <v>2</v>
      </c>
      <c r="AA119" s="1606">
        <v>0</v>
      </c>
      <c r="AB119" s="1605">
        <v>0</v>
      </c>
      <c r="AC119" s="1606">
        <v>1</v>
      </c>
      <c r="AD119" s="1605">
        <v>0</v>
      </c>
      <c r="AE119" s="1606">
        <v>0</v>
      </c>
      <c r="AF119" s="1605">
        <v>0</v>
      </c>
      <c r="AG119" s="1606">
        <v>0</v>
      </c>
      <c r="AH119" s="1605">
        <v>0</v>
      </c>
      <c r="AI119" s="1606">
        <v>0</v>
      </c>
      <c r="AJ119" s="1605">
        <v>0</v>
      </c>
      <c r="AK119" s="1606">
        <v>0</v>
      </c>
      <c r="AL119" s="1605">
        <v>0</v>
      </c>
      <c r="AM119" s="1606">
        <v>0</v>
      </c>
      <c r="AN119" s="1606">
        <v>0</v>
      </c>
      <c r="AO119" s="1606">
        <v>0</v>
      </c>
      <c r="AP119" s="1606">
        <v>0</v>
      </c>
      <c r="AQ119" s="1606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1601" t="s">
        <v>156</v>
      </c>
      <c r="C120" s="1602">
        <f t="shared" si="81"/>
        <v>0</v>
      </c>
      <c r="D120" s="1603">
        <f t="shared" si="82"/>
        <v>0</v>
      </c>
      <c r="E120" s="1604">
        <f t="shared" si="83"/>
        <v>0</v>
      </c>
      <c r="F120" s="1584">
        <v>0</v>
      </c>
      <c r="G120" s="1586">
        <v>0</v>
      </c>
      <c r="H120" s="1584">
        <v>0</v>
      </c>
      <c r="I120" s="1586">
        <v>0</v>
      </c>
      <c r="J120" s="1584">
        <v>0</v>
      </c>
      <c r="K120" s="1586">
        <v>0</v>
      </c>
      <c r="L120" s="1605">
        <v>0</v>
      </c>
      <c r="M120" s="1585">
        <v>0</v>
      </c>
      <c r="N120" s="1585">
        <v>0</v>
      </c>
      <c r="O120" s="1606">
        <v>0</v>
      </c>
      <c r="P120" s="1584">
        <v>0</v>
      </c>
      <c r="Q120" s="1606">
        <v>0</v>
      </c>
      <c r="R120" s="1605">
        <v>0</v>
      </c>
      <c r="S120" s="1606">
        <v>0</v>
      </c>
      <c r="T120" s="1605">
        <v>0</v>
      </c>
      <c r="U120" s="1606">
        <v>0</v>
      </c>
      <c r="V120" s="1584">
        <v>0</v>
      </c>
      <c r="W120" s="1586">
        <v>0</v>
      </c>
      <c r="X120" s="1605">
        <v>0</v>
      </c>
      <c r="Y120" s="1586">
        <v>0</v>
      </c>
      <c r="Z120" s="1605">
        <v>0</v>
      </c>
      <c r="AA120" s="1606">
        <v>0</v>
      </c>
      <c r="AB120" s="1605">
        <v>0</v>
      </c>
      <c r="AC120" s="1606">
        <v>0</v>
      </c>
      <c r="AD120" s="1605">
        <v>0</v>
      </c>
      <c r="AE120" s="1606">
        <v>0</v>
      </c>
      <c r="AF120" s="1605">
        <v>0</v>
      </c>
      <c r="AG120" s="1606">
        <v>0</v>
      </c>
      <c r="AH120" s="1605">
        <v>0</v>
      </c>
      <c r="AI120" s="1606">
        <v>0</v>
      </c>
      <c r="AJ120" s="1605">
        <v>0</v>
      </c>
      <c r="AK120" s="1606">
        <v>0</v>
      </c>
      <c r="AL120" s="1605">
        <v>0</v>
      </c>
      <c r="AM120" s="1606">
        <v>0</v>
      </c>
      <c r="AN120" s="1606">
        <v>0</v>
      </c>
      <c r="AO120" s="1606">
        <v>0</v>
      </c>
      <c r="AP120" s="1606">
        <v>0</v>
      </c>
      <c r="AQ120" s="1606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1601" t="s">
        <v>157</v>
      </c>
      <c r="C121" s="1602">
        <f t="shared" si="81"/>
        <v>0</v>
      </c>
      <c r="D121" s="1603">
        <f t="shared" si="82"/>
        <v>0</v>
      </c>
      <c r="E121" s="1604">
        <f t="shared" si="83"/>
        <v>0</v>
      </c>
      <c r="F121" s="1584">
        <v>0</v>
      </c>
      <c r="G121" s="1586">
        <v>0</v>
      </c>
      <c r="H121" s="1584">
        <v>0</v>
      </c>
      <c r="I121" s="1586">
        <v>0</v>
      </c>
      <c r="J121" s="1584">
        <v>0</v>
      </c>
      <c r="K121" s="1586">
        <v>0</v>
      </c>
      <c r="L121" s="1605">
        <v>0</v>
      </c>
      <c r="M121" s="1585">
        <v>0</v>
      </c>
      <c r="N121" s="1585">
        <v>0</v>
      </c>
      <c r="O121" s="1606">
        <v>0</v>
      </c>
      <c r="P121" s="1584">
        <v>0</v>
      </c>
      <c r="Q121" s="1606">
        <v>0</v>
      </c>
      <c r="R121" s="1605">
        <v>0</v>
      </c>
      <c r="S121" s="1606">
        <v>0</v>
      </c>
      <c r="T121" s="1605">
        <v>0</v>
      </c>
      <c r="U121" s="1606">
        <v>0</v>
      </c>
      <c r="V121" s="1584">
        <v>0</v>
      </c>
      <c r="W121" s="1586">
        <v>0</v>
      </c>
      <c r="X121" s="1605">
        <v>0</v>
      </c>
      <c r="Y121" s="1586">
        <v>0</v>
      </c>
      <c r="Z121" s="1605">
        <v>0</v>
      </c>
      <c r="AA121" s="1606">
        <v>0</v>
      </c>
      <c r="AB121" s="1605">
        <v>0</v>
      </c>
      <c r="AC121" s="1606">
        <v>0</v>
      </c>
      <c r="AD121" s="1605">
        <v>0</v>
      </c>
      <c r="AE121" s="1606">
        <v>0</v>
      </c>
      <c r="AF121" s="1605">
        <v>0</v>
      </c>
      <c r="AG121" s="1606">
        <v>0</v>
      </c>
      <c r="AH121" s="1605">
        <v>0</v>
      </c>
      <c r="AI121" s="1606">
        <v>0</v>
      </c>
      <c r="AJ121" s="1605">
        <v>0</v>
      </c>
      <c r="AK121" s="1606">
        <v>0</v>
      </c>
      <c r="AL121" s="1605">
        <v>0</v>
      </c>
      <c r="AM121" s="1606">
        <v>0</v>
      </c>
      <c r="AN121" s="1606">
        <v>0</v>
      </c>
      <c r="AO121" s="1606">
        <v>0</v>
      </c>
      <c r="AP121" s="1606">
        <v>0</v>
      </c>
      <c r="AQ121" s="1606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1607" t="s">
        <v>158</v>
      </c>
      <c r="C122" s="1608">
        <f t="shared" si="81"/>
        <v>0</v>
      </c>
      <c r="D122" s="1609">
        <f t="shared" si="82"/>
        <v>0</v>
      </c>
      <c r="E122" s="1610">
        <f t="shared" si="83"/>
        <v>0</v>
      </c>
      <c r="F122" s="1611">
        <v>0</v>
      </c>
      <c r="G122" s="1612">
        <v>0</v>
      </c>
      <c r="H122" s="1611">
        <v>0</v>
      </c>
      <c r="I122" s="1612">
        <v>0</v>
      </c>
      <c r="J122" s="1611">
        <v>0</v>
      </c>
      <c r="K122" s="1612">
        <v>0</v>
      </c>
      <c r="L122" s="1613">
        <v>0</v>
      </c>
      <c r="M122" s="1614">
        <v>0</v>
      </c>
      <c r="N122" s="1614">
        <v>0</v>
      </c>
      <c r="O122" s="1615">
        <v>0</v>
      </c>
      <c r="P122" s="1611">
        <v>0</v>
      </c>
      <c r="Q122" s="1615">
        <v>0</v>
      </c>
      <c r="R122" s="1613">
        <v>0</v>
      </c>
      <c r="S122" s="1615">
        <v>0</v>
      </c>
      <c r="T122" s="1613">
        <v>0</v>
      </c>
      <c r="U122" s="1615">
        <v>0</v>
      </c>
      <c r="V122" s="1611">
        <v>0</v>
      </c>
      <c r="W122" s="1612">
        <v>0</v>
      </c>
      <c r="X122" s="1613">
        <v>0</v>
      </c>
      <c r="Y122" s="1612">
        <v>0</v>
      </c>
      <c r="Z122" s="1613">
        <v>0</v>
      </c>
      <c r="AA122" s="1615">
        <v>0</v>
      </c>
      <c r="AB122" s="1613">
        <v>0</v>
      </c>
      <c r="AC122" s="1615">
        <v>0</v>
      </c>
      <c r="AD122" s="1613">
        <v>0</v>
      </c>
      <c r="AE122" s="1615">
        <v>0</v>
      </c>
      <c r="AF122" s="1613">
        <v>0</v>
      </c>
      <c r="AG122" s="1615">
        <v>0</v>
      </c>
      <c r="AH122" s="1613">
        <v>0</v>
      </c>
      <c r="AI122" s="1615">
        <v>0</v>
      </c>
      <c r="AJ122" s="1613">
        <v>0</v>
      </c>
      <c r="AK122" s="1615">
        <v>0</v>
      </c>
      <c r="AL122" s="1613">
        <v>0</v>
      </c>
      <c r="AM122" s="1615">
        <v>0</v>
      </c>
      <c r="AN122" s="1615">
        <v>0</v>
      </c>
      <c r="AO122" s="1615">
        <v>0</v>
      </c>
      <c r="AP122" s="1615">
        <v>0</v>
      </c>
      <c r="AQ122" s="1615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1616" t="s">
        <v>159</v>
      </c>
      <c r="C123" s="1617">
        <f t="shared" si="81"/>
        <v>0</v>
      </c>
      <c r="D123" s="1618">
        <f>SUM(F123+H123+J123+L123+N123+P123+R123+T123+V123+X123+Z123+AB123+AD123+AF123+AH123+AJ123+AL123)</f>
        <v>0</v>
      </c>
      <c r="E123" s="1619">
        <f t="shared" si="83"/>
        <v>0</v>
      </c>
      <c r="F123" s="1620">
        <v>0</v>
      </c>
      <c r="G123" s="1621">
        <v>0</v>
      </c>
      <c r="H123" s="1620">
        <v>0</v>
      </c>
      <c r="I123" s="1621">
        <v>0</v>
      </c>
      <c r="J123" s="1620">
        <v>0</v>
      </c>
      <c r="K123" s="1621">
        <v>0</v>
      </c>
      <c r="L123" s="1622">
        <v>0</v>
      </c>
      <c r="M123" s="1623">
        <v>0</v>
      </c>
      <c r="N123" s="1623">
        <v>0</v>
      </c>
      <c r="O123" s="1624">
        <v>0</v>
      </c>
      <c r="P123" s="1620">
        <v>0</v>
      </c>
      <c r="Q123" s="1624">
        <v>0</v>
      </c>
      <c r="R123" s="1622">
        <v>0</v>
      </c>
      <c r="S123" s="1624">
        <v>0</v>
      </c>
      <c r="T123" s="1622">
        <v>0</v>
      </c>
      <c r="U123" s="1624">
        <v>0</v>
      </c>
      <c r="V123" s="1620">
        <v>0</v>
      </c>
      <c r="W123" s="1621">
        <v>0</v>
      </c>
      <c r="X123" s="1622">
        <v>0</v>
      </c>
      <c r="Y123" s="1621">
        <v>0</v>
      </c>
      <c r="Z123" s="1622">
        <v>0</v>
      </c>
      <c r="AA123" s="1624">
        <v>0</v>
      </c>
      <c r="AB123" s="1622">
        <v>0</v>
      </c>
      <c r="AC123" s="1624">
        <v>0</v>
      </c>
      <c r="AD123" s="1622">
        <v>0</v>
      </c>
      <c r="AE123" s="1624">
        <v>0</v>
      </c>
      <c r="AF123" s="1622">
        <v>0</v>
      </c>
      <c r="AG123" s="1624">
        <v>0</v>
      </c>
      <c r="AH123" s="1622">
        <v>0</v>
      </c>
      <c r="AI123" s="1624">
        <v>0</v>
      </c>
      <c r="AJ123" s="1622">
        <v>0</v>
      </c>
      <c r="AK123" s="1624">
        <v>0</v>
      </c>
      <c r="AL123" s="1622">
        <v>0</v>
      </c>
      <c r="AM123" s="1624">
        <v>0</v>
      </c>
      <c r="AN123" s="1624">
        <v>0</v>
      </c>
      <c r="AO123" s="1624">
        <v>0</v>
      </c>
      <c r="AP123" s="1624">
        <v>0</v>
      </c>
      <c r="AQ123" s="1624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187</v>
      </c>
      <c r="D124" s="207">
        <f>SUM(D113:D123)</f>
        <v>90</v>
      </c>
      <c r="E124" s="208">
        <f>SUM(E113:E123)</f>
        <v>97</v>
      </c>
      <c r="F124" s="209">
        <f>SUM(F113:F123)</f>
        <v>11</v>
      </c>
      <c r="G124" s="210">
        <f>SUM(G113:G123)</f>
        <v>3</v>
      </c>
      <c r="H124" s="209">
        <f>SUM(H113:H123)</f>
        <v>10</v>
      </c>
      <c r="I124" s="210">
        <f t="shared" ref="I124:AO124" si="84">SUM(I113:I123)</f>
        <v>8</v>
      </c>
      <c r="J124" s="209">
        <f t="shared" si="84"/>
        <v>18</v>
      </c>
      <c r="K124" s="210">
        <f t="shared" si="84"/>
        <v>16</v>
      </c>
      <c r="L124" s="211">
        <f t="shared" si="84"/>
        <v>38</v>
      </c>
      <c r="M124" s="212">
        <f t="shared" si="84"/>
        <v>49</v>
      </c>
      <c r="N124" s="212">
        <f t="shared" si="84"/>
        <v>2</v>
      </c>
      <c r="O124" s="213">
        <f t="shared" si="84"/>
        <v>2</v>
      </c>
      <c r="P124" s="209">
        <f t="shared" si="84"/>
        <v>2</v>
      </c>
      <c r="Q124" s="213">
        <f t="shared" si="84"/>
        <v>4</v>
      </c>
      <c r="R124" s="214">
        <f t="shared" si="84"/>
        <v>3</v>
      </c>
      <c r="S124" s="1625">
        <f t="shared" si="84"/>
        <v>0</v>
      </c>
      <c r="T124" s="1626">
        <f>SUM(T113:T123)</f>
        <v>1</v>
      </c>
      <c r="U124" s="1627">
        <f t="shared" si="84"/>
        <v>1</v>
      </c>
      <c r="V124" s="212">
        <f t="shared" si="84"/>
        <v>0</v>
      </c>
      <c r="W124" s="1625">
        <f t="shared" si="84"/>
        <v>4</v>
      </c>
      <c r="X124" s="1628">
        <f t="shared" si="84"/>
        <v>1</v>
      </c>
      <c r="Y124" s="210">
        <f t="shared" si="84"/>
        <v>6</v>
      </c>
      <c r="Z124" s="1629">
        <f t="shared" si="84"/>
        <v>3</v>
      </c>
      <c r="AA124" s="210">
        <f t="shared" si="84"/>
        <v>1</v>
      </c>
      <c r="AB124" s="1629">
        <f t="shared" si="84"/>
        <v>1</v>
      </c>
      <c r="AC124" s="210">
        <f t="shared" si="84"/>
        <v>2</v>
      </c>
      <c r="AD124" s="1629">
        <f t="shared" si="84"/>
        <v>0</v>
      </c>
      <c r="AE124" s="210">
        <f t="shared" si="84"/>
        <v>0</v>
      </c>
      <c r="AF124" s="1629">
        <f t="shared" si="84"/>
        <v>0</v>
      </c>
      <c r="AG124" s="210">
        <f t="shared" si="84"/>
        <v>0</v>
      </c>
      <c r="AH124" s="1629">
        <f t="shared" si="84"/>
        <v>0</v>
      </c>
      <c r="AI124" s="210">
        <f t="shared" si="84"/>
        <v>0</v>
      </c>
      <c r="AJ124" s="1629">
        <f t="shared" si="84"/>
        <v>0</v>
      </c>
      <c r="AK124" s="210">
        <f t="shared" si="84"/>
        <v>1</v>
      </c>
      <c r="AL124" s="1629">
        <f t="shared" si="84"/>
        <v>0</v>
      </c>
      <c r="AM124" s="210">
        <f t="shared" si="84"/>
        <v>0</v>
      </c>
      <c r="AN124" s="210">
        <f t="shared" si="84"/>
        <v>7</v>
      </c>
      <c r="AO124" s="210">
        <f t="shared" si="84"/>
        <v>1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1592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1601" t="s">
        <v>151</v>
      </c>
      <c r="C126" s="1602">
        <f t="shared" ref="C126:C134" si="86">SUM(D126:E126)</f>
        <v>57</v>
      </c>
      <c r="D126" s="1603">
        <f t="shared" ref="D126:E135" si="87">SUM(F126+H126+J126+L126+N126+P126+R126+T126+V126+X126+Z126+AB126+AD126+AF126+AH126+AJ126+AL126)</f>
        <v>18</v>
      </c>
      <c r="E126" s="1604">
        <f>SUM(G126+I126+K126+M126+O126+Q126+S126+U126+W126+Y126+AA126+AC126+AE126+AG126+AI126+AK126+AM126)</f>
        <v>39</v>
      </c>
      <c r="F126" s="1584">
        <v>0</v>
      </c>
      <c r="G126" s="1586">
        <v>0</v>
      </c>
      <c r="H126" s="1584">
        <v>2</v>
      </c>
      <c r="I126" s="1586">
        <v>2</v>
      </c>
      <c r="J126" s="1584">
        <v>3</v>
      </c>
      <c r="K126" s="1586">
        <v>7</v>
      </c>
      <c r="L126" s="1605">
        <v>13</v>
      </c>
      <c r="M126" s="1585">
        <v>30</v>
      </c>
      <c r="N126" s="1585">
        <v>0</v>
      </c>
      <c r="O126" s="1606">
        <v>0</v>
      </c>
      <c r="P126" s="1584">
        <v>0</v>
      </c>
      <c r="Q126" s="1606">
        <v>0</v>
      </c>
      <c r="R126" s="1605">
        <v>0</v>
      </c>
      <c r="S126" s="1606">
        <v>0</v>
      </c>
      <c r="T126" s="1605">
        <v>0</v>
      </c>
      <c r="U126" s="1606">
        <v>0</v>
      </c>
      <c r="V126" s="1584">
        <v>0</v>
      </c>
      <c r="W126" s="1586">
        <v>0</v>
      </c>
      <c r="X126" s="1605">
        <v>0</v>
      </c>
      <c r="Y126" s="1586">
        <v>0</v>
      </c>
      <c r="Z126" s="1605">
        <v>0</v>
      </c>
      <c r="AA126" s="1606">
        <v>0</v>
      </c>
      <c r="AB126" s="1605">
        <v>0</v>
      </c>
      <c r="AC126" s="1606">
        <v>0</v>
      </c>
      <c r="AD126" s="1605">
        <v>0</v>
      </c>
      <c r="AE126" s="1606">
        <v>0</v>
      </c>
      <c r="AF126" s="1605">
        <v>0</v>
      </c>
      <c r="AG126" s="1606">
        <v>0</v>
      </c>
      <c r="AH126" s="1605">
        <v>0</v>
      </c>
      <c r="AI126" s="1606">
        <v>0</v>
      </c>
      <c r="AJ126" s="1605">
        <v>0</v>
      </c>
      <c r="AK126" s="1606">
        <v>0</v>
      </c>
      <c r="AL126" s="1605">
        <v>0</v>
      </c>
      <c r="AM126" s="1606">
        <v>0</v>
      </c>
      <c r="AN126" s="1606">
        <v>3</v>
      </c>
      <c r="AO126" s="1606">
        <v>1</v>
      </c>
      <c r="AP126" s="1606">
        <v>0</v>
      </c>
      <c r="AQ126" s="1606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1601" t="s">
        <v>152</v>
      </c>
      <c r="C127" s="1602">
        <f t="shared" si="86"/>
        <v>0</v>
      </c>
      <c r="D127" s="1603">
        <f t="shared" si="87"/>
        <v>0</v>
      </c>
      <c r="E127" s="1604">
        <f t="shared" si="87"/>
        <v>0</v>
      </c>
      <c r="F127" s="1584">
        <v>0</v>
      </c>
      <c r="G127" s="1586">
        <v>0</v>
      </c>
      <c r="H127" s="1584">
        <v>0</v>
      </c>
      <c r="I127" s="1586">
        <v>0</v>
      </c>
      <c r="J127" s="1584">
        <v>0</v>
      </c>
      <c r="K127" s="1586">
        <v>0</v>
      </c>
      <c r="L127" s="1605">
        <v>0</v>
      </c>
      <c r="M127" s="1585">
        <v>0</v>
      </c>
      <c r="N127" s="1585">
        <v>0</v>
      </c>
      <c r="O127" s="1606">
        <v>0</v>
      </c>
      <c r="P127" s="1584">
        <v>0</v>
      </c>
      <c r="Q127" s="1606">
        <v>0</v>
      </c>
      <c r="R127" s="1605">
        <v>0</v>
      </c>
      <c r="S127" s="1606">
        <v>0</v>
      </c>
      <c r="T127" s="1605">
        <v>0</v>
      </c>
      <c r="U127" s="1606">
        <v>0</v>
      </c>
      <c r="V127" s="1584">
        <v>0</v>
      </c>
      <c r="W127" s="1586">
        <v>0</v>
      </c>
      <c r="X127" s="1605">
        <v>0</v>
      </c>
      <c r="Y127" s="1586">
        <v>0</v>
      </c>
      <c r="Z127" s="1605">
        <v>0</v>
      </c>
      <c r="AA127" s="1606">
        <v>0</v>
      </c>
      <c r="AB127" s="1605">
        <v>0</v>
      </c>
      <c r="AC127" s="1606">
        <v>0</v>
      </c>
      <c r="AD127" s="1605">
        <v>0</v>
      </c>
      <c r="AE127" s="1606">
        <v>0</v>
      </c>
      <c r="AF127" s="1605">
        <v>0</v>
      </c>
      <c r="AG127" s="1606">
        <v>0</v>
      </c>
      <c r="AH127" s="1605">
        <v>0</v>
      </c>
      <c r="AI127" s="1606">
        <v>0</v>
      </c>
      <c r="AJ127" s="1605">
        <v>0</v>
      </c>
      <c r="AK127" s="1606">
        <v>0</v>
      </c>
      <c r="AL127" s="1605">
        <v>0</v>
      </c>
      <c r="AM127" s="1606">
        <v>0</v>
      </c>
      <c r="AN127" s="1606">
        <v>0</v>
      </c>
      <c r="AO127" s="1606">
        <v>0</v>
      </c>
      <c r="AP127" s="1606">
        <v>0</v>
      </c>
      <c r="AQ127" s="1606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1601" t="s">
        <v>153</v>
      </c>
      <c r="C128" s="1602">
        <f t="shared" si="86"/>
        <v>0</v>
      </c>
      <c r="D128" s="1603">
        <f t="shared" si="87"/>
        <v>0</v>
      </c>
      <c r="E128" s="1604">
        <f t="shared" si="87"/>
        <v>0</v>
      </c>
      <c r="F128" s="1584">
        <v>0</v>
      </c>
      <c r="G128" s="1586">
        <v>0</v>
      </c>
      <c r="H128" s="1584">
        <v>0</v>
      </c>
      <c r="I128" s="1586">
        <v>0</v>
      </c>
      <c r="J128" s="1584">
        <v>0</v>
      </c>
      <c r="K128" s="1586">
        <v>0</v>
      </c>
      <c r="L128" s="1605">
        <v>0</v>
      </c>
      <c r="M128" s="1585">
        <v>0</v>
      </c>
      <c r="N128" s="1585">
        <v>0</v>
      </c>
      <c r="O128" s="1606">
        <v>0</v>
      </c>
      <c r="P128" s="1584">
        <v>0</v>
      </c>
      <c r="Q128" s="1606">
        <v>0</v>
      </c>
      <c r="R128" s="1605">
        <v>0</v>
      </c>
      <c r="S128" s="1606">
        <v>0</v>
      </c>
      <c r="T128" s="1605">
        <v>0</v>
      </c>
      <c r="U128" s="1606">
        <v>0</v>
      </c>
      <c r="V128" s="1584">
        <v>0</v>
      </c>
      <c r="W128" s="1586">
        <v>0</v>
      </c>
      <c r="X128" s="1605">
        <v>0</v>
      </c>
      <c r="Y128" s="1586">
        <v>0</v>
      </c>
      <c r="Z128" s="1605">
        <v>0</v>
      </c>
      <c r="AA128" s="1606">
        <v>0</v>
      </c>
      <c r="AB128" s="1605">
        <v>0</v>
      </c>
      <c r="AC128" s="1606">
        <v>0</v>
      </c>
      <c r="AD128" s="1605">
        <v>0</v>
      </c>
      <c r="AE128" s="1606">
        <v>0</v>
      </c>
      <c r="AF128" s="1605">
        <v>0</v>
      </c>
      <c r="AG128" s="1606">
        <v>0</v>
      </c>
      <c r="AH128" s="1605">
        <v>0</v>
      </c>
      <c r="AI128" s="1606">
        <v>0</v>
      </c>
      <c r="AJ128" s="1605">
        <v>0</v>
      </c>
      <c r="AK128" s="1606">
        <v>0</v>
      </c>
      <c r="AL128" s="1605">
        <v>0</v>
      </c>
      <c r="AM128" s="1606">
        <v>0</v>
      </c>
      <c r="AN128" s="1606">
        <v>0</v>
      </c>
      <c r="AO128" s="1606">
        <v>0</v>
      </c>
      <c r="AP128" s="1606">
        <v>0</v>
      </c>
      <c r="AQ128" s="1606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1601" t="s">
        <v>154</v>
      </c>
      <c r="C129" s="1602">
        <f t="shared" si="86"/>
        <v>6</v>
      </c>
      <c r="D129" s="1603">
        <f t="shared" si="87"/>
        <v>6</v>
      </c>
      <c r="E129" s="1604">
        <f t="shared" si="87"/>
        <v>0</v>
      </c>
      <c r="F129" s="1584">
        <v>0</v>
      </c>
      <c r="G129" s="1586">
        <v>0</v>
      </c>
      <c r="H129" s="1584">
        <v>0</v>
      </c>
      <c r="I129" s="1586">
        <v>0</v>
      </c>
      <c r="J129" s="1584">
        <v>4</v>
      </c>
      <c r="K129" s="1586">
        <v>0</v>
      </c>
      <c r="L129" s="1605">
        <v>2</v>
      </c>
      <c r="M129" s="1585">
        <v>0</v>
      </c>
      <c r="N129" s="1585">
        <v>0</v>
      </c>
      <c r="O129" s="1606">
        <v>0</v>
      </c>
      <c r="P129" s="1584">
        <v>0</v>
      </c>
      <c r="Q129" s="1606">
        <v>0</v>
      </c>
      <c r="R129" s="1605">
        <v>0</v>
      </c>
      <c r="S129" s="1606">
        <v>0</v>
      </c>
      <c r="T129" s="1605">
        <v>0</v>
      </c>
      <c r="U129" s="1606">
        <v>0</v>
      </c>
      <c r="V129" s="1584">
        <v>0</v>
      </c>
      <c r="W129" s="1586">
        <v>0</v>
      </c>
      <c r="X129" s="1605">
        <v>0</v>
      </c>
      <c r="Y129" s="1586">
        <v>0</v>
      </c>
      <c r="Z129" s="1605">
        <v>0</v>
      </c>
      <c r="AA129" s="1606">
        <v>0</v>
      </c>
      <c r="AB129" s="1605">
        <v>0</v>
      </c>
      <c r="AC129" s="1606">
        <v>0</v>
      </c>
      <c r="AD129" s="1605">
        <v>0</v>
      </c>
      <c r="AE129" s="1606">
        <v>0</v>
      </c>
      <c r="AF129" s="1605">
        <v>0</v>
      </c>
      <c r="AG129" s="1606">
        <v>0</v>
      </c>
      <c r="AH129" s="1605">
        <v>0</v>
      </c>
      <c r="AI129" s="1606">
        <v>0</v>
      </c>
      <c r="AJ129" s="1605">
        <v>0</v>
      </c>
      <c r="AK129" s="1606">
        <v>0</v>
      </c>
      <c r="AL129" s="1605">
        <v>0</v>
      </c>
      <c r="AM129" s="1606">
        <v>0</v>
      </c>
      <c r="AN129" s="1606">
        <v>0</v>
      </c>
      <c r="AO129" s="1606">
        <v>0</v>
      </c>
      <c r="AP129" s="1606">
        <v>0</v>
      </c>
      <c r="AQ129" s="1606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1601" t="s">
        <v>37</v>
      </c>
      <c r="C130" s="1602">
        <f t="shared" si="86"/>
        <v>0</v>
      </c>
      <c r="D130" s="1603">
        <f t="shared" si="87"/>
        <v>0</v>
      </c>
      <c r="E130" s="1604">
        <f t="shared" si="87"/>
        <v>0</v>
      </c>
      <c r="F130" s="1584">
        <v>0</v>
      </c>
      <c r="G130" s="1586">
        <v>0</v>
      </c>
      <c r="H130" s="1584">
        <v>0</v>
      </c>
      <c r="I130" s="1586">
        <v>0</v>
      </c>
      <c r="J130" s="1584">
        <v>0</v>
      </c>
      <c r="K130" s="1586">
        <v>0</v>
      </c>
      <c r="L130" s="1605">
        <v>0</v>
      </c>
      <c r="M130" s="1585">
        <v>0</v>
      </c>
      <c r="N130" s="1585">
        <v>0</v>
      </c>
      <c r="O130" s="1606">
        <v>0</v>
      </c>
      <c r="P130" s="1584">
        <v>0</v>
      </c>
      <c r="Q130" s="1606">
        <v>0</v>
      </c>
      <c r="R130" s="1605">
        <v>0</v>
      </c>
      <c r="S130" s="1606">
        <v>0</v>
      </c>
      <c r="T130" s="1605">
        <v>0</v>
      </c>
      <c r="U130" s="1606">
        <v>0</v>
      </c>
      <c r="V130" s="1584">
        <v>0</v>
      </c>
      <c r="W130" s="1586">
        <v>0</v>
      </c>
      <c r="X130" s="1605">
        <v>0</v>
      </c>
      <c r="Y130" s="1586">
        <v>0</v>
      </c>
      <c r="Z130" s="1605">
        <v>0</v>
      </c>
      <c r="AA130" s="1606">
        <v>0</v>
      </c>
      <c r="AB130" s="1605">
        <v>0</v>
      </c>
      <c r="AC130" s="1606">
        <v>0</v>
      </c>
      <c r="AD130" s="1605">
        <v>0</v>
      </c>
      <c r="AE130" s="1606">
        <v>0</v>
      </c>
      <c r="AF130" s="1605">
        <v>0</v>
      </c>
      <c r="AG130" s="1606">
        <v>0</v>
      </c>
      <c r="AH130" s="1605">
        <v>0</v>
      </c>
      <c r="AI130" s="1606">
        <v>0</v>
      </c>
      <c r="AJ130" s="1605">
        <v>0</v>
      </c>
      <c r="AK130" s="1606">
        <v>0</v>
      </c>
      <c r="AL130" s="1605">
        <v>0</v>
      </c>
      <c r="AM130" s="1606">
        <v>0</v>
      </c>
      <c r="AN130" s="1606">
        <v>0</v>
      </c>
      <c r="AO130" s="1606">
        <v>0</v>
      </c>
      <c r="AP130" s="1606">
        <v>0</v>
      </c>
      <c r="AQ130" s="1606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1601" t="s">
        <v>155</v>
      </c>
      <c r="C131" s="1602">
        <f t="shared" si="86"/>
        <v>31</v>
      </c>
      <c r="D131" s="1603">
        <f t="shared" si="87"/>
        <v>18</v>
      </c>
      <c r="E131" s="1604">
        <f t="shared" si="87"/>
        <v>13</v>
      </c>
      <c r="F131" s="1584">
        <v>5</v>
      </c>
      <c r="G131" s="1586">
        <v>0</v>
      </c>
      <c r="H131" s="1584">
        <v>4</v>
      </c>
      <c r="I131" s="1586">
        <v>7</v>
      </c>
      <c r="J131" s="1584">
        <v>6</v>
      </c>
      <c r="K131" s="1586">
        <v>3</v>
      </c>
      <c r="L131" s="1605">
        <v>2</v>
      </c>
      <c r="M131" s="1585">
        <v>2</v>
      </c>
      <c r="N131" s="1585">
        <v>1</v>
      </c>
      <c r="O131" s="1606">
        <v>1</v>
      </c>
      <c r="P131" s="1584">
        <v>0</v>
      </c>
      <c r="Q131" s="1606">
        <v>0</v>
      </c>
      <c r="R131" s="1605">
        <v>0</v>
      </c>
      <c r="S131" s="1606">
        <v>0</v>
      </c>
      <c r="T131" s="1605">
        <v>0</v>
      </c>
      <c r="U131" s="1606">
        <v>0</v>
      </c>
      <c r="V131" s="1584">
        <v>0</v>
      </c>
      <c r="W131" s="1586">
        <v>0</v>
      </c>
      <c r="X131" s="1605">
        <v>0</v>
      </c>
      <c r="Y131" s="1586">
        <v>0</v>
      </c>
      <c r="Z131" s="1605">
        <v>0</v>
      </c>
      <c r="AA131" s="1606">
        <v>0</v>
      </c>
      <c r="AB131" s="1605">
        <v>0</v>
      </c>
      <c r="AC131" s="1606">
        <v>0</v>
      </c>
      <c r="AD131" s="1605">
        <v>0</v>
      </c>
      <c r="AE131" s="1606">
        <v>0</v>
      </c>
      <c r="AF131" s="1605">
        <v>0</v>
      </c>
      <c r="AG131" s="1606">
        <v>0</v>
      </c>
      <c r="AH131" s="1605">
        <v>0</v>
      </c>
      <c r="AI131" s="1606">
        <v>0</v>
      </c>
      <c r="AJ131" s="1605">
        <v>0</v>
      </c>
      <c r="AK131" s="1606">
        <v>0</v>
      </c>
      <c r="AL131" s="1605">
        <v>0</v>
      </c>
      <c r="AM131" s="1606">
        <v>0</v>
      </c>
      <c r="AN131" s="1606">
        <v>0</v>
      </c>
      <c r="AO131" s="1606">
        <v>0</v>
      </c>
      <c r="AP131" s="1606">
        <v>0</v>
      </c>
      <c r="AQ131" s="1606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1601" t="s">
        <v>156</v>
      </c>
      <c r="C132" s="1602">
        <f t="shared" si="86"/>
        <v>0</v>
      </c>
      <c r="D132" s="1603">
        <f t="shared" si="87"/>
        <v>0</v>
      </c>
      <c r="E132" s="1604">
        <f t="shared" si="87"/>
        <v>0</v>
      </c>
      <c r="F132" s="1584">
        <v>0</v>
      </c>
      <c r="G132" s="1586">
        <v>0</v>
      </c>
      <c r="H132" s="1584">
        <v>0</v>
      </c>
      <c r="I132" s="1586">
        <v>0</v>
      </c>
      <c r="J132" s="1584">
        <v>0</v>
      </c>
      <c r="K132" s="1586">
        <v>0</v>
      </c>
      <c r="L132" s="1605">
        <v>0</v>
      </c>
      <c r="M132" s="1585">
        <v>0</v>
      </c>
      <c r="N132" s="1585">
        <v>0</v>
      </c>
      <c r="O132" s="1606">
        <v>0</v>
      </c>
      <c r="P132" s="1584">
        <v>0</v>
      </c>
      <c r="Q132" s="1606">
        <v>0</v>
      </c>
      <c r="R132" s="1605">
        <v>0</v>
      </c>
      <c r="S132" s="1606">
        <v>0</v>
      </c>
      <c r="T132" s="1605">
        <v>0</v>
      </c>
      <c r="U132" s="1606">
        <v>0</v>
      </c>
      <c r="V132" s="1584">
        <v>0</v>
      </c>
      <c r="W132" s="1586">
        <v>0</v>
      </c>
      <c r="X132" s="1605">
        <v>0</v>
      </c>
      <c r="Y132" s="1586">
        <v>0</v>
      </c>
      <c r="Z132" s="1605">
        <v>0</v>
      </c>
      <c r="AA132" s="1606">
        <v>0</v>
      </c>
      <c r="AB132" s="1605">
        <v>0</v>
      </c>
      <c r="AC132" s="1606">
        <v>0</v>
      </c>
      <c r="AD132" s="1605">
        <v>0</v>
      </c>
      <c r="AE132" s="1606">
        <v>0</v>
      </c>
      <c r="AF132" s="1605">
        <v>0</v>
      </c>
      <c r="AG132" s="1606">
        <v>0</v>
      </c>
      <c r="AH132" s="1605">
        <v>0</v>
      </c>
      <c r="AI132" s="1606">
        <v>0</v>
      </c>
      <c r="AJ132" s="1605">
        <v>0</v>
      </c>
      <c r="AK132" s="1606">
        <v>0</v>
      </c>
      <c r="AL132" s="1605">
        <v>0</v>
      </c>
      <c r="AM132" s="1606">
        <v>0</v>
      </c>
      <c r="AN132" s="1606">
        <v>0</v>
      </c>
      <c r="AO132" s="1606">
        <v>0</v>
      </c>
      <c r="AP132" s="1606">
        <v>0</v>
      </c>
      <c r="AQ132" s="1606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1601" t="s">
        <v>157</v>
      </c>
      <c r="C133" s="1602">
        <f t="shared" si="86"/>
        <v>0</v>
      </c>
      <c r="D133" s="1603">
        <f t="shared" si="87"/>
        <v>0</v>
      </c>
      <c r="E133" s="1604">
        <f t="shared" si="87"/>
        <v>0</v>
      </c>
      <c r="F133" s="1584">
        <v>0</v>
      </c>
      <c r="G133" s="1586">
        <v>0</v>
      </c>
      <c r="H133" s="1584">
        <v>0</v>
      </c>
      <c r="I133" s="1586">
        <v>0</v>
      </c>
      <c r="J133" s="1584">
        <v>0</v>
      </c>
      <c r="K133" s="1586">
        <v>0</v>
      </c>
      <c r="L133" s="1605">
        <v>0</v>
      </c>
      <c r="M133" s="1585">
        <v>0</v>
      </c>
      <c r="N133" s="1585">
        <v>0</v>
      </c>
      <c r="O133" s="1606">
        <v>0</v>
      </c>
      <c r="P133" s="1584">
        <v>0</v>
      </c>
      <c r="Q133" s="1606">
        <v>0</v>
      </c>
      <c r="R133" s="1605">
        <v>0</v>
      </c>
      <c r="S133" s="1606">
        <v>0</v>
      </c>
      <c r="T133" s="1605">
        <v>0</v>
      </c>
      <c r="U133" s="1606">
        <v>0</v>
      </c>
      <c r="V133" s="1584">
        <v>0</v>
      </c>
      <c r="W133" s="1586">
        <v>0</v>
      </c>
      <c r="X133" s="1605">
        <v>0</v>
      </c>
      <c r="Y133" s="1586">
        <v>0</v>
      </c>
      <c r="Z133" s="1605">
        <v>0</v>
      </c>
      <c r="AA133" s="1606">
        <v>0</v>
      </c>
      <c r="AB133" s="1605">
        <v>0</v>
      </c>
      <c r="AC133" s="1606">
        <v>0</v>
      </c>
      <c r="AD133" s="1605">
        <v>0</v>
      </c>
      <c r="AE133" s="1606">
        <v>0</v>
      </c>
      <c r="AF133" s="1605">
        <v>0</v>
      </c>
      <c r="AG133" s="1606">
        <v>0</v>
      </c>
      <c r="AH133" s="1605">
        <v>0</v>
      </c>
      <c r="AI133" s="1606">
        <v>0</v>
      </c>
      <c r="AJ133" s="1605">
        <v>0</v>
      </c>
      <c r="AK133" s="1606">
        <v>0</v>
      </c>
      <c r="AL133" s="1605">
        <v>0</v>
      </c>
      <c r="AM133" s="1606">
        <v>0</v>
      </c>
      <c r="AN133" s="1606">
        <v>0</v>
      </c>
      <c r="AO133" s="1606">
        <v>0</v>
      </c>
      <c r="AP133" s="1606">
        <v>0</v>
      </c>
      <c r="AQ133" s="1606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1601" t="s">
        <v>158</v>
      </c>
      <c r="C134" s="1602">
        <f t="shared" si="86"/>
        <v>0</v>
      </c>
      <c r="D134" s="1603">
        <f t="shared" si="87"/>
        <v>0</v>
      </c>
      <c r="E134" s="1604">
        <f t="shared" si="87"/>
        <v>0</v>
      </c>
      <c r="F134" s="1584">
        <v>0</v>
      </c>
      <c r="G134" s="1586">
        <v>0</v>
      </c>
      <c r="H134" s="1584">
        <v>0</v>
      </c>
      <c r="I134" s="1586">
        <v>0</v>
      </c>
      <c r="J134" s="1584">
        <v>0</v>
      </c>
      <c r="K134" s="1586">
        <v>0</v>
      </c>
      <c r="L134" s="1605">
        <v>0</v>
      </c>
      <c r="M134" s="1585">
        <v>0</v>
      </c>
      <c r="N134" s="1585">
        <v>0</v>
      </c>
      <c r="O134" s="1606">
        <v>0</v>
      </c>
      <c r="P134" s="1584">
        <v>0</v>
      </c>
      <c r="Q134" s="1606">
        <v>0</v>
      </c>
      <c r="R134" s="1605">
        <v>0</v>
      </c>
      <c r="S134" s="1606">
        <v>0</v>
      </c>
      <c r="T134" s="1605">
        <v>0</v>
      </c>
      <c r="U134" s="1606">
        <v>0</v>
      </c>
      <c r="V134" s="1584">
        <v>0</v>
      </c>
      <c r="W134" s="1586">
        <v>0</v>
      </c>
      <c r="X134" s="1605">
        <v>0</v>
      </c>
      <c r="Y134" s="1586">
        <v>0</v>
      </c>
      <c r="Z134" s="1605">
        <v>0</v>
      </c>
      <c r="AA134" s="1606">
        <v>0</v>
      </c>
      <c r="AB134" s="1605">
        <v>0</v>
      </c>
      <c r="AC134" s="1606">
        <v>0</v>
      </c>
      <c r="AD134" s="1605">
        <v>0</v>
      </c>
      <c r="AE134" s="1606">
        <v>0</v>
      </c>
      <c r="AF134" s="1605">
        <v>0</v>
      </c>
      <c r="AG134" s="1606">
        <v>0</v>
      </c>
      <c r="AH134" s="1605">
        <v>0</v>
      </c>
      <c r="AI134" s="1606">
        <v>0</v>
      </c>
      <c r="AJ134" s="1605">
        <v>0</v>
      </c>
      <c r="AK134" s="1606">
        <v>0</v>
      </c>
      <c r="AL134" s="1605">
        <v>0</v>
      </c>
      <c r="AM134" s="1606">
        <v>0</v>
      </c>
      <c r="AN134" s="1606">
        <v>0</v>
      </c>
      <c r="AO134" s="1606">
        <v>0</v>
      </c>
      <c r="AP134" s="1606">
        <v>0</v>
      </c>
      <c r="AQ134" s="1606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94</v>
      </c>
      <c r="D136" s="230">
        <f>SUM(D125:D135)</f>
        <v>42</v>
      </c>
      <c r="E136" s="231">
        <f>SUM(E125:E135)</f>
        <v>52</v>
      </c>
      <c r="F136" s="236">
        <f>SUM(F125:F135)</f>
        <v>5</v>
      </c>
      <c r="G136" s="518">
        <f t="shared" ref="G136:AQ136" si="88">SUM(G125:G135)</f>
        <v>0</v>
      </c>
      <c r="H136" s="236">
        <f t="shared" si="88"/>
        <v>6</v>
      </c>
      <c r="I136" s="518">
        <f t="shared" si="88"/>
        <v>9</v>
      </c>
      <c r="J136" s="236">
        <f t="shared" si="88"/>
        <v>13</v>
      </c>
      <c r="K136" s="518">
        <f t="shared" si="88"/>
        <v>10</v>
      </c>
      <c r="L136" s="521">
        <f t="shared" si="88"/>
        <v>17</v>
      </c>
      <c r="M136" s="239">
        <f t="shared" si="88"/>
        <v>32</v>
      </c>
      <c r="N136" s="239">
        <f t="shared" si="88"/>
        <v>1</v>
      </c>
      <c r="O136" s="240">
        <f t="shared" si="88"/>
        <v>1</v>
      </c>
      <c r="P136" s="236">
        <f t="shared" si="88"/>
        <v>0</v>
      </c>
      <c r="Q136" s="240">
        <f t="shared" si="88"/>
        <v>0</v>
      </c>
      <c r="R136" s="517">
        <f t="shared" si="88"/>
        <v>0</v>
      </c>
      <c r="S136" s="1503">
        <f t="shared" si="88"/>
        <v>0</v>
      </c>
      <c r="T136" s="1375">
        <f t="shared" si="88"/>
        <v>0</v>
      </c>
      <c r="U136" s="1392">
        <f t="shared" si="88"/>
        <v>0</v>
      </c>
      <c r="V136" s="239">
        <f t="shared" si="88"/>
        <v>0</v>
      </c>
      <c r="W136" s="1503">
        <f t="shared" si="88"/>
        <v>0</v>
      </c>
      <c r="X136" s="1630">
        <f t="shared" si="88"/>
        <v>0</v>
      </c>
      <c r="Y136" s="518">
        <f t="shared" si="88"/>
        <v>0</v>
      </c>
      <c r="Z136" s="1631">
        <f t="shared" si="88"/>
        <v>0</v>
      </c>
      <c r="AA136" s="518">
        <f t="shared" si="88"/>
        <v>0</v>
      </c>
      <c r="AB136" s="1631">
        <f t="shared" si="88"/>
        <v>0</v>
      </c>
      <c r="AC136" s="518">
        <f t="shared" si="88"/>
        <v>0</v>
      </c>
      <c r="AD136" s="1631">
        <f t="shared" si="88"/>
        <v>0</v>
      </c>
      <c r="AE136" s="518">
        <f t="shared" si="88"/>
        <v>0</v>
      </c>
      <c r="AF136" s="1631">
        <f t="shared" si="88"/>
        <v>0</v>
      </c>
      <c r="AG136" s="518">
        <f t="shared" si="88"/>
        <v>0</v>
      </c>
      <c r="AH136" s="1631">
        <f t="shared" si="88"/>
        <v>0</v>
      </c>
      <c r="AI136" s="518">
        <f t="shared" si="88"/>
        <v>0</v>
      </c>
      <c r="AJ136" s="1631">
        <f t="shared" si="88"/>
        <v>0</v>
      </c>
      <c r="AK136" s="518">
        <f t="shared" si="88"/>
        <v>0</v>
      </c>
      <c r="AL136" s="1631">
        <f t="shared" si="88"/>
        <v>0</v>
      </c>
      <c r="AM136" s="518">
        <f t="shared" si="88"/>
        <v>0</v>
      </c>
      <c r="AN136" s="518">
        <f t="shared" si="88"/>
        <v>3</v>
      </c>
      <c r="AO136" s="518">
        <f t="shared" si="88"/>
        <v>1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4180" t="s">
        <v>162</v>
      </c>
      <c r="B138" s="4180" t="s">
        <v>4</v>
      </c>
      <c r="C138" s="3775" t="s">
        <v>6</v>
      </c>
      <c r="D138" s="3776"/>
      <c r="E138" s="3777"/>
      <c r="F138" s="4181" t="s">
        <v>163</v>
      </c>
      <c r="G138" s="4182"/>
      <c r="H138" s="4182"/>
      <c r="I138" s="4182"/>
      <c r="J138" s="4182"/>
      <c r="K138" s="4182"/>
      <c r="L138" s="4182"/>
      <c r="M138" s="4182"/>
      <c r="N138" s="4182"/>
      <c r="O138" s="4182"/>
      <c r="P138" s="4182"/>
      <c r="Q138" s="4182"/>
      <c r="R138" s="4182"/>
      <c r="S138" s="4182"/>
      <c r="T138" s="4182"/>
      <c r="U138" s="4182"/>
      <c r="V138" s="4182"/>
      <c r="W138" s="4182"/>
      <c r="X138" s="4182"/>
      <c r="Y138" s="4182"/>
      <c r="Z138" s="4182"/>
      <c r="AA138" s="4182"/>
      <c r="AB138" s="4182"/>
      <c r="AC138" s="4182"/>
      <c r="AD138" s="4182"/>
      <c r="AE138" s="4182"/>
      <c r="AF138" s="4182"/>
      <c r="AG138" s="4183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181" t="s">
        <v>15</v>
      </c>
      <c r="G139" s="4094"/>
      <c r="H139" s="4121" t="s">
        <v>16</v>
      </c>
      <c r="I139" s="4179"/>
      <c r="J139" s="4121" t="s">
        <v>17</v>
      </c>
      <c r="K139" s="4179"/>
      <c r="L139" s="4121" t="s">
        <v>18</v>
      </c>
      <c r="M139" s="4179"/>
      <c r="N139" s="4121" t="s">
        <v>19</v>
      </c>
      <c r="O139" s="4179"/>
      <c r="P139" s="4121" t="s">
        <v>20</v>
      </c>
      <c r="Q139" s="4179"/>
      <c r="R139" s="4121" t="s">
        <v>21</v>
      </c>
      <c r="S139" s="4179"/>
      <c r="T139" s="4121" t="s">
        <v>22</v>
      </c>
      <c r="U139" s="4179"/>
      <c r="V139" s="4121" t="s">
        <v>23</v>
      </c>
      <c r="W139" s="4179"/>
      <c r="X139" s="4121" t="s">
        <v>24</v>
      </c>
      <c r="Y139" s="4179"/>
      <c r="Z139" s="4121" t="s">
        <v>25</v>
      </c>
      <c r="AA139" s="4179"/>
      <c r="AB139" s="4121" t="s">
        <v>26</v>
      </c>
      <c r="AC139" s="4179"/>
      <c r="AD139" s="4121" t="s">
        <v>27</v>
      </c>
      <c r="AE139" s="4179"/>
      <c r="AF139" s="4121" t="s">
        <v>28</v>
      </c>
      <c r="AG139" s="4186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1505" t="s">
        <v>90</v>
      </c>
      <c r="D140" s="1462" t="s">
        <v>29</v>
      </c>
      <c r="E140" s="1506" t="s">
        <v>30</v>
      </c>
      <c r="F140" s="1389" t="s">
        <v>29</v>
      </c>
      <c r="G140" s="1506" t="s">
        <v>30</v>
      </c>
      <c r="H140" s="1389" t="s">
        <v>29</v>
      </c>
      <c r="I140" s="1506" t="s">
        <v>30</v>
      </c>
      <c r="J140" s="1389" t="s">
        <v>29</v>
      </c>
      <c r="K140" s="1506" t="s">
        <v>30</v>
      </c>
      <c r="L140" s="1389" t="s">
        <v>29</v>
      </c>
      <c r="M140" s="1506" t="s">
        <v>30</v>
      </c>
      <c r="N140" s="1389" t="s">
        <v>29</v>
      </c>
      <c r="O140" s="1506" t="s">
        <v>30</v>
      </c>
      <c r="P140" s="1389" t="s">
        <v>29</v>
      </c>
      <c r="Q140" s="1506" t="s">
        <v>30</v>
      </c>
      <c r="R140" s="1389" t="s">
        <v>29</v>
      </c>
      <c r="S140" s="1506" t="s">
        <v>30</v>
      </c>
      <c r="T140" s="1389" t="s">
        <v>29</v>
      </c>
      <c r="U140" s="1506" t="s">
        <v>30</v>
      </c>
      <c r="V140" s="1389" t="s">
        <v>29</v>
      </c>
      <c r="W140" s="1506" t="s">
        <v>30</v>
      </c>
      <c r="X140" s="1389" t="s">
        <v>29</v>
      </c>
      <c r="Y140" s="1506" t="s">
        <v>30</v>
      </c>
      <c r="Z140" s="1389" t="s">
        <v>29</v>
      </c>
      <c r="AA140" s="1506" t="s">
        <v>30</v>
      </c>
      <c r="AB140" s="1389" t="s">
        <v>29</v>
      </c>
      <c r="AC140" s="1506" t="s">
        <v>30</v>
      </c>
      <c r="AD140" s="1389" t="s">
        <v>29</v>
      </c>
      <c r="AE140" s="1506" t="s">
        <v>30</v>
      </c>
      <c r="AF140" s="1389" t="s">
        <v>29</v>
      </c>
      <c r="AG140" s="1632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4176" t="s">
        <v>164</v>
      </c>
      <c r="B141" s="1633" t="s">
        <v>31</v>
      </c>
      <c r="C141" s="1634">
        <f t="shared" ref="C141:C148" si="90">SUM(D141:E141)</f>
        <v>0</v>
      </c>
      <c r="D141" s="1594">
        <f>SUM(F141+H141+J141+L141+N141+P141+R141+T141+V141+X141+Z141+AB141+AD141+AF141)</f>
        <v>0</v>
      </c>
      <c r="E141" s="1595">
        <f t="shared" ref="D141:E148" si="91">SUM(G141+I141+K141+M141+O141+Q141+S141+U141+W141+Y141+AA141+AC141+AE141+AG141)</f>
        <v>0</v>
      </c>
      <c r="F141" s="1377"/>
      <c r="G141" s="1378"/>
      <c r="H141" s="1377"/>
      <c r="I141" s="1378"/>
      <c r="J141" s="1377"/>
      <c r="K141" s="1378"/>
      <c r="L141" s="1377"/>
      <c r="M141" s="1378"/>
      <c r="N141" s="1377"/>
      <c r="O141" s="1378"/>
      <c r="P141" s="1377"/>
      <c r="Q141" s="1378"/>
      <c r="R141" s="1377"/>
      <c r="S141" s="1378"/>
      <c r="T141" s="1377"/>
      <c r="U141" s="1378"/>
      <c r="V141" s="1377"/>
      <c r="W141" s="1378"/>
      <c r="X141" s="1377"/>
      <c r="Y141" s="1378"/>
      <c r="Z141" s="1377"/>
      <c r="AA141" s="1378"/>
      <c r="AB141" s="1377"/>
      <c r="AC141" s="1378"/>
      <c r="AD141" s="1377"/>
      <c r="AE141" s="1378"/>
      <c r="AF141" s="1377"/>
      <c r="AG141" s="1509"/>
      <c r="AH141" s="1471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1635" t="s">
        <v>152</v>
      </c>
      <c r="C142" s="411">
        <f t="shared" si="90"/>
        <v>0</v>
      </c>
      <c r="D142" s="1603">
        <f t="shared" si="91"/>
        <v>0</v>
      </c>
      <c r="E142" s="1604">
        <f>SUM(G142+I142+K142+M142+O142+Q142+S142+U142+W142+Y142+AA142+AC142+AE142+AG142)</f>
        <v>0</v>
      </c>
      <c r="F142" s="1511"/>
      <c r="G142" s="1513"/>
      <c r="H142" s="1511"/>
      <c r="I142" s="1513"/>
      <c r="J142" s="1511"/>
      <c r="K142" s="1513"/>
      <c r="L142" s="1511"/>
      <c r="M142" s="1513"/>
      <c r="N142" s="1511"/>
      <c r="O142" s="1513"/>
      <c r="P142" s="1511"/>
      <c r="Q142" s="1513"/>
      <c r="R142" s="1511"/>
      <c r="S142" s="1513"/>
      <c r="T142" s="1511"/>
      <c r="U142" s="1513"/>
      <c r="V142" s="1511"/>
      <c r="W142" s="1513"/>
      <c r="X142" s="1511"/>
      <c r="Y142" s="1513"/>
      <c r="Z142" s="1511"/>
      <c r="AA142" s="1513"/>
      <c r="AB142" s="1511"/>
      <c r="AC142" s="1513"/>
      <c r="AD142" s="1511"/>
      <c r="AE142" s="1513"/>
      <c r="AF142" s="1511"/>
      <c r="AG142" s="1514"/>
      <c r="AH142" s="1510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1636" t="s">
        <v>165</v>
      </c>
      <c r="C143" s="411">
        <f t="shared" si="90"/>
        <v>0</v>
      </c>
      <c r="D143" s="1603">
        <f>SUM(F143+H143+J143+L143+N143+P143+R143+T143+V143+X143+Z143+AB143+AD143+AF143)</f>
        <v>0</v>
      </c>
      <c r="E143" s="1604">
        <f t="shared" si="91"/>
        <v>0</v>
      </c>
      <c r="F143" s="1511"/>
      <c r="G143" s="1513"/>
      <c r="H143" s="1511"/>
      <c r="I143" s="1513"/>
      <c r="J143" s="1511"/>
      <c r="K143" s="1513"/>
      <c r="L143" s="1511"/>
      <c r="M143" s="1513"/>
      <c r="N143" s="1511"/>
      <c r="O143" s="1513"/>
      <c r="P143" s="1511"/>
      <c r="Q143" s="1513"/>
      <c r="R143" s="1511"/>
      <c r="S143" s="1513"/>
      <c r="T143" s="1511"/>
      <c r="U143" s="1513"/>
      <c r="V143" s="1511"/>
      <c r="W143" s="1513"/>
      <c r="X143" s="1511"/>
      <c r="Y143" s="1513"/>
      <c r="Z143" s="1511"/>
      <c r="AA143" s="1513"/>
      <c r="AB143" s="1511"/>
      <c r="AC143" s="1513"/>
      <c r="AD143" s="1511"/>
      <c r="AE143" s="1513"/>
      <c r="AF143" s="1511"/>
      <c r="AG143" s="1514"/>
      <c r="AH143" s="1510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1637" t="s">
        <v>166</v>
      </c>
      <c r="C144" s="1638">
        <f t="shared" si="90"/>
        <v>0</v>
      </c>
      <c r="D144" s="1618">
        <f t="shared" si="91"/>
        <v>0</v>
      </c>
      <c r="E144" s="1619">
        <f t="shared" si="91"/>
        <v>0</v>
      </c>
      <c r="F144" s="1517"/>
      <c r="G144" s="1519"/>
      <c r="H144" s="1517"/>
      <c r="I144" s="1519"/>
      <c r="J144" s="1517"/>
      <c r="K144" s="1519"/>
      <c r="L144" s="1517"/>
      <c r="M144" s="1519"/>
      <c r="N144" s="1517"/>
      <c r="O144" s="1519"/>
      <c r="P144" s="1517"/>
      <c r="Q144" s="1519"/>
      <c r="R144" s="1517"/>
      <c r="S144" s="1519"/>
      <c r="T144" s="1517"/>
      <c r="U144" s="1519"/>
      <c r="V144" s="1517"/>
      <c r="W144" s="1519"/>
      <c r="X144" s="1517"/>
      <c r="Y144" s="1519"/>
      <c r="Z144" s="1517"/>
      <c r="AA144" s="1519"/>
      <c r="AB144" s="1517"/>
      <c r="AC144" s="1519"/>
      <c r="AD144" s="1517"/>
      <c r="AE144" s="1519"/>
      <c r="AF144" s="1517"/>
      <c r="AG144" s="1520"/>
      <c r="AH144" s="1532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177" t="s">
        <v>167</v>
      </c>
      <c r="B145" s="1639" t="s">
        <v>31</v>
      </c>
      <c r="C145" s="1640">
        <f t="shared" si="90"/>
        <v>0</v>
      </c>
      <c r="D145" s="1641">
        <f t="shared" si="91"/>
        <v>0</v>
      </c>
      <c r="E145" s="1642">
        <f t="shared" si="91"/>
        <v>0</v>
      </c>
      <c r="F145" s="1643"/>
      <c r="G145" s="1644"/>
      <c r="H145" s="1643"/>
      <c r="I145" s="1644"/>
      <c r="J145" s="1643"/>
      <c r="K145" s="1644"/>
      <c r="L145" s="1643"/>
      <c r="M145" s="1644"/>
      <c r="N145" s="1643"/>
      <c r="O145" s="1644"/>
      <c r="P145" s="1643"/>
      <c r="Q145" s="1644"/>
      <c r="R145" s="1643"/>
      <c r="S145" s="1644"/>
      <c r="T145" s="1643"/>
      <c r="U145" s="1644"/>
      <c r="V145" s="1643"/>
      <c r="W145" s="1644"/>
      <c r="X145" s="1643"/>
      <c r="Y145" s="1644"/>
      <c r="Z145" s="1643"/>
      <c r="AA145" s="1644"/>
      <c r="AB145" s="1643"/>
      <c r="AC145" s="1644"/>
      <c r="AD145" s="1643"/>
      <c r="AE145" s="1644"/>
      <c r="AF145" s="1643"/>
      <c r="AG145" s="1645"/>
      <c r="AH145" s="1646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1635" t="s">
        <v>152</v>
      </c>
      <c r="C146" s="1647">
        <f t="shared" si="90"/>
        <v>0</v>
      </c>
      <c r="D146" s="1603">
        <f t="shared" si="91"/>
        <v>0</v>
      </c>
      <c r="E146" s="1604">
        <f t="shared" si="91"/>
        <v>0</v>
      </c>
      <c r="F146" s="1511"/>
      <c r="G146" s="1513"/>
      <c r="H146" s="1511"/>
      <c r="I146" s="1513"/>
      <c r="J146" s="1511"/>
      <c r="K146" s="1513"/>
      <c r="L146" s="1511"/>
      <c r="M146" s="1513"/>
      <c r="N146" s="1511"/>
      <c r="O146" s="1513"/>
      <c r="P146" s="1511"/>
      <c r="Q146" s="1513"/>
      <c r="R146" s="1511"/>
      <c r="S146" s="1513"/>
      <c r="T146" s="1511"/>
      <c r="U146" s="1513"/>
      <c r="V146" s="1511"/>
      <c r="W146" s="1513"/>
      <c r="X146" s="1511"/>
      <c r="Y146" s="1513"/>
      <c r="Z146" s="1511"/>
      <c r="AA146" s="1513"/>
      <c r="AB146" s="1511"/>
      <c r="AC146" s="1513"/>
      <c r="AD146" s="1511"/>
      <c r="AE146" s="1513"/>
      <c r="AF146" s="1511"/>
      <c r="AG146" s="1514"/>
      <c r="AH146" s="1510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1636" t="s">
        <v>165</v>
      </c>
      <c r="C147" s="1647">
        <f t="shared" si="90"/>
        <v>0</v>
      </c>
      <c r="D147" s="1603">
        <f t="shared" si="91"/>
        <v>0</v>
      </c>
      <c r="E147" s="1604">
        <f t="shared" si="91"/>
        <v>0</v>
      </c>
      <c r="F147" s="1511"/>
      <c r="G147" s="1513"/>
      <c r="H147" s="1511"/>
      <c r="I147" s="1513"/>
      <c r="J147" s="1511"/>
      <c r="K147" s="1513"/>
      <c r="L147" s="1511"/>
      <c r="M147" s="1513"/>
      <c r="N147" s="1511"/>
      <c r="O147" s="1513"/>
      <c r="P147" s="1511"/>
      <c r="Q147" s="1513"/>
      <c r="R147" s="1511"/>
      <c r="S147" s="1513"/>
      <c r="T147" s="1511"/>
      <c r="U147" s="1513"/>
      <c r="V147" s="1511"/>
      <c r="W147" s="1513"/>
      <c r="X147" s="1511"/>
      <c r="Y147" s="1513"/>
      <c r="Z147" s="1511"/>
      <c r="AA147" s="1513"/>
      <c r="AB147" s="1511"/>
      <c r="AC147" s="1513"/>
      <c r="AD147" s="1511"/>
      <c r="AE147" s="1513"/>
      <c r="AF147" s="1511"/>
      <c r="AG147" s="1514"/>
      <c r="AH147" s="1510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1637" t="s">
        <v>166</v>
      </c>
      <c r="C148" s="1638">
        <f t="shared" si="90"/>
        <v>0</v>
      </c>
      <c r="D148" s="1618">
        <f t="shared" si="91"/>
        <v>0</v>
      </c>
      <c r="E148" s="1619">
        <f t="shared" si="91"/>
        <v>0</v>
      </c>
      <c r="F148" s="1517"/>
      <c r="G148" s="1519"/>
      <c r="H148" s="1517"/>
      <c r="I148" s="1519"/>
      <c r="J148" s="1517"/>
      <c r="K148" s="1519"/>
      <c r="L148" s="1517"/>
      <c r="M148" s="1519"/>
      <c r="N148" s="1517"/>
      <c r="O148" s="1519"/>
      <c r="P148" s="1517"/>
      <c r="Q148" s="1519"/>
      <c r="R148" s="1517"/>
      <c r="S148" s="1519"/>
      <c r="T148" s="1517"/>
      <c r="U148" s="1519"/>
      <c r="V148" s="1517"/>
      <c r="W148" s="1519"/>
      <c r="X148" s="1517"/>
      <c r="Y148" s="1519"/>
      <c r="Z148" s="1517"/>
      <c r="AA148" s="1519"/>
      <c r="AB148" s="1517"/>
      <c r="AC148" s="1519"/>
      <c r="AD148" s="1517"/>
      <c r="AE148" s="1519"/>
      <c r="AF148" s="1517"/>
      <c r="AG148" s="1520"/>
      <c r="AH148" s="1532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178" t="s">
        <v>169</v>
      </c>
      <c r="B150" s="4178" t="s">
        <v>6</v>
      </c>
      <c r="C150" s="4178" t="s">
        <v>170</v>
      </c>
      <c r="D150" s="4178"/>
      <c r="E150" s="4178"/>
      <c r="F150" s="4044" t="s">
        <v>40</v>
      </c>
      <c r="G150" s="4161"/>
      <c r="CA150" s="3972" t="s">
        <v>10</v>
      </c>
      <c r="CI150" s="3972" t="s">
        <v>10</v>
      </c>
    </row>
    <row r="151" spans="1:91" ht="17.25" customHeight="1" x14ac:dyDescent="0.2">
      <c r="A151" s="4178"/>
      <c r="B151" s="4178"/>
      <c r="C151" s="1648" t="s">
        <v>171</v>
      </c>
      <c r="D151" s="1649" t="s">
        <v>172</v>
      </c>
      <c r="E151" s="1201" t="s">
        <v>173</v>
      </c>
      <c r="F151" s="1648" t="s">
        <v>174</v>
      </c>
      <c r="G151" s="1201" t="s">
        <v>175</v>
      </c>
      <c r="CA151" s="3972"/>
      <c r="CI151" s="3972"/>
    </row>
    <row r="152" spans="1:91" ht="21" customHeight="1" x14ac:dyDescent="0.25">
      <c r="A152" s="1635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1635" t="s">
        <v>177</v>
      </c>
      <c r="B153" s="431">
        <f t="shared" si="95"/>
        <v>0</v>
      </c>
      <c r="C153" s="1650"/>
      <c r="D153" s="1651"/>
      <c r="E153" s="1652"/>
      <c r="F153" s="1653"/>
      <c r="G153" s="1652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1635" t="s">
        <v>178</v>
      </c>
      <c r="B154" s="431">
        <f t="shared" si="95"/>
        <v>0</v>
      </c>
      <c r="C154" s="1650"/>
      <c r="D154" s="1651"/>
      <c r="E154" s="1652"/>
      <c r="F154" s="1653"/>
      <c r="G154" s="1652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1635" t="s">
        <v>179</v>
      </c>
      <c r="B155" s="431">
        <f t="shared" si="95"/>
        <v>0</v>
      </c>
      <c r="C155" s="1650"/>
      <c r="D155" s="1651"/>
      <c r="E155" s="1652"/>
      <c r="F155" s="1653"/>
      <c r="G155" s="1652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1635" t="s">
        <v>180</v>
      </c>
      <c r="B156" s="431">
        <f t="shared" si="95"/>
        <v>0</v>
      </c>
      <c r="C156" s="1650"/>
      <c r="D156" s="1651"/>
      <c r="E156" s="1652"/>
      <c r="F156" s="1653"/>
      <c r="G156" s="1652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1635" t="s">
        <v>181</v>
      </c>
      <c r="B157" s="431">
        <f t="shared" si="95"/>
        <v>0</v>
      </c>
      <c r="C157" s="1650"/>
      <c r="D157" s="1651"/>
      <c r="E157" s="1652"/>
      <c r="F157" s="1653"/>
      <c r="G157" s="1652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1654" t="s">
        <v>182</v>
      </c>
      <c r="B158" s="432">
        <f t="shared" si="95"/>
        <v>0</v>
      </c>
      <c r="C158" s="1655"/>
      <c r="D158" s="1656"/>
      <c r="E158" s="1657"/>
      <c r="F158" s="1658"/>
      <c r="G158" s="1657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1659" t="s">
        <v>5</v>
      </c>
      <c r="B160" s="1660" t="s">
        <v>6</v>
      </c>
    </row>
    <row r="161" spans="1:91" ht="17.25" customHeight="1" x14ac:dyDescent="0.2">
      <c r="A161" s="1635" t="s">
        <v>184</v>
      </c>
      <c r="B161" s="284"/>
    </row>
    <row r="162" spans="1:91" ht="16.5" customHeight="1" x14ac:dyDescent="0.2">
      <c r="A162" s="1635" t="s">
        <v>185</v>
      </c>
      <c r="B162" s="284"/>
    </row>
    <row r="163" spans="1:91" ht="23.25" customHeight="1" x14ac:dyDescent="0.2">
      <c r="A163" s="1654" t="s">
        <v>186</v>
      </c>
      <c r="B163" s="1661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174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167" t="s">
        <v>42</v>
      </c>
      <c r="F166" s="4049"/>
      <c r="G166" s="4167" t="s">
        <v>16</v>
      </c>
      <c r="H166" s="4049"/>
      <c r="I166" s="4167" t="s">
        <v>17</v>
      </c>
      <c r="J166" s="4049"/>
      <c r="K166" s="4167" t="s">
        <v>18</v>
      </c>
      <c r="L166" s="4049"/>
      <c r="M166" s="4167" t="s">
        <v>19</v>
      </c>
      <c r="N166" s="4049"/>
      <c r="O166" s="4167" t="s">
        <v>20</v>
      </c>
      <c r="P166" s="4049"/>
      <c r="Q166" s="4167" t="s">
        <v>21</v>
      </c>
      <c r="R166" s="4049"/>
      <c r="S166" s="4167" t="s">
        <v>22</v>
      </c>
      <c r="T166" s="4049"/>
      <c r="U166" s="4167" t="s">
        <v>23</v>
      </c>
      <c r="V166" s="4049"/>
      <c r="W166" s="4167" t="s">
        <v>24</v>
      </c>
      <c r="X166" s="4049"/>
      <c r="Y166" s="4167" t="s">
        <v>25</v>
      </c>
      <c r="Z166" s="4049"/>
      <c r="AA166" s="4167" t="s">
        <v>26</v>
      </c>
      <c r="AB166" s="4049"/>
      <c r="AC166" s="4167" t="s">
        <v>27</v>
      </c>
      <c r="AD166" s="4049"/>
      <c r="AE166" s="4167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1662" t="s">
        <v>90</v>
      </c>
      <c r="C167" s="1663" t="s">
        <v>29</v>
      </c>
      <c r="D167" s="1212" t="s">
        <v>30</v>
      </c>
      <c r="E167" s="1664" t="s">
        <v>29</v>
      </c>
      <c r="F167" s="1212" t="s">
        <v>30</v>
      </c>
      <c r="G167" s="1664" t="s">
        <v>29</v>
      </c>
      <c r="H167" s="1212" t="s">
        <v>30</v>
      </c>
      <c r="I167" s="1664" t="s">
        <v>29</v>
      </c>
      <c r="J167" s="1212" t="s">
        <v>30</v>
      </c>
      <c r="K167" s="1664" t="s">
        <v>29</v>
      </c>
      <c r="L167" s="1212" t="s">
        <v>30</v>
      </c>
      <c r="M167" s="1664" t="s">
        <v>29</v>
      </c>
      <c r="N167" s="1212" t="s">
        <v>30</v>
      </c>
      <c r="O167" s="1664" t="s">
        <v>29</v>
      </c>
      <c r="P167" s="1212" t="s">
        <v>30</v>
      </c>
      <c r="Q167" s="1664" t="s">
        <v>29</v>
      </c>
      <c r="R167" s="1212" t="s">
        <v>30</v>
      </c>
      <c r="S167" s="1664" t="s">
        <v>29</v>
      </c>
      <c r="T167" s="1212" t="s">
        <v>30</v>
      </c>
      <c r="U167" s="1664" t="s">
        <v>29</v>
      </c>
      <c r="V167" s="1212" t="s">
        <v>30</v>
      </c>
      <c r="W167" s="1664" t="s">
        <v>29</v>
      </c>
      <c r="X167" s="1212" t="s">
        <v>30</v>
      </c>
      <c r="Y167" s="1664" t="s">
        <v>29</v>
      </c>
      <c r="Z167" s="1212" t="s">
        <v>30</v>
      </c>
      <c r="AA167" s="1664" t="s">
        <v>29</v>
      </c>
      <c r="AB167" s="1212" t="s">
        <v>30</v>
      </c>
      <c r="AC167" s="1664" t="s">
        <v>29</v>
      </c>
      <c r="AD167" s="1212" t="s">
        <v>30</v>
      </c>
      <c r="AE167" s="1664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1635" t="s">
        <v>191</v>
      </c>
      <c r="B168" s="1665">
        <f>SUM(C168:D168)</f>
        <v>0</v>
      </c>
      <c r="C168" s="1665">
        <f t="shared" ref="C168:D170" si="99">+E168+G168+I168+K168+M168+O168+Q168+S168+U168+W168+Y168+AA168+AC168+AE168</f>
        <v>0</v>
      </c>
      <c r="D168" s="1665">
        <f t="shared" si="99"/>
        <v>0</v>
      </c>
      <c r="E168" s="1643"/>
      <c r="F168" s="1644"/>
      <c r="G168" s="1643"/>
      <c r="H168" s="1644"/>
      <c r="I168" s="1643"/>
      <c r="J168" s="1644"/>
      <c r="K168" s="1643"/>
      <c r="L168" s="1644"/>
      <c r="M168" s="1643"/>
      <c r="N168" s="1644"/>
      <c r="O168" s="1643"/>
      <c r="P168" s="1644"/>
      <c r="Q168" s="1643"/>
      <c r="R168" s="1644"/>
      <c r="S168" s="1643"/>
      <c r="T168" s="1644"/>
      <c r="U168" s="1643"/>
      <c r="V168" s="1644"/>
      <c r="W168" s="1643"/>
      <c r="X168" s="1644"/>
      <c r="Y168" s="1643"/>
      <c r="Z168" s="1644"/>
      <c r="AA168" s="1643"/>
      <c r="AB168" s="1644"/>
      <c r="AC168" s="1643"/>
      <c r="AD168" s="1644"/>
      <c r="AE168" s="1643"/>
      <c r="AF168" s="1666"/>
      <c r="AG168" s="1667"/>
      <c r="AH168" s="1667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1635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1511"/>
      <c r="F169" s="1513"/>
      <c r="G169" s="1511"/>
      <c r="H169" s="1513"/>
      <c r="I169" s="1511"/>
      <c r="J169" s="1513"/>
      <c r="K169" s="1511"/>
      <c r="L169" s="1513"/>
      <c r="M169" s="1511"/>
      <c r="N169" s="1513"/>
      <c r="O169" s="1511"/>
      <c r="P169" s="1513"/>
      <c r="Q169" s="1511"/>
      <c r="R169" s="1513"/>
      <c r="S169" s="1511"/>
      <c r="T169" s="1513"/>
      <c r="U169" s="1511"/>
      <c r="V169" s="1513"/>
      <c r="W169" s="1511"/>
      <c r="X169" s="1513"/>
      <c r="Y169" s="1511"/>
      <c r="Z169" s="1513"/>
      <c r="AA169" s="1511"/>
      <c r="AB169" s="1513"/>
      <c r="AC169" s="1511"/>
      <c r="AD169" s="1513"/>
      <c r="AE169" s="1511"/>
      <c r="AF169" s="1668"/>
      <c r="AG169" s="1530"/>
      <c r="AH169" s="1530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1635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1654" t="s">
        <v>194</v>
      </c>
      <c r="B171" s="1669"/>
      <c r="C171" s="1669"/>
      <c r="D171" s="1669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175" t="s">
        <v>197</v>
      </c>
      <c r="C173" s="4054"/>
      <c r="D173" s="4055"/>
      <c r="E173" s="4175" t="s">
        <v>198</v>
      </c>
      <c r="F173" s="4054"/>
      <c r="G173" s="4055"/>
    </row>
    <row r="174" spans="1:91" x14ac:dyDescent="0.2">
      <c r="A174" s="3755"/>
      <c r="B174" s="1670" t="s">
        <v>90</v>
      </c>
      <c r="C174" s="1671" t="s">
        <v>29</v>
      </c>
      <c r="D174" s="1217" t="s">
        <v>30</v>
      </c>
      <c r="E174" s="1670" t="s">
        <v>90</v>
      </c>
      <c r="F174" s="1671" t="s">
        <v>29</v>
      </c>
      <c r="G174" s="1217" t="s">
        <v>30</v>
      </c>
    </row>
    <row r="175" spans="1:91" x14ac:dyDescent="0.2">
      <c r="A175" s="308" t="s">
        <v>199</v>
      </c>
      <c r="B175" s="1672">
        <f>SUM(C175:D175)</f>
        <v>0</v>
      </c>
      <c r="C175" s="1673"/>
      <c r="D175" s="1674"/>
      <c r="E175" s="1672">
        <f>SUM(F175:G175)</f>
        <v>0</v>
      </c>
      <c r="F175" s="1673"/>
      <c r="G175" s="1674"/>
    </row>
    <row r="176" spans="1:91" ht="23.25" customHeight="1" x14ac:dyDescent="0.25">
      <c r="A176" s="1675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171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1676" t="s">
        <v>12</v>
      </c>
      <c r="D179" s="1677" t="s">
        <v>13</v>
      </c>
      <c r="E179" s="1677" t="s">
        <v>41</v>
      </c>
      <c r="F179" s="1677" t="s">
        <v>42</v>
      </c>
      <c r="G179" s="1677" t="s">
        <v>16</v>
      </c>
      <c r="H179" s="1677" t="s">
        <v>17</v>
      </c>
      <c r="I179" s="1677" t="s">
        <v>18</v>
      </c>
      <c r="J179" s="1677" t="s">
        <v>19</v>
      </c>
      <c r="K179" s="1677" t="s">
        <v>20</v>
      </c>
      <c r="L179" s="1677" t="s">
        <v>21</v>
      </c>
      <c r="M179" s="1677" t="s">
        <v>22</v>
      </c>
      <c r="N179" s="1677" t="s">
        <v>23</v>
      </c>
      <c r="O179" s="1677" t="s">
        <v>24</v>
      </c>
      <c r="P179" s="1677" t="s">
        <v>25</v>
      </c>
      <c r="Q179" s="1677" t="s">
        <v>26</v>
      </c>
      <c r="R179" s="1677" t="s">
        <v>27</v>
      </c>
      <c r="S179" s="1219" t="s">
        <v>28</v>
      </c>
    </row>
    <row r="180" spans="1:94" x14ac:dyDescent="0.2">
      <c r="A180" s="308" t="s">
        <v>203</v>
      </c>
      <c r="B180" s="1678">
        <f>SUM(C180:S180)</f>
        <v>0</v>
      </c>
      <c r="C180" s="1584"/>
      <c r="D180" s="1585"/>
      <c r="E180" s="1585"/>
      <c r="F180" s="1585"/>
      <c r="G180" s="1585"/>
      <c r="H180" s="1585"/>
      <c r="I180" s="1585"/>
      <c r="J180" s="1585"/>
      <c r="K180" s="1585"/>
      <c r="L180" s="1585"/>
      <c r="M180" s="1585"/>
      <c r="N180" s="1585"/>
      <c r="O180" s="1585"/>
      <c r="P180" s="1585"/>
      <c r="Q180" s="1585"/>
      <c r="R180" s="1585"/>
      <c r="S180" s="1586"/>
    </row>
    <row r="181" spans="1:94" x14ac:dyDescent="0.2">
      <c r="A181" s="308" t="s">
        <v>204</v>
      </c>
      <c r="B181" s="1678">
        <f>SUM(C181:S181)</f>
        <v>0</v>
      </c>
      <c r="C181" s="1584"/>
      <c r="D181" s="1585"/>
      <c r="E181" s="1585"/>
      <c r="F181" s="1585"/>
      <c r="G181" s="1585"/>
      <c r="H181" s="1585"/>
      <c r="I181" s="1585"/>
      <c r="J181" s="1585"/>
      <c r="K181" s="1585"/>
      <c r="L181" s="1585"/>
      <c r="M181" s="1585"/>
      <c r="N181" s="1585"/>
      <c r="O181" s="1585"/>
      <c r="P181" s="1585"/>
      <c r="Q181" s="1585"/>
      <c r="R181" s="1585"/>
      <c r="S181" s="1586"/>
      <c r="T181" s="285"/>
    </row>
    <row r="182" spans="1:94" x14ac:dyDescent="0.2">
      <c r="A182" s="1675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166" t="s">
        <v>207</v>
      </c>
      <c r="B184" s="3744" t="s">
        <v>208</v>
      </c>
      <c r="C184" s="3745"/>
      <c r="D184" s="3746"/>
      <c r="E184" s="4172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173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4166"/>
      <c r="B185" s="3747"/>
      <c r="C185" s="3748"/>
      <c r="D185" s="3749"/>
      <c r="E185" s="4174" t="s">
        <v>210</v>
      </c>
      <c r="F185" s="4168" t="s">
        <v>211</v>
      </c>
      <c r="G185" s="4167" t="s">
        <v>212</v>
      </c>
      <c r="H185" s="4168"/>
      <c r="I185" s="4167" t="s">
        <v>213</v>
      </c>
      <c r="J185" s="4168"/>
      <c r="K185" s="4167" t="s">
        <v>214</v>
      </c>
      <c r="L185" s="4168"/>
      <c r="M185" s="4167" t="s">
        <v>215</v>
      </c>
      <c r="N185" s="4168"/>
      <c r="O185" s="4167" t="s">
        <v>216</v>
      </c>
      <c r="P185" s="4168"/>
      <c r="Q185" s="4169" t="s">
        <v>217</v>
      </c>
      <c r="R185" s="4168"/>
      <c r="S185" s="4167" t="s">
        <v>218</v>
      </c>
      <c r="T185" s="4168"/>
      <c r="U185" s="4167" t="s">
        <v>219</v>
      </c>
      <c r="V185" s="4168"/>
      <c r="W185" s="4169" t="s">
        <v>220</v>
      </c>
      <c r="X185" s="4168"/>
      <c r="Y185" s="4166" t="s">
        <v>221</v>
      </c>
      <c r="Z185" s="4166"/>
      <c r="AA185" s="4166" t="s">
        <v>222</v>
      </c>
      <c r="AB185" s="4166"/>
      <c r="AC185" s="4166" t="s">
        <v>223</v>
      </c>
      <c r="AD185" s="4166"/>
      <c r="AE185" s="4166" t="s">
        <v>224</v>
      </c>
      <c r="AF185" s="4166"/>
      <c r="AG185" s="4166" t="s">
        <v>225</v>
      </c>
      <c r="AH185" s="4166"/>
      <c r="AI185" s="4166" t="s">
        <v>226</v>
      </c>
      <c r="AJ185" s="4166"/>
      <c r="AK185" s="4166" t="s">
        <v>227</v>
      </c>
      <c r="AL185" s="4166"/>
      <c r="AM185" s="4166" t="s">
        <v>28</v>
      </c>
      <c r="AN185" s="4170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166"/>
      <c r="B186" s="1663" t="s">
        <v>90</v>
      </c>
      <c r="C186" s="1663" t="s">
        <v>29</v>
      </c>
      <c r="D186" s="1663" t="s">
        <v>30</v>
      </c>
      <c r="E186" s="1664" t="s">
        <v>29</v>
      </c>
      <c r="F186" s="1679" t="s">
        <v>30</v>
      </c>
      <c r="G186" s="1664" t="s">
        <v>29</v>
      </c>
      <c r="H186" s="1679" t="s">
        <v>30</v>
      </c>
      <c r="I186" s="1664" t="s">
        <v>29</v>
      </c>
      <c r="J186" s="1679" t="s">
        <v>30</v>
      </c>
      <c r="K186" s="1664" t="s">
        <v>29</v>
      </c>
      <c r="L186" s="1679" t="s">
        <v>30</v>
      </c>
      <c r="M186" s="1664" t="s">
        <v>29</v>
      </c>
      <c r="N186" s="1679" t="s">
        <v>30</v>
      </c>
      <c r="O186" s="1664" t="s">
        <v>29</v>
      </c>
      <c r="P186" s="1679" t="s">
        <v>30</v>
      </c>
      <c r="Q186" s="1664" t="s">
        <v>29</v>
      </c>
      <c r="R186" s="1679" t="s">
        <v>30</v>
      </c>
      <c r="S186" s="1664" t="s">
        <v>29</v>
      </c>
      <c r="T186" s="1679" t="s">
        <v>30</v>
      </c>
      <c r="U186" s="1664" t="s">
        <v>29</v>
      </c>
      <c r="V186" s="1679" t="s">
        <v>30</v>
      </c>
      <c r="W186" s="1664" t="s">
        <v>29</v>
      </c>
      <c r="X186" s="1679" t="s">
        <v>30</v>
      </c>
      <c r="Y186" s="1664" t="s">
        <v>29</v>
      </c>
      <c r="Z186" s="1679" t="s">
        <v>30</v>
      </c>
      <c r="AA186" s="1664" t="s">
        <v>29</v>
      </c>
      <c r="AB186" s="1679" t="s">
        <v>30</v>
      </c>
      <c r="AC186" s="1664" t="s">
        <v>29</v>
      </c>
      <c r="AD186" s="1679" t="s">
        <v>30</v>
      </c>
      <c r="AE186" s="1664" t="s">
        <v>29</v>
      </c>
      <c r="AF186" s="1679" t="s">
        <v>30</v>
      </c>
      <c r="AG186" s="1664" t="s">
        <v>29</v>
      </c>
      <c r="AH186" s="1679" t="s">
        <v>30</v>
      </c>
      <c r="AI186" s="1664" t="s">
        <v>29</v>
      </c>
      <c r="AJ186" s="1679" t="s">
        <v>30</v>
      </c>
      <c r="AK186" s="1664" t="s">
        <v>29</v>
      </c>
      <c r="AL186" s="1679" t="s">
        <v>30</v>
      </c>
      <c r="AM186" s="1664" t="s">
        <v>29</v>
      </c>
      <c r="AN186" s="1680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1681">
        <f>SUM(C187:D187)</f>
        <v>0</v>
      </c>
      <c r="C187" s="1681">
        <f t="shared" ref="C187:D189" si="101">+E187+G187+I187+K187+M187+O187+Q187+S187+U187+W187+Y187+AA187+AC187+AE187+AG187+AI187+AK187+AM187</f>
        <v>0</v>
      </c>
      <c r="D187" s="1682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1683">
        <f>SUM(C188:D188)</f>
        <v>0</v>
      </c>
      <c r="C188" s="1683">
        <f t="shared" si="101"/>
        <v>0</v>
      </c>
      <c r="D188" s="1684">
        <f t="shared" si="101"/>
        <v>0</v>
      </c>
      <c r="E188" s="1511"/>
      <c r="F188" s="1510"/>
      <c r="G188" s="1511"/>
      <c r="H188" s="1513"/>
      <c r="I188" s="1511"/>
      <c r="J188" s="1513"/>
      <c r="K188" s="1511"/>
      <c r="L188" s="1513"/>
      <c r="M188" s="1511"/>
      <c r="N188" s="1510"/>
      <c r="O188" s="1511"/>
      <c r="P188" s="1510"/>
      <c r="Q188" s="1511"/>
      <c r="R188" s="1510"/>
      <c r="S188" s="1511"/>
      <c r="T188" s="1510"/>
      <c r="U188" s="1511"/>
      <c r="V188" s="1510"/>
      <c r="W188" s="1511"/>
      <c r="X188" s="1510"/>
      <c r="Y188" s="1511"/>
      <c r="Z188" s="1510"/>
      <c r="AA188" s="1511"/>
      <c r="AB188" s="1510"/>
      <c r="AC188" s="1511"/>
      <c r="AD188" s="1510"/>
      <c r="AE188" s="1511"/>
      <c r="AF188" s="1510"/>
      <c r="AG188" s="1511"/>
      <c r="AH188" s="1510"/>
      <c r="AI188" s="1511"/>
      <c r="AJ188" s="1510"/>
      <c r="AK188" s="1511"/>
      <c r="AL188" s="1510"/>
      <c r="AM188" s="1511"/>
      <c r="AN188" s="1685"/>
      <c r="AO188" s="1548"/>
      <c r="AP188" s="1511"/>
      <c r="AQ188" s="1511"/>
      <c r="AR188" s="1530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1517"/>
      <c r="F189" s="1532"/>
      <c r="G189" s="1517"/>
      <c r="H189" s="1519"/>
      <c r="I189" s="1517"/>
      <c r="J189" s="1519"/>
      <c r="K189" s="1517"/>
      <c r="L189" s="1519"/>
      <c r="M189" s="1517"/>
      <c r="N189" s="1532"/>
      <c r="O189" s="1517"/>
      <c r="P189" s="1532"/>
      <c r="Q189" s="1517"/>
      <c r="R189" s="1532"/>
      <c r="S189" s="1517"/>
      <c r="T189" s="1532"/>
      <c r="U189" s="1517"/>
      <c r="V189" s="1532"/>
      <c r="W189" s="1517"/>
      <c r="X189" s="1532"/>
      <c r="Y189" s="1517"/>
      <c r="Z189" s="1532"/>
      <c r="AA189" s="1517"/>
      <c r="AB189" s="1532"/>
      <c r="AC189" s="1517"/>
      <c r="AD189" s="1532"/>
      <c r="AE189" s="1517"/>
      <c r="AF189" s="1532"/>
      <c r="AG189" s="1517"/>
      <c r="AH189" s="1532"/>
      <c r="AI189" s="1517"/>
      <c r="AJ189" s="1532"/>
      <c r="AK189" s="1517"/>
      <c r="AL189" s="1532"/>
      <c r="AM189" s="1517"/>
      <c r="AN189" s="1686"/>
      <c r="AO189" s="1560"/>
      <c r="AP189" s="1517"/>
      <c r="AQ189" s="1517"/>
      <c r="AR189" s="1531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4163" t="s">
        <v>233</v>
      </c>
      <c r="D191" s="4047"/>
      <c r="E191" s="3718" t="s">
        <v>234</v>
      </c>
      <c r="F191" s="4164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4165"/>
      <c r="U191" s="3724" t="s">
        <v>345</v>
      </c>
    </row>
    <row r="192" spans="1:94" ht="25.5" x14ac:dyDescent="0.2">
      <c r="A192" s="3717"/>
      <c r="B192" s="3717"/>
      <c r="C192" s="1687" t="s">
        <v>237</v>
      </c>
      <c r="D192" s="1687" t="s">
        <v>238</v>
      </c>
      <c r="E192" s="3717"/>
      <c r="F192" s="1687" t="s">
        <v>239</v>
      </c>
      <c r="G192" s="1687" t="s">
        <v>240</v>
      </c>
      <c r="H192" s="1687" t="s">
        <v>241</v>
      </c>
      <c r="I192" s="1687" t="s">
        <v>242</v>
      </c>
      <c r="J192" s="1687" t="s">
        <v>243</v>
      </c>
      <c r="K192" s="1687" t="s">
        <v>244</v>
      </c>
      <c r="L192" s="1687" t="s">
        <v>245</v>
      </c>
      <c r="M192" s="1687" t="s">
        <v>246</v>
      </c>
      <c r="N192" s="1687" t="s">
        <v>247</v>
      </c>
      <c r="O192" s="1687" t="s">
        <v>248</v>
      </c>
      <c r="P192" s="1687" t="s">
        <v>249</v>
      </c>
      <c r="Q192" s="1687" t="s">
        <v>250</v>
      </c>
      <c r="R192" s="1687" t="s">
        <v>251</v>
      </c>
      <c r="S192" s="1687" t="s">
        <v>252</v>
      </c>
      <c r="T192" s="1688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1689">
        <f>SUM(C193:D193)</f>
        <v>0</v>
      </c>
      <c r="C193" s="129"/>
      <c r="D193" s="129"/>
      <c r="E193" s="1690">
        <f>+F193+G193+H193+I193+K193+L193+M193+N193+O193+P193+Q193+R193+S193+T193</f>
        <v>0</v>
      </c>
      <c r="F193" s="1511"/>
      <c r="G193" s="1511"/>
      <c r="H193" s="1511"/>
      <c r="I193" s="1511"/>
      <c r="J193" s="1691"/>
      <c r="K193" s="1511"/>
      <c r="L193" s="1511"/>
      <c r="M193" s="1511"/>
      <c r="N193" s="1511"/>
      <c r="O193" s="1511"/>
      <c r="P193" s="1511"/>
      <c r="Q193" s="1511"/>
      <c r="R193" s="1511"/>
      <c r="S193" s="1511"/>
      <c r="T193" s="1692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1693">
        <f>SUM(C194:D194)</f>
        <v>0</v>
      </c>
      <c r="C194" s="1511"/>
      <c r="D194" s="1511"/>
      <c r="E194" s="1694">
        <f>+F194+G194+H194+I194+K194+L194+M194+N194+O194+P194+Q194+R194+S194+T194</f>
        <v>0</v>
      </c>
      <c r="F194" s="1511"/>
      <c r="G194" s="1511"/>
      <c r="H194" s="1511"/>
      <c r="I194" s="1511"/>
      <c r="J194" s="1695"/>
      <c r="K194" s="1511"/>
      <c r="L194" s="1511"/>
      <c r="M194" s="1511"/>
      <c r="N194" s="1511"/>
      <c r="O194" s="1511"/>
      <c r="P194" s="1511"/>
      <c r="Q194" s="1511"/>
      <c r="R194" s="1511"/>
      <c r="S194" s="1511"/>
      <c r="T194" s="1692"/>
      <c r="U194" s="1510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1693">
        <f>SUM(C195:D195)</f>
        <v>0</v>
      </c>
      <c r="C195" s="1511"/>
      <c r="D195" s="1511"/>
      <c r="E195" s="1694">
        <f>SUM(F195:T195)</f>
        <v>0</v>
      </c>
      <c r="F195" s="1511"/>
      <c r="G195" s="1511"/>
      <c r="H195" s="1511"/>
      <c r="I195" s="1511"/>
      <c r="J195" s="1530"/>
      <c r="K195" s="1511"/>
      <c r="L195" s="1511"/>
      <c r="M195" s="1511"/>
      <c r="N195" s="1511"/>
      <c r="O195" s="1511"/>
      <c r="P195" s="1511"/>
      <c r="Q195" s="1511"/>
      <c r="R195" s="1511"/>
      <c r="S195" s="1511"/>
      <c r="T195" s="1692"/>
      <c r="U195" s="1510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1675" t="s">
        <v>255</v>
      </c>
      <c r="B196" s="343">
        <f>SUM(C196:D196)</f>
        <v>0</v>
      </c>
      <c r="C196" s="1517"/>
      <c r="D196" s="1517"/>
      <c r="E196" s="344">
        <f>+F196+G196+H196+I196+K196+L196+M196+N196+O196+P196+Q196+R196+S196+T196</f>
        <v>0</v>
      </c>
      <c r="F196" s="1517"/>
      <c r="G196" s="1517"/>
      <c r="H196" s="1517"/>
      <c r="I196" s="1517"/>
      <c r="J196" s="345"/>
      <c r="K196" s="1517"/>
      <c r="L196" s="1517"/>
      <c r="M196" s="1517"/>
      <c r="N196" s="1517"/>
      <c r="O196" s="1517"/>
      <c r="P196" s="1517"/>
      <c r="Q196" s="1517"/>
      <c r="R196" s="1517"/>
      <c r="S196" s="1517"/>
      <c r="T196" s="1696"/>
      <c r="U196" s="1532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160" t="s">
        <v>141</v>
      </c>
      <c r="C198" s="3702" t="s">
        <v>233</v>
      </c>
      <c r="D198" s="3703"/>
      <c r="E198" s="3704"/>
      <c r="F198" s="3690" t="s">
        <v>234</v>
      </c>
      <c r="G198" s="4161" t="s">
        <v>257</v>
      </c>
      <c r="H198" s="4161"/>
      <c r="I198" s="4161"/>
      <c r="J198" s="4161"/>
      <c r="K198" s="4161"/>
      <c r="L198" s="4161"/>
      <c r="M198" s="4161"/>
      <c r="N198" s="4161"/>
      <c r="O198" s="4161"/>
      <c r="P198" s="4161"/>
      <c r="Q198" s="4162"/>
      <c r="R198" s="3710" t="s">
        <v>236</v>
      </c>
    </row>
    <row r="199" spans="1:87" x14ac:dyDescent="0.2">
      <c r="A199" s="3691"/>
      <c r="B199" s="4160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160"/>
      <c r="C200" s="1697" t="s">
        <v>145</v>
      </c>
      <c r="D200" s="1697" t="s">
        <v>259</v>
      </c>
      <c r="E200" s="1697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1689">
        <f t="shared" ref="B201:B207" si="110">SUM(C201:E201)</f>
        <v>0</v>
      </c>
      <c r="C201" s="1511"/>
      <c r="D201" s="1511"/>
      <c r="E201" s="1511"/>
      <c r="F201" s="1690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1698">
        <f t="shared" si="110"/>
        <v>0</v>
      </c>
      <c r="C202" s="1511"/>
      <c r="D202" s="1511"/>
      <c r="E202" s="1511"/>
      <c r="F202" s="1699">
        <f t="shared" ref="F202:F207" si="112">SUM(G202:Q202)</f>
        <v>0</v>
      </c>
      <c r="G202" s="1511"/>
      <c r="H202" s="1512"/>
      <c r="I202" s="1512"/>
      <c r="J202" s="1512"/>
      <c r="K202" s="1512"/>
      <c r="L202" s="1512"/>
      <c r="M202" s="1512"/>
      <c r="N202" s="1512"/>
      <c r="O202" s="1512"/>
      <c r="P202" s="1512"/>
      <c r="Q202" s="1685"/>
      <c r="R202" s="1510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1700">
        <f t="shared" si="110"/>
        <v>0</v>
      </c>
      <c r="C203" s="1511"/>
      <c r="D203" s="1511"/>
      <c r="E203" s="1511"/>
      <c r="F203" s="1699">
        <f t="shared" si="112"/>
        <v>0</v>
      </c>
      <c r="G203" s="1511"/>
      <c r="H203" s="1512"/>
      <c r="I203" s="1512"/>
      <c r="J203" s="1512"/>
      <c r="K203" s="1512"/>
      <c r="L203" s="1512"/>
      <c r="M203" s="1512"/>
      <c r="N203" s="1512"/>
      <c r="O203" s="1512"/>
      <c r="P203" s="1512"/>
      <c r="Q203" s="1685"/>
      <c r="R203" s="1510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1700">
        <f t="shared" si="110"/>
        <v>0</v>
      </c>
      <c r="C204" s="1511"/>
      <c r="D204" s="1511"/>
      <c r="E204" s="1511"/>
      <c r="F204" s="1699">
        <f t="shared" si="112"/>
        <v>0</v>
      </c>
      <c r="G204" s="1511"/>
      <c r="H204" s="1512"/>
      <c r="I204" s="1512"/>
      <c r="J204" s="1512"/>
      <c r="K204" s="1512"/>
      <c r="L204" s="1512"/>
      <c r="M204" s="1512"/>
      <c r="N204" s="1512"/>
      <c r="O204" s="1512"/>
      <c r="P204" s="1512"/>
      <c r="Q204" s="1685"/>
      <c r="R204" s="1510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1693">
        <f t="shared" si="110"/>
        <v>0</v>
      </c>
      <c r="C205" s="1511"/>
      <c r="D205" s="1511"/>
      <c r="E205" s="1511"/>
      <c r="F205" s="1699">
        <f t="shared" si="112"/>
        <v>0</v>
      </c>
      <c r="G205" s="1511"/>
      <c r="H205" s="1512"/>
      <c r="I205" s="1512"/>
      <c r="J205" s="1512"/>
      <c r="K205" s="1512"/>
      <c r="L205" s="1512"/>
      <c r="M205" s="1512"/>
      <c r="N205" s="1512"/>
      <c r="O205" s="1512"/>
      <c r="P205" s="1512"/>
      <c r="Q205" s="1685"/>
      <c r="R205" s="1510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1693">
        <f t="shared" si="110"/>
        <v>0</v>
      </c>
      <c r="C206" s="1511"/>
      <c r="D206" s="1511"/>
      <c r="E206" s="1511"/>
      <c r="F206" s="1699">
        <f t="shared" si="112"/>
        <v>0</v>
      </c>
      <c r="G206" s="1511"/>
      <c r="H206" s="1512"/>
      <c r="I206" s="1512"/>
      <c r="J206" s="1512"/>
      <c r="K206" s="1512"/>
      <c r="L206" s="1512"/>
      <c r="M206" s="1512"/>
      <c r="N206" s="1512"/>
      <c r="O206" s="1512"/>
      <c r="P206" s="1512"/>
      <c r="Q206" s="1685"/>
      <c r="R206" s="1510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1675" t="s">
        <v>263</v>
      </c>
      <c r="B207" s="1701">
        <f t="shared" si="110"/>
        <v>0</v>
      </c>
      <c r="C207" s="1517"/>
      <c r="D207" s="1517"/>
      <c r="E207" s="1517"/>
      <c r="F207" s="1702">
        <f t="shared" si="112"/>
        <v>0</v>
      </c>
      <c r="G207" s="1517"/>
      <c r="H207" s="1518"/>
      <c r="I207" s="1518"/>
      <c r="J207" s="1518"/>
      <c r="K207" s="1518"/>
      <c r="L207" s="1518"/>
      <c r="M207" s="1518"/>
      <c r="N207" s="1518"/>
      <c r="O207" s="1518"/>
      <c r="P207" s="1518"/>
      <c r="Q207" s="1686"/>
      <c r="R207" s="1532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158" t="s">
        <v>257</v>
      </c>
      <c r="H209" s="4043"/>
      <c r="I209" s="4043"/>
      <c r="J209" s="4043"/>
      <c r="K209" s="4043"/>
      <c r="L209" s="4044"/>
    </row>
    <row r="210" spans="1:21" x14ac:dyDescent="0.2">
      <c r="A210" s="3679"/>
      <c r="B210" s="3682"/>
      <c r="C210" s="3687"/>
      <c r="D210" s="3688"/>
      <c r="E210" s="3689"/>
      <c r="F210" s="3691"/>
      <c r="G210" s="4159" t="s">
        <v>267</v>
      </c>
      <c r="H210" s="4045"/>
      <c r="I210" s="4045"/>
      <c r="J210" s="4045"/>
      <c r="K210" s="4045"/>
      <c r="L210" s="4046"/>
    </row>
    <row r="211" spans="1:21" ht="24" x14ac:dyDescent="0.2">
      <c r="A211" s="3680"/>
      <c r="B211" s="3683"/>
      <c r="C211" s="1703" t="s">
        <v>268</v>
      </c>
      <c r="D211" s="1703" t="s">
        <v>259</v>
      </c>
      <c r="E211" s="1703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1704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1690">
        <f>SUM(G212:L212)</f>
        <v>0</v>
      </c>
      <c r="G212" s="1643"/>
      <c r="H212" s="1705"/>
      <c r="I212" s="1705"/>
      <c r="J212" s="1705"/>
      <c r="K212" s="1705"/>
      <c r="L212" s="114"/>
    </row>
    <row r="213" spans="1:21" ht="24" customHeight="1" x14ac:dyDescent="0.25">
      <c r="A213" s="308" t="s">
        <v>276</v>
      </c>
      <c r="B213" s="1706">
        <f>SUM(C213:E213)</f>
        <v>0</v>
      </c>
      <c r="C213" s="1511"/>
      <c r="D213" s="1511"/>
      <c r="E213" s="129"/>
      <c r="F213" s="1699">
        <f>SUM(G213:L213)</f>
        <v>0</v>
      </c>
      <c r="G213" s="1511"/>
      <c r="H213" s="1512"/>
      <c r="I213" s="1512"/>
      <c r="J213" s="1512"/>
      <c r="K213" s="1512"/>
      <c r="L213" s="1510"/>
    </row>
    <row r="214" spans="1:21" ht="15" x14ac:dyDescent="0.25">
      <c r="A214" s="308" t="s">
        <v>277</v>
      </c>
      <c r="B214" s="1706">
        <f>SUM(C214:E214)</f>
        <v>0</v>
      </c>
      <c r="C214" s="1511"/>
      <c r="D214" s="1511"/>
      <c r="E214" s="1530"/>
      <c r="F214" s="1699">
        <f>SUM(G214:L214)</f>
        <v>0</v>
      </c>
      <c r="G214" s="1511"/>
      <c r="H214" s="1512"/>
      <c r="I214" s="1512"/>
      <c r="J214" s="1512"/>
      <c r="K214" s="1512"/>
      <c r="L214" s="1510"/>
    </row>
    <row r="215" spans="1:21" ht="15" x14ac:dyDescent="0.25">
      <c r="A215" s="1675" t="s">
        <v>278</v>
      </c>
      <c r="B215" s="363">
        <f>SUM(C215:D215)</f>
        <v>0</v>
      </c>
      <c r="C215" s="1517"/>
      <c r="D215" s="1517"/>
      <c r="E215" s="1707"/>
      <c r="F215" s="365">
        <f>SUM(G215:L215)</f>
        <v>0</v>
      </c>
      <c r="G215" s="1517"/>
      <c r="H215" s="1518"/>
      <c r="I215" s="1518"/>
      <c r="J215" s="1518"/>
      <c r="K215" s="1518"/>
      <c r="L215" s="1532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150" t="s">
        <v>266</v>
      </c>
      <c r="E217" s="4036"/>
      <c r="F217" s="4036"/>
      <c r="G217" s="4036"/>
      <c r="H217" s="4036"/>
      <c r="I217" s="4036"/>
      <c r="J217" s="4037"/>
      <c r="K217" s="4038" t="s">
        <v>281</v>
      </c>
      <c r="L217" s="4038"/>
      <c r="M217" s="4038"/>
      <c r="N217" s="4039"/>
    </row>
    <row r="218" spans="1:21" ht="24.75" customHeight="1" x14ac:dyDescent="0.2">
      <c r="A218" s="3654"/>
      <c r="B218" s="3655"/>
      <c r="C218" s="3657"/>
      <c r="D218" s="1703" t="s">
        <v>268</v>
      </c>
      <c r="E218" s="1703" t="s">
        <v>282</v>
      </c>
      <c r="F218" s="1703" t="s">
        <v>283</v>
      </c>
      <c r="G218" s="1703" t="s">
        <v>284</v>
      </c>
      <c r="H218" s="1703" t="s">
        <v>285</v>
      </c>
      <c r="I218" s="1703" t="s">
        <v>34</v>
      </c>
      <c r="J218" s="1703" t="s">
        <v>286</v>
      </c>
      <c r="K218" s="1708" t="s">
        <v>287</v>
      </c>
      <c r="L218" s="1709" t="s">
        <v>288</v>
      </c>
      <c r="M218" s="1709" t="s">
        <v>289</v>
      </c>
      <c r="N218" s="1239" t="s">
        <v>290</v>
      </c>
    </row>
    <row r="219" spans="1:21" ht="18" customHeight="1" x14ac:dyDescent="0.2">
      <c r="A219" s="3656" t="s">
        <v>291</v>
      </c>
      <c r="B219" s="1710" t="s">
        <v>292</v>
      </c>
      <c r="C219" s="1689">
        <f>SUM(E219+G219)</f>
        <v>0</v>
      </c>
      <c r="D219" s="1691"/>
      <c r="E219" s="1511"/>
      <c r="F219" s="1691"/>
      <c r="G219" s="1511"/>
      <c r="H219" s="1689">
        <f>+K219+L219+M219</f>
        <v>0</v>
      </c>
      <c r="I219" s="1691"/>
      <c r="J219" s="1691"/>
      <c r="K219" s="1548"/>
      <c r="L219" s="1512"/>
      <c r="M219" s="1512"/>
      <c r="N219" s="1711"/>
    </row>
    <row r="220" spans="1:21" x14ac:dyDescent="0.2">
      <c r="A220" s="3663"/>
      <c r="B220" s="1712" t="s">
        <v>293</v>
      </c>
      <c r="C220" s="1700">
        <f>SUM(D220+E220+G220)</f>
        <v>0</v>
      </c>
      <c r="D220" s="1511"/>
      <c r="E220" s="1530"/>
      <c r="F220" s="361"/>
      <c r="G220" s="1511"/>
      <c r="H220" s="1700">
        <f>SUM(I220:M220)</f>
        <v>0</v>
      </c>
      <c r="I220" s="129"/>
      <c r="J220" s="297"/>
      <c r="K220" s="1548"/>
      <c r="L220" s="1512"/>
      <c r="M220" s="1512"/>
      <c r="N220" s="1711"/>
    </row>
    <row r="221" spans="1:21" ht="16.5" customHeight="1" x14ac:dyDescent="0.25">
      <c r="A221" s="3663"/>
      <c r="B221" s="1712" t="s">
        <v>294</v>
      </c>
      <c r="C221" s="1694">
        <f>+F221+G221</f>
        <v>0</v>
      </c>
      <c r="D221" s="361"/>
      <c r="E221" s="361"/>
      <c r="F221" s="1511"/>
      <c r="G221" s="1511"/>
      <c r="H221" s="1694">
        <f>SUM(I221:M221)</f>
        <v>0</v>
      </c>
      <c r="I221" s="1511"/>
      <c r="J221" s="1530"/>
      <c r="K221" s="1548"/>
      <c r="L221" s="1512"/>
      <c r="M221" s="1512"/>
      <c r="N221" s="373"/>
    </row>
    <row r="222" spans="1:21" ht="17.25" customHeight="1" x14ac:dyDescent="0.25">
      <c r="A222" s="3657"/>
      <c r="B222" s="1713" t="s">
        <v>295</v>
      </c>
      <c r="C222" s="375">
        <f>SUM(D222:G222)</f>
        <v>0</v>
      </c>
      <c r="D222" s="1517"/>
      <c r="E222" s="1517"/>
      <c r="F222" s="1517"/>
      <c r="G222" s="1531"/>
      <c r="H222" s="344">
        <f>+N222</f>
        <v>0</v>
      </c>
      <c r="I222" s="1707"/>
      <c r="J222" s="1707"/>
      <c r="K222" s="1714"/>
      <c r="L222" s="1715"/>
      <c r="M222" s="1715"/>
      <c r="N222" s="1532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151" t="s">
        <v>297</v>
      </c>
      <c r="B224" s="4152" t="s">
        <v>298</v>
      </c>
      <c r="C224" s="4152"/>
      <c r="D224" s="4152"/>
      <c r="E224" s="4152"/>
      <c r="F224" s="4153" t="s">
        <v>299</v>
      </c>
      <c r="G224" s="4040"/>
      <c r="H224" s="4040"/>
      <c r="I224" s="4040"/>
      <c r="J224" s="4040"/>
      <c r="K224" s="4041"/>
      <c r="U224" s="281"/>
    </row>
    <row r="225" spans="1:102" ht="15" customHeight="1" x14ac:dyDescent="0.2">
      <c r="A225" s="4151"/>
      <c r="B225" s="4152"/>
      <c r="C225" s="4152"/>
      <c r="D225" s="4152"/>
      <c r="E225" s="4152"/>
      <c r="F225" s="4154" t="s">
        <v>300</v>
      </c>
      <c r="G225" s="4154"/>
      <c r="H225" s="4154" t="s">
        <v>301</v>
      </c>
      <c r="I225" s="4154"/>
      <c r="J225" s="4154" t="s">
        <v>302</v>
      </c>
      <c r="K225" s="4154"/>
      <c r="U225" s="281"/>
    </row>
    <row r="226" spans="1:102" x14ac:dyDescent="0.2">
      <c r="A226" s="4151"/>
      <c r="B226" s="4155" t="s">
        <v>303</v>
      </c>
      <c r="C226" s="3671" t="s">
        <v>304</v>
      </c>
      <c r="D226" s="4156" t="s">
        <v>305</v>
      </c>
      <c r="E226" s="4042" t="s">
        <v>306</v>
      </c>
      <c r="F226" s="4157" t="s">
        <v>307</v>
      </c>
      <c r="G226" s="4035" t="s">
        <v>308</v>
      </c>
      <c r="H226" s="4157" t="s">
        <v>307</v>
      </c>
      <c r="I226" s="4035" t="s">
        <v>308</v>
      </c>
      <c r="J226" s="4157" t="s">
        <v>307</v>
      </c>
      <c r="K226" s="4035" t="s">
        <v>308</v>
      </c>
      <c r="U226" s="281"/>
    </row>
    <row r="227" spans="1:102" ht="25.5" customHeight="1" x14ac:dyDescent="0.2">
      <c r="A227" s="4151"/>
      <c r="B227" s="4155"/>
      <c r="C227" s="3672"/>
      <c r="D227" s="4156"/>
      <c r="E227" s="4042"/>
      <c r="F227" s="4157"/>
      <c r="G227" s="4035"/>
      <c r="H227" s="4157"/>
      <c r="I227" s="4035"/>
      <c r="J227" s="4157"/>
      <c r="K227" s="4035"/>
      <c r="U227" s="281"/>
    </row>
    <row r="228" spans="1:102" ht="15.75" customHeight="1" x14ac:dyDescent="0.2">
      <c r="A228" s="1716" t="s">
        <v>309</v>
      </c>
      <c r="B228" s="1511"/>
      <c r="C228" s="1548"/>
      <c r="D228" s="1512"/>
      <c r="E228" s="1548"/>
      <c r="F228" s="1511"/>
      <c r="G228" s="1548"/>
      <c r="H228" s="1511"/>
      <c r="I228" s="1548"/>
      <c r="J228" s="1511"/>
      <c r="K228" s="1510"/>
      <c r="U228" s="281"/>
    </row>
    <row r="229" spans="1:102" s="416" customFormat="1" x14ac:dyDescent="0.2">
      <c r="A229" s="1717" t="s">
        <v>310</v>
      </c>
      <c r="B229" s="1511"/>
      <c r="C229" s="1548"/>
      <c r="D229" s="1512"/>
      <c r="E229" s="1548"/>
      <c r="F229" s="1511"/>
      <c r="G229" s="1548"/>
      <c r="H229" s="1511"/>
      <c r="I229" s="1548"/>
      <c r="J229" s="1511"/>
      <c r="K229" s="1510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1511"/>
      <c r="C230" s="1548"/>
      <c r="D230" s="1512"/>
      <c r="E230" s="1548"/>
      <c r="F230" s="1511"/>
      <c r="G230" s="1548"/>
      <c r="H230" s="1511"/>
      <c r="I230" s="1548"/>
      <c r="J230" s="1511"/>
      <c r="K230" s="1510"/>
      <c r="U230" s="281"/>
    </row>
    <row r="231" spans="1:102" ht="15" x14ac:dyDescent="0.25">
      <c r="A231" s="1718" t="s">
        <v>6</v>
      </c>
      <c r="B231" s="1719">
        <f>SUM(B228:B230)</f>
        <v>0</v>
      </c>
      <c r="C231" s="1720">
        <f t="shared" ref="C231:K231" si="115">SUM(C228:C230)</f>
        <v>0</v>
      </c>
      <c r="D231" s="1721">
        <f t="shared" si="115"/>
        <v>0</v>
      </c>
      <c r="E231" s="1246">
        <f t="shared" si="115"/>
        <v>0</v>
      </c>
      <c r="F231" s="1722">
        <f t="shared" si="115"/>
        <v>0</v>
      </c>
      <c r="G231" s="1247">
        <f t="shared" si="115"/>
        <v>0</v>
      </c>
      <c r="H231" s="1722">
        <f t="shared" si="115"/>
        <v>0</v>
      </c>
      <c r="I231" s="1247">
        <f t="shared" si="115"/>
        <v>0</v>
      </c>
      <c r="J231" s="1722">
        <f t="shared" si="115"/>
        <v>0</v>
      </c>
      <c r="K231" s="1247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147" t="s">
        <v>5</v>
      </c>
      <c r="B233" s="4147" t="s">
        <v>312</v>
      </c>
      <c r="C233" s="3643" t="s">
        <v>313</v>
      </c>
      <c r="D233" s="4148" t="s">
        <v>314</v>
      </c>
      <c r="E233" s="4032"/>
      <c r="F233" s="4149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34"/>
      <c r="T233" s="3641" t="s">
        <v>34</v>
      </c>
      <c r="U233" s="3643" t="s">
        <v>316</v>
      </c>
      <c r="V233" s="391"/>
    </row>
    <row r="234" spans="1:102" ht="24.75" x14ac:dyDescent="0.25">
      <c r="A234" s="4147"/>
      <c r="B234" s="4147"/>
      <c r="C234" s="3644"/>
      <c r="D234" s="1723" t="s">
        <v>317</v>
      </c>
      <c r="E234" s="1248" t="s">
        <v>318</v>
      </c>
      <c r="F234" s="1723" t="s">
        <v>319</v>
      </c>
      <c r="G234" s="1724" t="s">
        <v>320</v>
      </c>
      <c r="H234" s="1724" t="s">
        <v>213</v>
      </c>
      <c r="I234" s="1724" t="s">
        <v>214</v>
      </c>
      <c r="J234" s="1724" t="s">
        <v>215</v>
      </c>
      <c r="K234" s="1724" t="s">
        <v>321</v>
      </c>
      <c r="L234" s="1724" t="s">
        <v>217</v>
      </c>
      <c r="M234" s="1724" t="s">
        <v>218</v>
      </c>
      <c r="N234" s="1724" t="s">
        <v>219</v>
      </c>
      <c r="O234" s="1724" t="s">
        <v>220</v>
      </c>
      <c r="P234" s="1724" t="s">
        <v>221</v>
      </c>
      <c r="Q234" s="1724" t="s">
        <v>222</v>
      </c>
      <c r="R234" s="1724" t="s">
        <v>223</v>
      </c>
      <c r="S234" s="1725" t="s">
        <v>224</v>
      </c>
      <c r="T234" s="3642"/>
      <c r="U234" s="3644"/>
      <c r="V234" s="391"/>
    </row>
    <row r="235" spans="1:102" ht="24.75" x14ac:dyDescent="0.25">
      <c r="A235" s="1726" t="s">
        <v>322</v>
      </c>
      <c r="B235" s="1727"/>
      <c r="C235" s="1728">
        <f>SUM(D235:S235)</f>
        <v>0</v>
      </c>
      <c r="D235" s="1727"/>
      <c r="E235" s="1729"/>
      <c r="F235" s="1727"/>
      <c r="G235" s="1730"/>
      <c r="H235" s="1730"/>
      <c r="I235" s="1730"/>
      <c r="J235" s="1730"/>
      <c r="K235" s="1730"/>
      <c r="L235" s="1730"/>
      <c r="M235" s="1730"/>
      <c r="N235" s="1730"/>
      <c r="O235" s="1730"/>
      <c r="P235" s="1730"/>
      <c r="Q235" s="1730"/>
      <c r="R235" s="1730"/>
      <c r="S235" s="1731"/>
      <c r="T235" s="398"/>
      <c r="U235" s="399"/>
      <c r="V235" s="391"/>
    </row>
    <row r="236" spans="1:102" ht="15" x14ac:dyDescent="0.25">
      <c r="A236" s="1732" t="s">
        <v>323</v>
      </c>
      <c r="B236" s="1727"/>
      <c r="C236" s="1733">
        <f>SUM(D236:S236)</f>
        <v>0</v>
      </c>
      <c r="D236" s="1727"/>
      <c r="E236" s="1729"/>
      <c r="F236" s="1727"/>
      <c r="G236" s="1730"/>
      <c r="H236" s="1730"/>
      <c r="I236" s="1730"/>
      <c r="J236" s="1730"/>
      <c r="K236" s="1730"/>
      <c r="L236" s="1730"/>
      <c r="M236" s="1730"/>
      <c r="N236" s="1730"/>
      <c r="O236" s="1730"/>
      <c r="P236" s="1730"/>
      <c r="Q236" s="1730"/>
      <c r="R236" s="1730"/>
      <c r="S236" s="1731"/>
      <c r="T236" s="1729"/>
      <c r="U236" s="1734"/>
      <c r="V236" s="391"/>
    </row>
    <row r="237" spans="1:102" x14ac:dyDescent="0.2">
      <c r="A237" s="402" t="s">
        <v>324</v>
      </c>
      <c r="B237" s="1735"/>
      <c r="C237" s="440">
        <f>SUM(D237:S237)</f>
        <v>0</v>
      </c>
      <c r="D237" s="1736"/>
      <c r="E237" s="1737"/>
      <c r="F237" s="1736"/>
      <c r="G237" s="1738"/>
      <c r="H237" s="1738"/>
      <c r="I237" s="1738"/>
      <c r="J237" s="1738"/>
      <c r="K237" s="1738"/>
      <c r="L237" s="1738"/>
      <c r="M237" s="1738"/>
      <c r="N237" s="1738"/>
      <c r="O237" s="1738"/>
      <c r="P237" s="1738"/>
      <c r="Q237" s="1738"/>
      <c r="R237" s="1738"/>
      <c r="S237" s="1739"/>
      <c r="T237" s="1737"/>
      <c r="U237" s="1735"/>
    </row>
    <row r="238" spans="1:102" ht="21" customHeight="1" x14ac:dyDescent="0.2">
      <c r="A238" s="281" t="s">
        <v>325</v>
      </c>
    </row>
    <row r="239" spans="1:102" x14ac:dyDescent="0.2">
      <c r="A239" s="4147" t="s">
        <v>326</v>
      </c>
      <c r="B239" s="4147" t="s">
        <v>327</v>
      </c>
      <c r="C239" s="4148" t="s">
        <v>328</v>
      </c>
      <c r="D239" s="4032"/>
      <c r="E239" s="4149" t="s">
        <v>329</v>
      </c>
      <c r="F239" s="4033"/>
      <c r="G239" s="4033"/>
      <c r="H239" s="4033"/>
      <c r="I239" s="4033"/>
      <c r="J239" s="4034"/>
      <c r="K239" s="3643" t="s">
        <v>34</v>
      </c>
      <c r="L239" s="3643" t="s">
        <v>316</v>
      </c>
      <c r="M239" s="390"/>
    </row>
    <row r="240" spans="1:102" ht="24" x14ac:dyDescent="0.2">
      <c r="A240" s="4147"/>
      <c r="B240" s="4147"/>
      <c r="C240" s="1740" t="s">
        <v>317</v>
      </c>
      <c r="D240" s="1248" t="s">
        <v>318</v>
      </c>
      <c r="E240" s="1740" t="s">
        <v>319</v>
      </c>
      <c r="F240" s="1724" t="s">
        <v>320</v>
      </c>
      <c r="G240" s="1724" t="s">
        <v>213</v>
      </c>
      <c r="H240" s="1724" t="s">
        <v>214</v>
      </c>
      <c r="I240" s="1724" t="s">
        <v>215</v>
      </c>
      <c r="J240" s="1261" t="s">
        <v>330</v>
      </c>
      <c r="K240" s="3644"/>
      <c r="L240" s="3644"/>
      <c r="M240" s="390"/>
    </row>
    <row r="241" spans="1:45" ht="24" customHeight="1" x14ac:dyDescent="0.2">
      <c r="A241" s="1741" t="s">
        <v>331</v>
      </c>
      <c r="B241" s="1742">
        <f>SUM(C241:J241)</f>
        <v>0</v>
      </c>
      <c r="C241" s="1727"/>
      <c r="D241" s="1731"/>
      <c r="E241" s="1727"/>
      <c r="F241" s="1730"/>
      <c r="G241" s="1730"/>
      <c r="H241" s="1730"/>
      <c r="I241" s="1730"/>
      <c r="J241" s="1731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1736"/>
      <c r="D242" s="1739"/>
      <c r="E242" s="1736"/>
      <c r="F242" s="1738"/>
      <c r="G242" s="1738"/>
      <c r="H242" s="1738"/>
      <c r="I242" s="1738"/>
      <c r="J242" s="1739"/>
      <c r="K242" s="1735"/>
      <c r="L242" s="1735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1740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8" priority="1" operator="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248"/>
  <sheetViews>
    <sheetView topLeftCell="A28" workbookViewId="0">
      <selection activeCell="A39" sqref="A39:XFD39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",[6]NOMBRE!B2," - ","( ",[6]NOMBRE!C2,[6]NOMBRE!D2,[6]NOMBRE!E2,[6]NOMBRE!F2,[6]NOMBRE!G2,"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",[6]NOMBRE!B6," - ","( ",[6]NOMBRE!C6,[6]NOMBRE!D6," )")</f>
        <v>MES: MAYO - ( 05 )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",[6]NOMBRE!B7)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1743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263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140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263"/>
      <c r="B13" s="3897"/>
      <c r="C13" s="3886"/>
      <c r="D13" s="1676" t="s">
        <v>12</v>
      </c>
      <c r="E13" s="1677" t="s">
        <v>13</v>
      </c>
      <c r="F13" s="1744" t="s">
        <v>14</v>
      </c>
      <c r="G13" s="1677" t="s">
        <v>15</v>
      </c>
      <c r="H13" s="1745" t="s">
        <v>16</v>
      </c>
      <c r="I13" s="1745" t="s">
        <v>17</v>
      </c>
      <c r="J13" s="1745" t="s">
        <v>18</v>
      </c>
      <c r="K13" s="1745" t="s">
        <v>19</v>
      </c>
      <c r="L13" s="1745" t="s">
        <v>20</v>
      </c>
      <c r="M13" s="1745" t="s">
        <v>21</v>
      </c>
      <c r="N13" s="1745" t="s">
        <v>22</v>
      </c>
      <c r="O13" s="1745" t="s">
        <v>23</v>
      </c>
      <c r="P13" s="1745" t="s">
        <v>24</v>
      </c>
      <c r="Q13" s="1745" t="s">
        <v>25</v>
      </c>
      <c r="R13" s="1745" t="s">
        <v>26</v>
      </c>
      <c r="S13" s="1745" t="s">
        <v>27</v>
      </c>
      <c r="T13" s="1746" t="s">
        <v>28</v>
      </c>
      <c r="U13" s="1263" t="s">
        <v>29</v>
      </c>
      <c r="V13" s="1264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1747" t="s">
        <v>31</v>
      </c>
      <c r="B14" s="27"/>
      <c r="C14" s="28">
        <f>SUM(D14:T14)</f>
        <v>0</v>
      </c>
      <c r="D14" s="1748"/>
      <c r="E14" s="1749"/>
      <c r="F14" s="1750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644"/>
      <c r="U14" s="1646"/>
      <c r="V14" s="1646"/>
      <c r="W14" s="1646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1751" t="s">
        <v>32</v>
      </c>
      <c r="B15" s="1752"/>
      <c r="C15" s="28">
        <f t="shared" ref="C15:C20" si="3">SUM(D15:T15)</f>
        <v>0</v>
      </c>
      <c r="D15" s="1748"/>
      <c r="E15" s="1749"/>
      <c r="F15" s="1753"/>
      <c r="G15" s="1749"/>
      <c r="H15" s="1749"/>
      <c r="I15" s="1749"/>
      <c r="J15" s="1749"/>
      <c r="K15" s="1749"/>
      <c r="L15" s="1749"/>
      <c r="M15" s="1749"/>
      <c r="N15" s="1749"/>
      <c r="O15" s="1749"/>
      <c r="P15" s="1749"/>
      <c r="Q15" s="1749"/>
      <c r="R15" s="1749"/>
      <c r="S15" s="1749"/>
      <c r="T15" s="1754"/>
      <c r="U15" s="1755"/>
      <c r="V15" s="1755"/>
      <c r="W15" s="1755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265" t="s">
        <v>33</v>
      </c>
      <c r="B16" s="32" t="s">
        <v>34</v>
      </c>
      <c r="C16" s="28">
        <f t="shared" si="3"/>
        <v>0</v>
      </c>
      <c r="D16" s="1756"/>
      <c r="E16" s="1757"/>
      <c r="F16" s="1753"/>
      <c r="G16" s="1749"/>
      <c r="H16" s="1749"/>
      <c r="I16" s="1749"/>
      <c r="J16" s="1749"/>
      <c r="K16" s="1749"/>
      <c r="L16" s="1749"/>
      <c r="M16" s="1749"/>
      <c r="N16" s="1749"/>
      <c r="O16" s="1749"/>
      <c r="P16" s="1757"/>
      <c r="Q16" s="1757"/>
      <c r="R16" s="1757"/>
      <c r="S16" s="1757"/>
      <c r="T16" s="1758"/>
      <c r="U16" s="1759"/>
      <c r="V16" s="1755"/>
      <c r="W16" s="1755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1760" t="s">
        <v>35</v>
      </c>
      <c r="C17" s="28">
        <f t="shared" si="3"/>
        <v>0</v>
      </c>
      <c r="D17" s="1756"/>
      <c r="E17" s="1757"/>
      <c r="F17" s="1753"/>
      <c r="G17" s="1749"/>
      <c r="H17" s="1749"/>
      <c r="I17" s="1749"/>
      <c r="J17" s="1749"/>
      <c r="K17" s="1749"/>
      <c r="L17" s="1749"/>
      <c r="M17" s="1749"/>
      <c r="N17" s="1749"/>
      <c r="O17" s="1749"/>
      <c r="P17" s="1757"/>
      <c r="Q17" s="1757"/>
      <c r="R17" s="1757"/>
      <c r="S17" s="1757"/>
      <c r="T17" s="1758"/>
      <c r="U17" s="1755"/>
      <c r="V17" s="1755"/>
      <c r="W17" s="1755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1748"/>
      <c r="E18" s="1749"/>
      <c r="F18" s="1753"/>
      <c r="G18" s="1749"/>
      <c r="H18" s="1749"/>
      <c r="I18" s="1749"/>
      <c r="J18" s="1749"/>
      <c r="K18" s="1749"/>
      <c r="L18" s="1749"/>
      <c r="M18" s="1749"/>
      <c r="N18" s="1749"/>
      <c r="O18" s="1749"/>
      <c r="P18" s="1749"/>
      <c r="Q18" s="1749"/>
      <c r="R18" s="1749"/>
      <c r="S18" s="1749"/>
      <c r="T18" s="1754"/>
      <c r="U18" s="1755"/>
      <c r="V18" s="1755"/>
      <c r="W18" s="1755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1748"/>
      <c r="E19" s="1749"/>
      <c r="F19" s="1560"/>
      <c r="G19" s="1761"/>
      <c r="H19" s="1761"/>
      <c r="I19" s="1761"/>
      <c r="J19" s="1761"/>
      <c r="K19" s="1761"/>
      <c r="L19" s="1761"/>
      <c r="M19" s="1761"/>
      <c r="N19" s="1761"/>
      <c r="O19" s="1761"/>
      <c r="P19" s="1761"/>
      <c r="Q19" s="1761"/>
      <c r="R19" s="1761"/>
      <c r="S19" s="1761"/>
      <c r="T19" s="1762"/>
      <c r="U19" s="1532"/>
      <c r="V19" s="1532"/>
      <c r="W19" s="1532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1763" t="s">
        <v>38</v>
      </c>
      <c r="B20" s="1764"/>
      <c r="C20" s="1765">
        <f t="shared" si="3"/>
        <v>0</v>
      </c>
      <c r="D20" s="1766">
        <f>SUM(D14:D19)</f>
        <v>0</v>
      </c>
      <c r="E20" s="1767">
        <f t="shared" ref="E20:T20" si="6">SUM(E14:E19)</f>
        <v>0</v>
      </c>
      <c r="F20" s="1767">
        <f t="shared" si="6"/>
        <v>0</v>
      </c>
      <c r="G20" s="1768">
        <f t="shared" si="6"/>
        <v>0</v>
      </c>
      <c r="H20" s="1768">
        <f t="shared" si="6"/>
        <v>0</v>
      </c>
      <c r="I20" s="1768">
        <f t="shared" si="6"/>
        <v>0</v>
      </c>
      <c r="J20" s="1768">
        <f t="shared" si="6"/>
        <v>0</v>
      </c>
      <c r="K20" s="1768">
        <f t="shared" si="6"/>
        <v>0</v>
      </c>
      <c r="L20" s="1768">
        <f t="shared" si="6"/>
        <v>0</v>
      </c>
      <c r="M20" s="1768">
        <f t="shared" si="6"/>
        <v>0</v>
      </c>
      <c r="N20" s="1768">
        <f t="shared" si="6"/>
        <v>0</v>
      </c>
      <c r="O20" s="1768">
        <f t="shared" si="6"/>
        <v>0</v>
      </c>
      <c r="P20" s="1768">
        <f t="shared" si="6"/>
        <v>0</v>
      </c>
      <c r="Q20" s="1768">
        <f t="shared" si="6"/>
        <v>0</v>
      </c>
      <c r="R20" s="1768">
        <f t="shared" si="6"/>
        <v>0</v>
      </c>
      <c r="S20" s="1768">
        <f t="shared" si="6"/>
        <v>0</v>
      </c>
      <c r="T20" s="1769">
        <f t="shared" si="6"/>
        <v>0</v>
      </c>
      <c r="U20" s="1279">
        <f>+U14+U15+U17+U18+U19</f>
        <v>0</v>
      </c>
      <c r="V20" s="1279">
        <f>SUM(V14:V19)</f>
        <v>0</v>
      </c>
      <c r="W20" s="1279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1770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266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145"/>
      <c r="T22" s="4140" t="s">
        <v>40</v>
      </c>
      <c r="U22" s="4252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1676" t="s">
        <v>12</v>
      </c>
      <c r="D23" s="1677" t="s">
        <v>13</v>
      </c>
      <c r="E23" s="1677" t="s">
        <v>41</v>
      </c>
      <c r="F23" s="1744" t="s">
        <v>42</v>
      </c>
      <c r="G23" s="1677" t="s">
        <v>16</v>
      </c>
      <c r="H23" s="1677" t="s">
        <v>17</v>
      </c>
      <c r="I23" s="1677" t="s">
        <v>18</v>
      </c>
      <c r="J23" s="1677" t="s">
        <v>19</v>
      </c>
      <c r="K23" s="1677" t="s">
        <v>20</v>
      </c>
      <c r="L23" s="1677" t="s">
        <v>21</v>
      </c>
      <c r="M23" s="1677" t="s">
        <v>22</v>
      </c>
      <c r="N23" s="1677" t="s">
        <v>23</v>
      </c>
      <c r="O23" s="1677" t="s">
        <v>24</v>
      </c>
      <c r="P23" s="1677" t="s">
        <v>25</v>
      </c>
      <c r="Q23" s="1677" t="s">
        <v>26</v>
      </c>
      <c r="R23" s="1771" t="s">
        <v>27</v>
      </c>
      <c r="S23" s="1772" t="s">
        <v>28</v>
      </c>
      <c r="T23" s="1263" t="s">
        <v>29</v>
      </c>
      <c r="U23" s="1264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1763" t="s">
        <v>43</v>
      </c>
      <c r="B24" s="1765">
        <f>SUM(C24:S24)</f>
        <v>0</v>
      </c>
      <c r="C24" s="1773"/>
      <c r="D24" s="1774"/>
      <c r="E24" s="1774"/>
      <c r="F24" s="1774"/>
      <c r="G24" s="1774"/>
      <c r="H24" s="1774"/>
      <c r="I24" s="1774"/>
      <c r="J24" s="1774"/>
      <c r="K24" s="1774"/>
      <c r="L24" s="1774"/>
      <c r="M24" s="1774"/>
      <c r="N24" s="1774"/>
      <c r="O24" s="1774"/>
      <c r="P24" s="1774"/>
      <c r="Q24" s="1774"/>
      <c r="R24" s="1774"/>
      <c r="S24" s="1775"/>
      <c r="T24" s="1281"/>
      <c r="U24" s="1281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263" t="s">
        <v>46</v>
      </c>
      <c r="B27" s="4263" t="s">
        <v>6</v>
      </c>
      <c r="C27" s="4264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142"/>
      <c r="V27" s="3875" t="s">
        <v>48</v>
      </c>
      <c r="W27" s="3876"/>
      <c r="X27" s="3744" t="s">
        <v>49</v>
      </c>
      <c r="Y27" s="3746"/>
      <c r="Z27" s="4242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39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263"/>
      <c r="B28" s="4263"/>
      <c r="C28" s="4262" t="s">
        <v>7</v>
      </c>
      <c r="D28" s="4262"/>
      <c r="E28" s="4262"/>
      <c r="F28" s="4262"/>
      <c r="G28" s="4262"/>
      <c r="H28" s="4262"/>
      <c r="I28" s="4262"/>
      <c r="J28" s="4262"/>
      <c r="K28" s="4262"/>
      <c r="L28" s="4262"/>
      <c r="M28" s="4262"/>
      <c r="N28" s="4262"/>
      <c r="O28" s="4262"/>
      <c r="P28" s="4262"/>
      <c r="Q28" s="4262"/>
      <c r="R28" s="4262"/>
      <c r="S28" s="4262"/>
      <c r="T28" s="4140" t="s">
        <v>40</v>
      </c>
      <c r="U28" s="4252"/>
      <c r="V28" s="3877"/>
      <c r="W28" s="3878"/>
      <c r="X28" s="3747"/>
      <c r="Y28" s="3749"/>
      <c r="Z28" s="4171" t="s">
        <v>55</v>
      </c>
      <c r="AA28" s="4051"/>
      <c r="AB28" s="4051"/>
      <c r="AC28" s="4051"/>
      <c r="AD28" s="4052"/>
      <c r="AE28" s="4171" t="s">
        <v>56</v>
      </c>
      <c r="AF28" s="4051"/>
      <c r="AG28" s="4051"/>
      <c r="AH28" s="4051"/>
      <c r="AI28" s="4052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263"/>
      <c r="B29" s="4263"/>
      <c r="C29" s="1676" t="s">
        <v>12</v>
      </c>
      <c r="D29" s="1677" t="s">
        <v>13</v>
      </c>
      <c r="E29" s="1677" t="s">
        <v>41</v>
      </c>
      <c r="F29" s="1677" t="s">
        <v>42</v>
      </c>
      <c r="G29" s="1677" t="s">
        <v>16</v>
      </c>
      <c r="H29" s="1677" t="s">
        <v>17</v>
      </c>
      <c r="I29" s="1677" t="s">
        <v>18</v>
      </c>
      <c r="J29" s="1677" t="s">
        <v>19</v>
      </c>
      <c r="K29" s="1677" t="s">
        <v>20</v>
      </c>
      <c r="L29" s="1677" t="s">
        <v>21</v>
      </c>
      <c r="M29" s="1677" t="s">
        <v>22</v>
      </c>
      <c r="N29" s="1677" t="s">
        <v>23</v>
      </c>
      <c r="O29" s="1677" t="s">
        <v>24</v>
      </c>
      <c r="P29" s="1677" t="s">
        <v>25</v>
      </c>
      <c r="Q29" s="1677" t="s">
        <v>26</v>
      </c>
      <c r="R29" s="1677" t="s">
        <v>27</v>
      </c>
      <c r="S29" s="1772" t="s">
        <v>28</v>
      </c>
      <c r="T29" s="1776" t="s">
        <v>29</v>
      </c>
      <c r="U29" s="1264" t="s">
        <v>30</v>
      </c>
      <c r="V29" s="1777" t="s">
        <v>57</v>
      </c>
      <c r="W29" s="1282" t="s">
        <v>58</v>
      </c>
      <c r="X29" s="1664" t="s">
        <v>59</v>
      </c>
      <c r="Y29" s="1778" t="s">
        <v>60</v>
      </c>
      <c r="Z29" s="1779" t="s">
        <v>6</v>
      </c>
      <c r="AA29" s="1780" t="s">
        <v>61</v>
      </c>
      <c r="AB29" s="1677" t="s">
        <v>62</v>
      </c>
      <c r="AC29" s="1744" t="s">
        <v>63</v>
      </c>
      <c r="AD29" s="1219" t="s">
        <v>64</v>
      </c>
      <c r="AE29" s="70" t="s">
        <v>6</v>
      </c>
      <c r="AF29" s="1780" t="s">
        <v>61</v>
      </c>
      <c r="AG29" s="1772" t="s">
        <v>62</v>
      </c>
      <c r="AH29" s="1772" t="s">
        <v>63</v>
      </c>
      <c r="AI29" s="1772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1781" t="s">
        <v>65</v>
      </c>
      <c r="B30" s="28">
        <f t="shared" ref="B30:B45" si="7">SUM(C30:S30)</f>
        <v>26</v>
      </c>
      <c r="C30" s="1643">
        <v>11</v>
      </c>
      <c r="D30" s="1705">
        <v>6</v>
      </c>
      <c r="E30" s="1705">
        <v>8</v>
      </c>
      <c r="F30" s="1705">
        <v>1</v>
      </c>
      <c r="G30" s="1705"/>
      <c r="H30" s="1705"/>
      <c r="I30" s="1705"/>
      <c r="J30" s="1705"/>
      <c r="K30" s="1705"/>
      <c r="L30" s="1705"/>
      <c r="M30" s="1705"/>
      <c r="N30" s="1705"/>
      <c r="O30" s="1705"/>
      <c r="P30" s="1705"/>
      <c r="Q30" s="1705"/>
      <c r="R30" s="1705"/>
      <c r="S30" s="1644"/>
      <c r="T30" s="1643">
        <v>12</v>
      </c>
      <c r="U30" s="1644">
        <v>14</v>
      </c>
      <c r="V30" s="1643"/>
      <c r="W30" s="1644"/>
      <c r="X30" s="1643"/>
      <c r="Y30" s="1644"/>
      <c r="Z30" s="1782">
        <f>SUM(AA30+AB30+AC30+AD30)</f>
        <v>0</v>
      </c>
      <c r="AA30" s="1643"/>
      <c r="AB30" s="1705"/>
      <c r="AC30" s="1705"/>
      <c r="AD30" s="1644"/>
      <c r="AE30" s="1782">
        <f>SUM(AF30+AG30+AH30+AI30)</f>
        <v>0</v>
      </c>
      <c r="AF30" s="1643"/>
      <c r="AG30" s="1705"/>
      <c r="AH30" s="1705"/>
      <c r="AI30" s="1645"/>
      <c r="AJ30" s="1783">
        <v>1</v>
      </c>
      <c r="AK30" s="1783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1784"/>
      <c r="D31" s="1785"/>
      <c r="E31" s="1785"/>
      <c r="F31" s="1785"/>
      <c r="G31" s="1785"/>
      <c r="H31" s="1785"/>
      <c r="I31" s="1785"/>
      <c r="J31" s="1785"/>
      <c r="K31" s="1785"/>
      <c r="L31" s="1785"/>
      <c r="M31" s="1785"/>
      <c r="N31" s="1785"/>
      <c r="O31" s="1785"/>
      <c r="P31" s="1785"/>
      <c r="Q31" s="1785"/>
      <c r="R31" s="1785"/>
      <c r="S31" s="1786"/>
      <c r="T31" s="1784"/>
      <c r="U31" s="1786"/>
      <c r="V31" s="1784"/>
      <c r="W31" s="1786"/>
      <c r="X31" s="1784"/>
      <c r="Y31" s="1786"/>
      <c r="Z31" s="1782">
        <f t="shared" ref="Z31:Z44" si="10">SUM(AA31+AB31+AC31+AD31)</f>
        <v>0</v>
      </c>
      <c r="AA31" s="1784"/>
      <c r="AB31" s="1785"/>
      <c r="AC31" s="1785"/>
      <c r="AD31" s="1786"/>
      <c r="AE31" s="1782">
        <f t="shared" ref="AE31:AE44" si="11">SUM(AF31+AG31+AH31+AI31)</f>
        <v>0</v>
      </c>
      <c r="AF31" s="1784"/>
      <c r="AG31" s="1785"/>
      <c r="AH31" s="1785"/>
      <c r="AI31" s="1787"/>
      <c r="AJ31" s="1783"/>
      <c r="AK31" s="1783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2</v>
      </c>
      <c r="C32" s="1784"/>
      <c r="D32" s="1785"/>
      <c r="E32" s="1785"/>
      <c r="F32" s="1785">
        <v>1</v>
      </c>
      <c r="G32" s="1785"/>
      <c r="H32" s="1785"/>
      <c r="I32" s="1785"/>
      <c r="J32" s="1785"/>
      <c r="K32" s="1785"/>
      <c r="L32" s="1785"/>
      <c r="M32" s="1785">
        <v>1</v>
      </c>
      <c r="N32" s="1785"/>
      <c r="O32" s="1785"/>
      <c r="P32" s="1785"/>
      <c r="Q32" s="1785"/>
      <c r="R32" s="1785"/>
      <c r="S32" s="1786"/>
      <c r="T32" s="1784"/>
      <c r="U32" s="1786">
        <v>2</v>
      </c>
      <c r="V32" s="1784"/>
      <c r="W32" s="1786"/>
      <c r="X32" s="1784"/>
      <c r="Y32" s="1786"/>
      <c r="Z32" s="1782">
        <f t="shared" si="10"/>
        <v>0</v>
      </c>
      <c r="AA32" s="1784"/>
      <c r="AB32" s="1785"/>
      <c r="AC32" s="1785"/>
      <c r="AD32" s="1786"/>
      <c r="AE32" s="1782">
        <f t="shared" si="11"/>
        <v>0</v>
      </c>
      <c r="AF32" s="1784"/>
      <c r="AG32" s="1785"/>
      <c r="AH32" s="1785"/>
      <c r="AI32" s="1787"/>
      <c r="AJ32" s="1783"/>
      <c r="AK32" s="1783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1784"/>
      <c r="D33" s="1785"/>
      <c r="E33" s="1785"/>
      <c r="F33" s="1785"/>
      <c r="G33" s="1785"/>
      <c r="H33" s="1785"/>
      <c r="I33" s="1785"/>
      <c r="J33" s="1785"/>
      <c r="K33" s="1785"/>
      <c r="L33" s="1785"/>
      <c r="M33" s="1785"/>
      <c r="N33" s="1785"/>
      <c r="O33" s="1785"/>
      <c r="P33" s="1785"/>
      <c r="Q33" s="1785"/>
      <c r="R33" s="1785"/>
      <c r="S33" s="1786"/>
      <c r="T33" s="1784"/>
      <c r="U33" s="1786"/>
      <c r="V33" s="1784"/>
      <c r="W33" s="1786"/>
      <c r="X33" s="1784"/>
      <c r="Y33" s="1786"/>
      <c r="Z33" s="1782">
        <f t="shared" si="10"/>
        <v>0</v>
      </c>
      <c r="AA33" s="1784"/>
      <c r="AB33" s="1785"/>
      <c r="AC33" s="1785"/>
      <c r="AD33" s="1786"/>
      <c r="AE33" s="1782">
        <f t="shared" si="11"/>
        <v>0</v>
      </c>
      <c r="AF33" s="1784"/>
      <c r="AG33" s="1785"/>
      <c r="AH33" s="1785"/>
      <c r="AI33" s="1787"/>
      <c r="AJ33" s="1783"/>
      <c r="AK33" s="1783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1784"/>
      <c r="D34" s="1785"/>
      <c r="E34" s="1785"/>
      <c r="F34" s="1785"/>
      <c r="G34" s="1785"/>
      <c r="H34" s="1785"/>
      <c r="I34" s="1785"/>
      <c r="J34" s="1785"/>
      <c r="K34" s="1785"/>
      <c r="L34" s="1785"/>
      <c r="M34" s="1785"/>
      <c r="N34" s="1785"/>
      <c r="O34" s="1785"/>
      <c r="P34" s="1785"/>
      <c r="Q34" s="1785"/>
      <c r="R34" s="1785"/>
      <c r="S34" s="1786"/>
      <c r="T34" s="1784"/>
      <c r="U34" s="1786"/>
      <c r="V34" s="1784"/>
      <c r="W34" s="1786"/>
      <c r="X34" s="1784"/>
      <c r="Y34" s="1786"/>
      <c r="Z34" s="1782">
        <f t="shared" si="10"/>
        <v>0</v>
      </c>
      <c r="AA34" s="1784"/>
      <c r="AB34" s="1785"/>
      <c r="AC34" s="1785"/>
      <c r="AD34" s="1786"/>
      <c r="AE34" s="1782">
        <f t="shared" si="11"/>
        <v>0</v>
      </c>
      <c r="AF34" s="1784"/>
      <c r="AG34" s="1785"/>
      <c r="AH34" s="1785"/>
      <c r="AI34" s="1787"/>
      <c r="AJ34" s="1783"/>
      <c r="AK34" s="1783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1784"/>
      <c r="D35" s="1785"/>
      <c r="E35" s="1785"/>
      <c r="F35" s="1785"/>
      <c r="G35" s="1785"/>
      <c r="H35" s="1785"/>
      <c r="I35" s="1785"/>
      <c r="J35" s="1785"/>
      <c r="K35" s="1785"/>
      <c r="L35" s="1785"/>
      <c r="M35" s="1785"/>
      <c r="N35" s="1785"/>
      <c r="O35" s="1785"/>
      <c r="P35" s="1785"/>
      <c r="Q35" s="1785"/>
      <c r="R35" s="1785"/>
      <c r="S35" s="1786"/>
      <c r="T35" s="1784"/>
      <c r="U35" s="1786"/>
      <c r="V35" s="1784"/>
      <c r="W35" s="1786"/>
      <c r="X35" s="1784"/>
      <c r="Y35" s="1786"/>
      <c r="Z35" s="1782">
        <f t="shared" si="10"/>
        <v>0</v>
      </c>
      <c r="AA35" s="1784"/>
      <c r="AB35" s="1785"/>
      <c r="AC35" s="1785"/>
      <c r="AD35" s="1786"/>
      <c r="AE35" s="1782">
        <f t="shared" si="11"/>
        <v>0</v>
      </c>
      <c r="AF35" s="1784"/>
      <c r="AG35" s="1785"/>
      <c r="AH35" s="1785"/>
      <c r="AI35" s="1787"/>
      <c r="AJ35" s="1783"/>
      <c r="AK35" s="1783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1784"/>
      <c r="D36" s="1785"/>
      <c r="E36" s="1785"/>
      <c r="F36" s="1785"/>
      <c r="G36" s="1785"/>
      <c r="H36" s="1785"/>
      <c r="I36" s="1785"/>
      <c r="J36" s="1785"/>
      <c r="K36" s="1785"/>
      <c r="L36" s="1785"/>
      <c r="M36" s="1785"/>
      <c r="N36" s="1785"/>
      <c r="O36" s="1785"/>
      <c r="P36" s="1785"/>
      <c r="Q36" s="1785"/>
      <c r="R36" s="1785"/>
      <c r="S36" s="1786"/>
      <c r="T36" s="1784"/>
      <c r="U36" s="1786"/>
      <c r="V36" s="1784"/>
      <c r="W36" s="1786"/>
      <c r="X36" s="1784"/>
      <c r="Y36" s="1786"/>
      <c r="Z36" s="1782">
        <f>SUM(AA36+AB36+AC36+AD36)</f>
        <v>0</v>
      </c>
      <c r="AA36" s="1784"/>
      <c r="AB36" s="1785"/>
      <c r="AC36" s="1785"/>
      <c r="AD36" s="1786"/>
      <c r="AE36" s="1782">
        <f>SUM(AF36+AG36+AH36+AI36)</f>
        <v>0</v>
      </c>
      <c r="AF36" s="1784"/>
      <c r="AG36" s="1785"/>
      <c r="AH36" s="1785"/>
      <c r="AI36" s="1787"/>
      <c r="AJ36" s="1783"/>
      <c r="AK36" s="1783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1784"/>
      <c r="D37" s="1785"/>
      <c r="E37" s="1785"/>
      <c r="F37" s="1785"/>
      <c r="G37" s="1785"/>
      <c r="H37" s="1785"/>
      <c r="I37" s="1785"/>
      <c r="J37" s="1785"/>
      <c r="K37" s="1785"/>
      <c r="L37" s="1785"/>
      <c r="M37" s="1785"/>
      <c r="N37" s="1785"/>
      <c r="O37" s="1785"/>
      <c r="P37" s="1785"/>
      <c r="Q37" s="1785"/>
      <c r="R37" s="1785"/>
      <c r="S37" s="1786"/>
      <c r="T37" s="1784"/>
      <c r="U37" s="1786"/>
      <c r="V37" s="1784"/>
      <c r="W37" s="1786"/>
      <c r="X37" s="1784"/>
      <c r="Y37" s="1786"/>
      <c r="Z37" s="1782">
        <f t="shared" si="10"/>
        <v>0</v>
      </c>
      <c r="AA37" s="1784"/>
      <c r="AB37" s="1785"/>
      <c r="AC37" s="1785"/>
      <c r="AD37" s="1786"/>
      <c r="AE37" s="1782">
        <f t="shared" si="11"/>
        <v>0</v>
      </c>
      <c r="AF37" s="1784"/>
      <c r="AG37" s="1785"/>
      <c r="AH37" s="1785"/>
      <c r="AI37" s="1787"/>
      <c r="AJ37" s="1783"/>
      <c r="AK37" s="1783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1784"/>
      <c r="D38" s="1785"/>
      <c r="E38" s="1785"/>
      <c r="F38" s="1785"/>
      <c r="G38" s="1785"/>
      <c r="H38" s="1785"/>
      <c r="I38" s="1785"/>
      <c r="J38" s="1785"/>
      <c r="K38" s="1785"/>
      <c r="L38" s="1785"/>
      <c r="M38" s="1785"/>
      <c r="N38" s="1785"/>
      <c r="O38" s="1785"/>
      <c r="P38" s="1785"/>
      <c r="Q38" s="1785"/>
      <c r="R38" s="1785"/>
      <c r="S38" s="1786"/>
      <c r="T38" s="1784"/>
      <c r="U38" s="1786"/>
      <c r="V38" s="1784"/>
      <c r="W38" s="1786"/>
      <c r="X38" s="1784"/>
      <c r="Y38" s="1786"/>
      <c r="Z38" s="1782">
        <f t="shared" si="10"/>
        <v>0</v>
      </c>
      <c r="AA38" s="1784"/>
      <c r="AB38" s="1785"/>
      <c r="AC38" s="1785"/>
      <c r="AD38" s="1786"/>
      <c r="AE38" s="1782">
        <f t="shared" si="11"/>
        <v>0</v>
      </c>
      <c r="AF38" s="1784"/>
      <c r="AG38" s="1785"/>
      <c r="AH38" s="1785"/>
      <c r="AI38" s="1787"/>
      <c r="AJ38" s="1783"/>
      <c r="AK38" s="1783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1788" t="s">
        <v>74</v>
      </c>
      <c r="B39" s="28">
        <f t="shared" si="7"/>
        <v>39</v>
      </c>
      <c r="C39" s="1784"/>
      <c r="D39" s="1785">
        <v>1</v>
      </c>
      <c r="E39" s="1785">
        <v>12</v>
      </c>
      <c r="F39" s="1785">
        <v>12</v>
      </c>
      <c r="G39" s="1785">
        <v>3</v>
      </c>
      <c r="H39" s="1785">
        <v>3</v>
      </c>
      <c r="I39" s="1785">
        <v>1</v>
      </c>
      <c r="J39" s="1785"/>
      <c r="K39" s="1785"/>
      <c r="L39" s="1785">
        <v>2</v>
      </c>
      <c r="M39" s="1785"/>
      <c r="N39" s="1785">
        <v>1</v>
      </c>
      <c r="O39" s="1785">
        <v>1</v>
      </c>
      <c r="P39" s="1785">
        <v>2</v>
      </c>
      <c r="Q39" s="1785">
        <v>1</v>
      </c>
      <c r="R39" s="1785"/>
      <c r="S39" s="1786"/>
      <c r="T39" s="1784">
        <v>18</v>
      </c>
      <c r="U39" s="1786">
        <v>21</v>
      </c>
      <c r="V39" s="1784"/>
      <c r="W39" s="1786"/>
      <c r="X39" s="1784"/>
      <c r="Y39" s="1786">
        <v>1</v>
      </c>
      <c r="Z39" s="1782">
        <f t="shared" si="10"/>
        <v>3</v>
      </c>
      <c r="AA39" s="1784">
        <v>2</v>
      </c>
      <c r="AB39" s="1785">
        <v>1</v>
      </c>
      <c r="AC39" s="1785"/>
      <c r="AD39" s="1786"/>
      <c r="AE39" s="1782">
        <f t="shared" si="11"/>
        <v>1</v>
      </c>
      <c r="AF39" s="1784"/>
      <c r="AG39" s="1785"/>
      <c r="AH39" s="1785"/>
      <c r="AI39" s="1787">
        <v>1</v>
      </c>
      <c r="AJ39" s="1783"/>
      <c r="AK39" s="1783">
        <v>2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1788" t="s">
        <v>75</v>
      </c>
      <c r="B40" s="28">
        <f t="shared" si="7"/>
        <v>0</v>
      </c>
      <c r="C40" s="1784"/>
      <c r="D40" s="1785"/>
      <c r="E40" s="1785"/>
      <c r="F40" s="1785"/>
      <c r="G40" s="1785"/>
      <c r="H40" s="1785"/>
      <c r="I40" s="1785"/>
      <c r="J40" s="1785"/>
      <c r="K40" s="1785"/>
      <c r="L40" s="1785"/>
      <c r="M40" s="1785"/>
      <c r="N40" s="1785"/>
      <c r="O40" s="1785"/>
      <c r="P40" s="1785"/>
      <c r="Q40" s="1785"/>
      <c r="R40" s="1785"/>
      <c r="S40" s="1786"/>
      <c r="T40" s="1784"/>
      <c r="U40" s="1786"/>
      <c r="V40" s="1784"/>
      <c r="W40" s="1786"/>
      <c r="X40" s="1784"/>
      <c r="Y40" s="1786"/>
      <c r="Z40" s="1782">
        <f t="shared" si="10"/>
        <v>0</v>
      </c>
      <c r="AA40" s="1784"/>
      <c r="AB40" s="1785"/>
      <c r="AC40" s="1785"/>
      <c r="AD40" s="1786"/>
      <c r="AE40" s="1782">
        <f t="shared" si="11"/>
        <v>0</v>
      </c>
      <c r="AF40" s="1784"/>
      <c r="AG40" s="1785"/>
      <c r="AH40" s="1785"/>
      <c r="AI40" s="1787"/>
      <c r="AJ40" s="1783"/>
      <c r="AK40" s="1783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1788" t="s">
        <v>76</v>
      </c>
      <c r="B41" s="28">
        <f t="shared" si="7"/>
        <v>0</v>
      </c>
      <c r="C41" s="1784"/>
      <c r="D41" s="1785"/>
      <c r="E41" s="1785"/>
      <c r="F41" s="1785"/>
      <c r="G41" s="1785"/>
      <c r="H41" s="1785"/>
      <c r="I41" s="1785"/>
      <c r="J41" s="1785"/>
      <c r="K41" s="1785"/>
      <c r="L41" s="1785"/>
      <c r="M41" s="1785"/>
      <c r="N41" s="1785"/>
      <c r="O41" s="1785"/>
      <c r="P41" s="1785"/>
      <c r="Q41" s="1785"/>
      <c r="R41" s="1785"/>
      <c r="S41" s="1786"/>
      <c r="T41" s="1784"/>
      <c r="U41" s="1786"/>
      <c r="V41" s="1784"/>
      <c r="W41" s="1786"/>
      <c r="X41" s="1784"/>
      <c r="Y41" s="1786"/>
      <c r="Z41" s="1782">
        <f t="shared" si="10"/>
        <v>0</v>
      </c>
      <c r="AA41" s="1784"/>
      <c r="AB41" s="1785"/>
      <c r="AC41" s="1785"/>
      <c r="AD41" s="1786"/>
      <c r="AE41" s="1782">
        <f t="shared" si="11"/>
        <v>0</v>
      </c>
      <c r="AF41" s="1784"/>
      <c r="AG41" s="1785"/>
      <c r="AH41" s="1785"/>
      <c r="AI41" s="1787"/>
      <c r="AJ41" s="1783"/>
      <c r="AK41" s="1783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1788" t="s">
        <v>77</v>
      </c>
      <c r="B42" s="28">
        <f t="shared" si="7"/>
        <v>0</v>
      </c>
      <c r="C42" s="1784"/>
      <c r="D42" s="1785"/>
      <c r="E42" s="1785"/>
      <c r="F42" s="1785"/>
      <c r="G42" s="1785"/>
      <c r="H42" s="1785"/>
      <c r="I42" s="1785"/>
      <c r="J42" s="1785"/>
      <c r="K42" s="1785"/>
      <c r="L42" s="1785"/>
      <c r="M42" s="1785"/>
      <c r="N42" s="1785"/>
      <c r="O42" s="1785"/>
      <c r="P42" s="1785"/>
      <c r="Q42" s="1785"/>
      <c r="R42" s="1785"/>
      <c r="S42" s="1786"/>
      <c r="T42" s="1784"/>
      <c r="U42" s="1786"/>
      <c r="V42" s="1784"/>
      <c r="W42" s="1786"/>
      <c r="X42" s="1784"/>
      <c r="Y42" s="1786"/>
      <c r="Z42" s="1782">
        <f t="shared" si="10"/>
        <v>0</v>
      </c>
      <c r="AA42" s="1784"/>
      <c r="AB42" s="1785"/>
      <c r="AC42" s="1785"/>
      <c r="AD42" s="1786"/>
      <c r="AE42" s="1782">
        <f t="shared" si="11"/>
        <v>0</v>
      </c>
      <c r="AF42" s="1784"/>
      <c r="AG42" s="1785"/>
      <c r="AH42" s="1785"/>
      <c r="AI42" s="1787"/>
      <c r="AJ42" s="1783"/>
      <c r="AK42" s="1783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1788" t="s">
        <v>78</v>
      </c>
      <c r="B43" s="28">
        <f t="shared" si="7"/>
        <v>0</v>
      </c>
      <c r="C43" s="1784"/>
      <c r="D43" s="1785"/>
      <c r="E43" s="1785"/>
      <c r="F43" s="1785"/>
      <c r="G43" s="1785"/>
      <c r="H43" s="1785"/>
      <c r="I43" s="1785"/>
      <c r="J43" s="1785"/>
      <c r="K43" s="1785"/>
      <c r="L43" s="1785"/>
      <c r="M43" s="1785"/>
      <c r="N43" s="1785"/>
      <c r="O43" s="1785"/>
      <c r="P43" s="1785"/>
      <c r="Q43" s="1785"/>
      <c r="R43" s="1785"/>
      <c r="S43" s="1786"/>
      <c r="T43" s="1784"/>
      <c r="U43" s="1786"/>
      <c r="V43" s="1784"/>
      <c r="W43" s="1786"/>
      <c r="X43" s="1784"/>
      <c r="Y43" s="1786"/>
      <c r="Z43" s="1782">
        <f t="shared" si="10"/>
        <v>0</v>
      </c>
      <c r="AA43" s="1784"/>
      <c r="AB43" s="1785"/>
      <c r="AC43" s="1785"/>
      <c r="AD43" s="1786"/>
      <c r="AE43" s="1782">
        <f t="shared" si="11"/>
        <v>0</v>
      </c>
      <c r="AF43" s="1784"/>
      <c r="AG43" s="1785"/>
      <c r="AH43" s="1785"/>
      <c r="AI43" s="1787"/>
      <c r="AJ43" s="1783"/>
      <c r="AK43" s="1783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1789" t="s">
        <v>79</v>
      </c>
      <c r="B44" s="28">
        <f t="shared" si="7"/>
        <v>34</v>
      </c>
      <c r="C44" s="1790"/>
      <c r="D44" s="1791"/>
      <c r="E44" s="1791"/>
      <c r="F44" s="1791">
        <v>1</v>
      </c>
      <c r="G44" s="1791">
        <v>1</v>
      </c>
      <c r="H44" s="1791">
        <v>2</v>
      </c>
      <c r="I44" s="1791"/>
      <c r="J44" s="1791">
        <v>2</v>
      </c>
      <c r="K44" s="1791">
        <v>2</v>
      </c>
      <c r="L44" s="1791">
        <v>2</v>
      </c>
      <c r="M44" s="1791">
        <v>7</v>
      </c>
      <c r="N44" s="1791"/>
      <c r="O44" s="1791">
        <v>1</v>
      </c>
      <c r="P44" s="1791">
        <v>3</v>
      </c>
      <c r="Q44" s="1791">
        <v>3</v>
      </c>
      <c r="R44" s="1791">
        <v>2</v>
      </c>
      <c r="S44" s="1792">
        <v>8</v>
      </c>
      <c r="T44" s="1790">
        <v>13</v>
      </c>
      <c r="U44" s="1792">
        <v>21</v>
      </c>
      <c r="V44" s="1790"/>
      <c r="W44" s="1792"/>
      <c r="X44" s="1790"/>
      <c r="Y44" s="1792"/>
      <c r="Z44" s="1782">
        <f t="shared" si="10"/>
        <v>0</v>
      </c>
      <c r="AA44" s="1790"/>
      <c r="AB44" s="1791"/>
      <c r="AC44" s="1791"/>
      <c r="AD44" s="1792"/>
      <c r="AE44" s="1782">
        <f t="shared" si="11"/>
        <v>0</v>
      </c>
      <c r="AF44" s="1790"/>
      <c r="AG44" s="1791"/>
      <c r="AH44" s="1791"/>
      <c r="AI44" s="1793"/>
      <c r="AJ44" s="1783"/>
      <c r="AK44" s="1783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1794" t="s">
        <v>6</v>
      </c>
      <c r="B45" s="1795">
        <f t="shared" si="7"/>
        <v>101</v>
      </c>
      <c r="C45" s="1796">
        <f t="shared" ref="C45:AI45" si="21">SUM(C30:C44)</f>
        <v>11</v>
      </c>
      <c r="D45" s="1797">
        <f t="shared" si="21"/>
        <v>7</v>
      </c>
      <c r="E45" s="1797">
        <f t="shared" si="21"/>
        <v>20</v>
      </c>
      <c r="F45" s="1797">
        <f t="shared" si="21"/>
        <v>15</v>
      </c>
      <c r="G45" s="1797">
        <f t="shared" si="21"/>
        <v>4</v>
      </c>
      <c r="H45" s="1798">
        <f t="shared" si="21"/>
        <v>5</v>
      </c>
      <c r="I45" s="1797">
        <f t="shared" si="21"/>
        <v>1</v>
      </c>
      <c r="J45" s="1797">
        <f t="shared" si="21"/>
        <v>2</v>
      </c>
      <c r="K45" s="1797">
        <f t="shared" si="21"/>
        <v>2</v>
      </c>
      <c r="L45" s="1797">
        <f t="shared" si="21"/>
        <v>4</v>
      </c>
      <c r="M45" s="1797">
        <f t="shared" si="21"/>
        <v>8</v>
      </c>
      <c r="N45" s="1797">
        <f t="shared" si="21"/>
        <v>1</v>
      </c>
      <c r="O45" s="1797">
        <f t="shared" si="21"/>
        <v>2</v>
      </c>
      <c r="P45" s="1797">
        <f t="shared" si="21"/>
        <v>5</v>
      </c>
      <c r="Q45" s="1797">
        <f t="shared" si="21"/>
        <v>4</v>
      </c>
      <c r="R45" s="1797">
        <f t="shared" si="21"/>
        <v>2</v>
      </c>
      <c r="S45" s="1295">
        <f t="shared" si="21"/>
        <v>8</v>
      </c>
      <c r="T45" s="1796">
        <f t="shared" si="21"/>
        <v>43</v>
      </c>
      <c r="U45" s="1295">
        <f t="shared" si="21"/>
        <v>58</v>
      </c>
      <c r="V45" s="1796">
        <f t="shared" si="21"/>
        <v>0</v>
      </c>
      <c r="W45" s="1295">
        <f t="shared" si="21"/>
        <v>0</v>
      </c>
      <c r="X45" s="1796">
        <f t="shared" si="21"/>
        <v>0</v>
      </c>
      <c r="Y45" s="1295">
        <f t="shared" si="21"/>
        <v>1</v>
      </c>
      <c r="Z45" s="1799">
        <f t="shared" si="21"/>
        <v>3</v>
      </c>
      <c r="AA45" s="1796">
        <f t="shared" si="21"/>
        <v>2</v>
      </c>
      <c r="AB45" s="1797">
        <f t="shared" si="21"/>
        <v>1</v>
      </c>
      <c r="AC45" s="1797">
        <f t="shared" si="21"/>
        <v>0</v>
      </c>
      <c r="AD45" s="1798">
        <f t="shared" si="21"/>
        <v>0</v>
      </c>
      <c r="AE45" s="1799">
        <f t="shared" si="21"/>
        <v>1</v>
      </c>
      <c r="AF45" s="1796">
        <f t="shared" si="21"/>
        <v>0</v>
      </c>
      <c r="AG45" s="1797">
        <f t="shared" si="21"/>
        <v>0</v>
      </c>
      <c r="AH45" s="1797">
        <f t="shared" si="21"/>
        <v>0</v>
      </c>
      <c r="AI45" s="1800">
        <f t="shared" si="21"/>
        <v>1</v>
      </c>
      <c r="AJ45" s="1295">
        <f>SUM(AJ30:AJ44)</f>
        <v>1</v>
      </c>
      <c r="AK45" s="1295">
        <f>SUM(AK30:AK44)</f>
        <v>2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263" t="s">
        <v>46</v>
      </c>
      <c r="B47" s="4263" t="s">
        <v>6</v>
      </c>
      <c r="C47" s="4264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14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263"/>
      <c r="B48" s="4263"/>
      <c r="C48" s="4262" t="s">
        <v>7</v>
      </c>
      <c r="D48" s="4262"/>
      <c r="E48" s="4262"/>
      <c r="F48" s="4262"/>
      <c r="G48" s="4262"/>
      <c r="H48" s="4262"/>
      <c r="I48" s="4262"/>
      <c r="J48" s="4262"/>
      <c r="K48" s="4262"/>
      <c r="L48" s="4262"/>
      <c r="M48" s="4262"/>
      <c r="N48" s="4262"/>
      <c r="O48" s="4262"/>
      <c r="P48" s="4262"/>
      <c r="Q48" s="4262"/>
      <c r="R48" s="4262"/>
      <c r="S48" s="4262"/>
      <c r="T48" s="4252" t="s">
        <v>40</v>
      </c>
      <c r="U48" s="4252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263"/>
      <c r="B49" s="4263"/>
      <c r="C49" s="1676" t="s">
        <v>12</v>
      </c>
      <c r="D49" s="1677" t="s">
        <v>13</v>
      </c>
      <c r="E49" s="1677" t="s">
        <v>41</v>
      </c>
      <c r="F49" s="1677" t="s">
        <v>42</v>
      </c>
      <c r="G49" s="1677" t="s">
        <v>16</v>
      </c>
      <c r="H49" s="1677" t="s">
        <v>17</v>
      </c>
      <c r="I49" s="1677" t="s">
        <v>18</v>
      </c>
      <c r="J49" s="1677" t="s">
        <v>19</v>
      </c>
      <c r="K49" s="1677" t="s">
        <v>20</v>
      </c>
      <c r="L49" s="1677" t="s">
        <v>21</v>
      </c>
      <c r="M49" s="1677" t="s">
        <v>22</v>
      </c>
      <c r="N49" s="1677" t="s">
        <v>23</v>
      </c>
      <c r="O49" s="1677" t="s">
        <v>24</v>
      </c>
      <c r="P49" s="1677" t="s">
        <v>25</v>
      </c>
      <c r="Q49" s="1677" t="s">
        <v>26</v>
      </c>
      <c r="R49" s="1677" t="s">
        <v>27</v>
      </c>
      <c r="S49" s="1772" t="s">
        <v>28</v>
      </c>
      <c r="T49" s="1801" t="s">
        <v>29</v>
      </c>
      <c r="U49" s="1264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1781" t="s">
        <v>82</v>
      </c>
      <c r="B50" s="28">
        <f>SUM(C50:S50)</f>
        <v>0</v>
      </c>
      <c r="C50" s="1643"/>
      <c r="D50" s="1705"/>
      <c r="E50" s="1705"/>
      <c r="F50" s="1705"/>
      <c r="G50" s="1705"/>
      <c r="H50" s="1705"/>
      <c r="I50" s="1705"/>
      <c r="J50" s="1705"/>
      <c r="K50" s="1705"/>
      <c r="L50" s="1705"/>
      <c r="M50" s="1705"/>
      <c r="N50" s="1705"/>
      <c r="O50" s="1705"/>
      <c r="P50" s="1705"/>
      <c r="Q50" s="1705"/>
      <c r="R50" s="1705"/>
      <c r="S50" s="1644"/>
      <c r="T50" s="1667"/>
      <c r="U50" s="1646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1784"/>
      <c r="D51" s="1785"/>
      <c r="E51" s="1785"/>
      <c r="F51" s="1785"/>
      <c r="G51" s="1785"/>
      <c r="H51" s="1785"/>
      <c r="I51" s="1785"/>
      <c r="J51" s="1785"/>
      <c r="K51" s="1785"/>
      <c r="L51" s="1785"/>
      <c r="M51" s="1785"/>
      <c r="N51" s="1785"/>
      <c r="O51" s="1785"/>
      <c r="P51" s="1785"/>
      <c r="Q51" s="1785"/>
      <c r="R51" s="1785"/>
      <c r="S51" s="1786"/>
      <c r="T51" s="1802"/>
      <c r="U51" s="1783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1784"/>
      <c r="D52" s="1785"/>
      <c r="E52" s="1785"/>
      <c r="F52" s="1785"/>
      <c r="G52" s="1785"/>
      <c r="H52" s="1785"/>
      <c r="I52" s="1785"/>
      <c r="J52" s="1785"/>
      <c r="K52" s="1785"/>
      <c r="L52" s="1785"/>
      <c r="M52" s="1785"/>
      <c r="N52" s="1785"/>
      <c r="O52" s="1785"/>
      <c r="P52" s="1785"/>
      <c r="Q52" s="1785"/>
      <c r="R52" s="1785"/>
      <c r="S52" s="1786"/>
      <c r="T52" s="1802"/>
      <c r="U52" s="1783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1784"/>
      <c r="D53" s="1785"/>
      <c r="E53" s="1785"/>
      <c r="F53" s="1785"/>
      <c r="G53" s="1785"/>
      <c r="H53" s="1785"/>
      <c r="I53" s="1785"/>
      <c r="J53" s="1785"/>
      <c r="K53" s="1785"/>
      <c r="L53" s="1785"/>
      <c r="M53" s="1785"/>
      <c r="N53" s="1785"/>
      <c r="O53" s="1785"/>
      <c r="P53" s="1785"/>
      <c r="Q53" s="1785"/>
      <c r="R53" s="1785"/>
      <c r="S53" s="1786"/>
      <c r="T53" s="1802"/>
      <c r="U53" s="1783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1784"/>
      <c r="D54" s="1785"/>
      <c r="E54" s="1785"/>
      <c r="F54" s="1785"/>
      <c r="G54" s="1785"/>
      <c r="H54" s="1785"/>
      <c r="I54" s="1785"/>
      <c r="J54" s="1785"/>
      <c r="K54" s="1785"/>
      <c r="L54" s="1785"/>
      <c r="M54" s="1785"/>
      <c r="N54" s="1785"/>
      <c r="O54" s="1785"/>
      <c r="P54" s="1785"/>
      <c r="Q54" s="1785"/>
      <c r="R54" s="1785"/>
      <c r="S54" s="1786"/>
      <c r="T54" s="1802"/>
      <c r="U54" s="1783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1784"/>
      <c r="D55" s="1785"/>
      <c r="E55" s="1785"/>
      <c r="F55" s="1785"/>
      <c r="G55" s="1785"/>
      <c r="H55" s="1785"/>
      <c r="I55" s="1785"/>
      <c r="J55" s="1785"/>
      <c r="K55" s="1785"/>
      <c r="L55" s="1785"/>
      <c r="M55" s="1785"/>
      <c r="N55" s="1785"/>
      <c r="O55" s="1785"/>
      <c r="P55" s="1785"/>
      <c r="Q55" s="1785"/>
      <c r="R55" s="1785"/>
      <c r="S55" s="1786"/>
      <c r="T55" s="1802"/>
      <c r="U55" s="1783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1784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6"/>
      <c r="T56" s="1802"/>
      <c r="U56" s="1783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1784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6"/>
      <c r="T57" s="1802"/>
      <c r="U57" s="1783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1784"/>
      <c r="D58" s="1785"/>
      <c r="E58" s="1785"/>
      <c r="F58" s="1785"/>
      <c r="G58" s="1785"/>
      <c r="H58" s="1785"/>
      <c r="I58" s="1785"/>
      <c r="J58" s="1785"/>
      <c r="K58" s="1785"/>
      <c r="L58" s="1785"/>
      <c r="M58" s="1785"/>
      <c r="N58" s="1785"/>
      <c r="O58" s="1785"/>
      <c r="P58" s="1785"/>
      <c r="Q58" s="1785"/>
      <c r="R58" s="1785"/>
      <c r="S58" s="1786"/>
      <c r="T58" s="1802"/>
      <c r="U58" s="1783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1788" t="s">
        <v>74</v>
      </c>
      <c r="B59" s="28">
        <f t="shared" si="25"/>
        <v>0</v>
      </c>
      <c r="C59" s="1784"/>
      <c r="D59" s="1785"/>
      <c r="E59" s="1785"/>
      <c r="F59" s="1785"/>
      <c r="G59" s="1785"/>
      <c r="H59" s="1785"/>
      <c r="I59" s="1785"/>
      <c r="J59" s="1785"/>
      <c r="K59" s="1785"/>
      <c r="L59" s="1785"/>
      <c r="M59" s="1785"/>
      <c r="N59" s="1785"/>
      <c r="O59" s="1785"/>
      <c r="P59" s="1785"/>
      <c r="Q59" s="1785"/>
      <c r="R59" s="1785"/>
      <c r="S59" s="1786"/>
      <c r="T59" s="1802"/>
      <c r="U59" s="1783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1788" t="s">
        <v>75</v>
      </c>
      <c r="B60" s="28">
        <f t="shared" si="25"/>
        <v>0</v>
      </c>
      <c r="C60" s="1784"/>
      <c r="D60" s="1785"/>
      <c r="E60" s="1785"/>
      <c r="F60" s="1785"/>
      <c r="G60" s="1785"/>
      <c r="H60" s="1785"/>
      <c r="I60" s="1785"/>
      <c r="J60" s="1785"/>
      <c r="K60" s="1785"/>
      <c r="L60" s="1785"/>
      <c r="M60" s="1785"/>
      <c r="N60" s="1785"/>
      <c r="O60" s="1785"/>
      <c r="P60" s="1785"/>
      <c r="Q60" s="1785"/>
      <c r="R60" s="1785"/>
      <c r="S60" s="1786"/>
      <c r="T60" s="1802"/>
      <c r="U60" s="1783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1788" t="s">
        <v>76</v>
      </c>
      <c r="B61" s="28">
        <f t="shared" si="25"/>
        <v>0</v>
      </c>
      <c r="C61" s="1784"/>
      <c r="D61" s="1785"/>
      <c r="E61" s="1785"/>
      <c r="F61" s="1785"/>
      <c r="G61" s="1785"/>
      <c r="H61" s="1785"/>
      <c r="I61" s="1785"/>
      <c r="J61" s="1785"/>
      <c r="K61" s="1785"/>
      <c r="L61" s="1785"/>
      <c r="M61" s="1785"/>
      <c r="N61" s="1785"/>
      <c r="O61" s="1785"/>
      <c r="P61" s="1785"/>
      <c r="Q61" s="1785"/>
      <c r="R61" s="1785"/>
      <c r="S61" s="1786"/>
      <c r="T61" s="1802"/>
      <c r="U61" s="1783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1788" t="s">
        <v>77</v>
      </c>
      <c r="B62" s="28">
        <f t="shared" si="25"/>
        <v>0</v>
      </c>
      <c r="C62" s="1784"/>
      <c r="D62" s="1785"/>
      <c r="E62" s="1785"/>
      <c r="F62" s="1785"/>
      <c r="G62" s="1785"/>
      <c r="H62" s="1785"/>
      <c r="I62" s="1785"/>
      <c r="J62" s="1785"/>
      <c r="K62" s="1785"/>
      <c r="L62" s="1785"/>
      <c r="M62" s="1785"/>
      <c r="N62" s="1785"/>
      <c r="O62" s="1785"/>
      <c r="P62" s="1785"/>
      <c r="Q62" s="1785"/>
      <c r="R62" s="1785"/>
      <c r="S62" s="1786"/>
      <c r="T62" s="1802"/>
      <c r="U62" s="1783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1788" t="s">
        <v>78</v>
      </c>
      <c r="B63" s="28">
        <f t="shared" si="25"/>
        <v>0</v>
      </c>
      <c r="C63" s="1784"/>
      <c r="D63" s="1785"/>
      <c r="E63" s="1785"/>
      <c r="F63" s="1785"/>
      <c r="G63" s="1785"/>
      <c r="H63" s="1785"/>
      <c r="I63" s="1785"/>
      <c r="J63" s="1785"/>
      <c r="K63" s="1785"/>
      <c r="L63" s="1785"/>
      <c r="M63" s="1785"/>
      <c r="N63" s="1785"/>
      <c r="O63" s="1785"/>
      <c r="P63" s="1785"/>
      <c r="Q63" s="1785"/>
      <c r="R63" s="1785"/>
      <c r="S63" s="1786"/>
      <c r="T63" s="1802"/>
      <c r="U63" s="1783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1789" t="s">
        <v>79</v>
      </c>
      <c r="B64" s="28">
        <f t="shared" si="25"/>
        <v>0</v>
      </c>
      <c r="C64" s="1790"/>
      <c r="D64" s="1791"/>
      <c r="E64" s="1791"/>
      <c r="F64" s="1791"/>
      <c r="G64" s="1791"/>
      <c r="H64" s="1791"/>
      <c r="I64" s="1791"/>
      <c r="J64" s="1791"/>
      <c r="K64" s="1791"/>
      <c r="L64" s="1791"/>
      <c r="M64" s="1791"/>
      <c r="N64" s="1791"/>
      <c r="O64" s="1791"/>
      <c r="P64" s="1791"/>
      <c r="Q64" s="1791"/>
      <c r="R64" s="1791"/>
      <c r="S64" s="1792"/>
      <c r="T64" s="1803"/>
      <c r="U64" s="1804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1794" t="s">
        <v>6</v>
      </c>
      <c r="B65" s="1795">
        <f>SUM(C65:S65)</f>
        <v>0</v>
      </c>
      <c r="C65" s="1796">
        <f t="shared" ref="C65:U65" si="26">SUM(C50:C64)</f>
        <v>0</v>
      </c>
      <c r="D65" s="1797">
        <f t="shared" si="26"/>
        <v>0</v>
      </c>
      <c r="E65" s="1797">
        <f t="shared" si="26"/>
        <v>0</v>
      </c>
      <c r="F65" s="1797">
        <f t="shared" si="26"/>
        <v>0</v>
      </c>
      <c r="G65" s="1797">
        <f t="shared" si="26"/>
        <v>0</v>
      </c>
      <c r="H65" s="1798">
        <f t="shared" si="26"/>
        <v>0</v>
      </c>
      <c r="I65" s="1797">
        <f t="shared" si="26"/>
        <v>0</v>
      </c>
      <c r="J65" s="1797">
        <f t="shared" si="26"/>
        <v>0</v>
      </c>
      <c r="K65" s="1797">
        <f t="shared" si="26"/>
        <v>0</v>
      </c>
      <c r="L65" s="1797">
        <f t="shared" si="26"/>
        <v>0</v>
      </c>
      <c r="M65" s="1797">
        <f t="shared" si="26"/>
        <v>0</v>
      </c>
      <c r="N65" s="1797">
        <f t="shared" si="26"/>
        <v>0</v>
      </c>
      <c r="O65" s="1797">
        <f t="shared" si="26"/>
        <v>0</v>
      </c>
      <c r="P65" s="1797">
        <f t="shared" si="26"/>
        <v>0</v>
      </c>
      <c r="Q65" s="1797">
        <f t="shared" si="26"/>
        <v>0</v>
      </c>
      <c r="R65" s="1797">
        <f t="shared" si="26"/>
        <v>0</v>
      </c>
      <c r="S65" s="1295">
        <f t="shared" si="26"/>
        <v>0</v>
      </c>
      <c r="T65" s="1799">
        <f t="shared" si="26"/>
        <v>0</v>
      </c>
      <c r="U65" s="1295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167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261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174" t="s">
        <v>12</v>
      </c>
      <c r="G68" s="4133"/>
      <c r="H68" s="4174" t="s">
        <v>13</v>
      </c>
      <c r="I68" s="4133"/>
      <c r="J68" s="4174" t="s">
        <v>41</v>
      </c>
      <c r="K68" s="4133"/>
      <c r="L68" s="4174" t="s">
        <v>42</v>
      </c>
      <c r="M68" s="4133"/>
      <c r="N68" s="4174" t="s">
        <v>16</v>
      </c>
      <c r="O68" s="4133"/>
      <c r="P68" s="4167" t="s">
        <v>17</v>
      </c>
      <c r="Q68" s="4049"/>
      <c r="R68" s="4167" t="s">
        <v>18</v>
      </c>
      <c r="S68" s="4049"/>
      <c r="T68" s="4167" t="s">
        <v>19</v>
      </c>
      <c r="U68" s="4049"/>
      <c r="V68" s="4167" t="s">
        <v>20</v>
      </c>
      <c r="W68" s="4049"/>
      <c r="X68" s="4167" t="s">
        <v>21</v>
      </c>
      <c r="Y68" s="4049"/>
      <c r="Z68" s="4167" t="s">
        <v>22</v>
      </c>
      <c r="AA68" s="4049"/>
      <c r="AB68" s="4167" t="s">
        <v>23</v>
      </c>
      <c r="AC68" s="4049"/>
      <c r="AD68" s="4167" t="s">
        <v>24</v>
      </c>
      <c r="AE68" s="4049"/>
      <c r="AF68" s="4167" t="s">
        <v>25</v>
      </c>
      <c r="AG68" s="4049"/>
      <c r="AH68" s="4167" t="s">
        <v>26</v>
      </c>
      <c r="AI68" s="4049"/>
      <c r="AJ68" s="4167" t="s">
        <v>27</v>
      </c>
      <c r="AK68" s="4049"/>
      <c r="AL68" s="4167" t="s">
        <v>28</v>
      </c>
      <c r="AM68" s="4261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1805" t="s">
        <v>90</v>
      </c>
      <c r="D69" s="1806" t="s">
        <v>29</v>
      </c>
      <c r="E69" s="1299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1807">
        <f>SUM(D70+E70)</f>
        <v>21</v>
      </c>
      <c r="D70" s="102">
        <f>SUM(F70+H70+J70+L70+N70+P70+R70+T70+V70+X70+Z70+AB70+AD70+AF70+AH70+AJ70+AL70)</f>
        <v>5</v>
      </c>
      <c r="E70" s="103">
        <f>SUM(G70+I70+K70+M70+O70+Q70+S70+U70+W70+Y70+AA70+AC70+AE70+AG70+AI70+AK70+AM70)</f>
        <v>16</v>
      </c>
      <c r="F70" s="104"/>
      <c r="G70" s="105"/>
      <c r="H70" s="104"/>
      <c r="I70" s="105"/>
      <c r="J70" s="104"/>
      <c r="K70" s="105"/>
      <c r="L70" s="104"/>
      <c r="M70" s="105"/>
      <c r="N70" s="104"/>
      <c r="O70" s="105"/>
      <c r="P70" s="104"/>
      <c r="Q70" s="105">
        <v>1</v>
      </c>
      <c r="R70" s="104"/>
      <c r="S70" s="105"/>
      <c r="T70" s="104"/>
      <c r="U70" s="105"/>
      <c r="V70" s="104"/>
      <c r="W70" s="105">
        <v>1</v>
      </c>
      <c r="X70" s="104"/>
      <c r="Y70" s="105">
        <v>1</v>
      </c>
      <c r="Z70" s="104"/>
      <c r="AA70" s="105">
        <v>1</v>
      </c>
      <c r="AB70" s="104">
        <v>2</v>
      </c>
      <c r="AC70" s="105">
        <v>2</v>
      </c>
      <c r="AD70" s="104"/>
      <c r="AE70" s="105">
        <v>2</v>
      </c>
      <c r="AF70" s="104"/>
      <c r="AG70" s="105">
        <v>4</v>
      </c>
      <c r="AH70" s="104">
        <v>2</v>
      </c>
      <c r="AI70" s="105">
        <v>2</v>
      </c>
      <c r="AJ70" s="104"/>
      <c r="AK70" s="105">
        <v>2</v>
      </c>
      <c r="AL70" s="104">
        <v>1</v>
      </c>
      <c r="AM70" s="106"/>
      <c r="AN70" s="1808">
        <v>21</v>
      </c>
      <c r="AO70" s="1775">
        <v>11</v>
      </c>
      <c r="AP70" s="1808">
        <v>0</v>
      </c>
      <c r="AQ70" s="1775">
        <v>0</v>
      </c>
      <c r="AR70" s="1281">
        <v>9</v>
      </c>
      <c r="AS70" s="1281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1809" t="s">
        <v>95</v>
      </c>
      <c r="C71" s="108">
        <f>SUM(D71:E71)</f>
        <v>0</v>
      </c>
      <c r="D71" s="1810"/>
      <c r="E71" s="103">
        <f>SUM(K71+M71+O71+Q71+S71+U71+W71+Y71+AA71+AC71+AE71+AG71+AI71+AK71+AM71)</f>
        <v>0</v>
      </c>
      <c r="F71" s="1811"/>
      <c r="G71" s="1812"/>
      <c r="H71" s="1811"/>
      <c r="I71" s="1812"/>
      <c r="J71" s="1811"/>
      <c r="K71" s="1646"/>
      <c r="L71" s="1811"/>
      <c r="M71" s="1646"/>
      <c r="N71" s="1811"/>
      <c r="O71" s="1646"/>
      <c r="P71" s="1811"/>
      <c r="Q71" s="1646"/>
      <c r="R71" s="1811"/>
      <c r="S71" s="1646"/>
      <c r="T71" s="1811"/>
      <c r="U71" s="1646"/>
      <c r="V71" s="1811"/>
      <c r="W71" s="1646"/>
      <c r="X71" s="1811"/>
      <c r="Y71" s="1646"/>
      <c r="Z71" s="1811"/>
      <c r="AA71" s="1646"/>
      <c r="AB71" s="1811"/>
      <c r="AC71" s="1644"/>
      <c r="AD71" s="1811"/>
      <c r="AE71" s="1646"/>
      <c r="AF71" s="1811"/>
      <c r="AG71" s="1646"/>
      <c r="AH71" s="1811"/>
      <c r="AI71" s="1646"/>
      <c r="AJ71" s="1811"/>
      <c r="AK71" s="1646"/>
      <c r="AL71" s="1811"/>
      <c r="AM71" s="1645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1813" t="s">
        <v>96</v>
      </c>
      <c r="C72" s="1814">
        <f>SUM(D72+E72)</f>
        <v>0</v>
      </c>
      <c r="D72" s="1815">
        <f>SUM(F72+H72+J72+L72+N72+P72+R72+T72+V72+X72+Z72+AB72+AD72+AF72+AH72+AJ72+AL72)</f>
        <v>0</v>
      </c>
      <c r="E72" s="1816">
        <f>SUM(G72+I72+K72+M72+O72+Q72+S72+U72+W72+Y72+AA72+AC72+AE72+AG72+AI72+AK72+AM72)</f>
        <v>0</v>
      </c>
      <c r="F72" s="1784"/>
      <c r="G72" s="1783"/>
      <c r="H72" s="1784"/>
      <c r="I72" s="1783"/>
      <c r="J72" s="1784"/>
      <c r="K72" s="1783"/>
      <c r="L72" s="1784"/>
      <c r="M72" s="1783"/>
      <c r="N72" s="1784"/>
      <c r="O72" s="1783"/>
      <c r="P72" s="1784"/>
      <c r="Q72" s="1786"/>
      <c r="R72" s="1784"/>
      <c r="S72" s="1786"/>
      <c r="T72" s="1784"/>
      <c r="U72" s="1786"/>
      <c r="V72" s="1784"/>
      <c r="W72" s="1786"/>
      <c r="X72" s="1784"/>
      <c r="Y72" s="1786"/>
      <c r="Z72" s="1784"/>
      <c r="AA72" s="1786"/>
      <c r="AB72" s="1784"/>
      <c r="AC72" s="1786"/>
      <c r="AD72" s="1784"/>
      <c r="AE72" s="1786"/>
      <c r="AF72" s="1784"/>
      <c r="AG72" s="1786"/>
      <c r="AH72" s="1784"/>
      <c r="AI72" s="1786"/>
      <c r="AJ72" s="1784"/>
      <c r="AK72" s="1786"/>
      <c r="AL72" s="1817"/>
      <c r="AM72" s="1787"/>
      <c r="AN72" s="1818"/>
      <c r="AO72" s="1786"/>
      <c r="AP72" s="1818"/>
      <c r="AQ72" s="1786"/>
      <c r="AR72" s="1783"/>
      <c r="AS72" s="1783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1819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1820"/>
      <c r="G73" s="1821"/>
      <c r="H73" s="1820"/>
      <c r="I73" s="1821"/>
      <c r="J73" s="1820"/>
      <c r="K73" s="1821"/>
      <c r="L73" s="1820"/>
      <c r="M73" s="1821"/>
      <c r="N73" s="1790"/>
      <c r="O73" s="1792"/>
      <c r="P73" s="1790"/>
      <c r="Q73" s="1792"/>
      <c r="R73" s="1790"/>
      <c r="S73" s="1792"/>
      <c r="T73" s="1790"/>
      <c r="U73" s="1792"/>
      <c r="V73" s="1790"/>
      <c r="W73" s="1792"/>
      <c r="X73" s="1790"/>
      <c r="Y73" s="1792"/>
      <c r="Z73" s="1790"/>
      <c r="AA73" s="1804"/>
      <c r="AB73" s="1790"/>
      <c r="AC73" s="1792"/>
      <c r="AD73" s="1820"/>
      <c r="AE73" s="1821"/>
      <c r="AF73" s="1820"/>
      <c r="AG73" s="1821"/>
      <c r="AH73" s="1820"/>
      <c r="AI73" s="1821"/>
      <c r="AJ73" s="1820"/>
      <c r="AK73" s="1821"/>
      <c r="AL73" s="1820"/>
      <c r="AM73" s="1822"/>
      <c r="AN73" s="1818"/>
      <c r="AO73" s="1786"/>
      <c r="AP73" s="1818"/>
      <c r="AQ73" s="1786"/>
      <c r="AR73" s="1783"/>
      <c r="AS73" s="1783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12</v>
      </c>
      <c r="D74" s="127">
        <f t="shared" ref="D74:E78" si="35">SUM(F74+H74+J74+L74+N74+P74+R74+T74+V74+X74+Z74+AB74+AD74+AF74+AH74+AJ74+AL74)</f>
        <v>4</v>
      </c>
      <c r="E74" s="128">
        <f t="shared" si="35"/>
        <v>8</v>
      </c>
      <c r="F74" s="129">
        <v>1</v>
      </c>
      <c r="G74" s="114">
        <v>4</v>
      </c>
      <c r="H74" s="129">
        <v>1</v>
      </c>
      <c r="I74" s="114">
        <v>1</v>
      </c>
      <c r="J74" s="129">
        <v>1</v>
      </c>
      <c r="K74" s="113">
        <v>2</v>
      </c>
      <c r="L74" s="129"/>
      <c r="M74" s="113">
        <v>1</v>
      </c>
      <c r="N74" s="129">
        <v>1</v>
      </c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1818">
        <v>12</v>
      </c>
      <c r="AO74" s="1786">
        <v>11</v>
      </c>
      <c r="AP74" s="1818">
        <v>0</v>
      </c>
      <c r="AQ74" s="1786">
        <v>0</v>
      </c>
      <c r="AR74" s="1783"/>
      <c r="AS74" s="1783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255" t="s">
        <v>99</v>
      </c>
      <c r="B75" s="4256"/>
      <c r="C75" s="1823">
        <f t="shared" si="34"/>
        <v>0</v>
      </c>
      <c r="D75" s="1815">
        <f t="shared" si="35"/>
        <v>0</v>
      </c>
      <c r="E75" s="1816">
        <f t="shared" si="35"/>
        <v>0</v>
      </c>
      <c r="F75" s="1784"/>
      <c r="G75" s="1783"/>
      <c r="H75" s="1784"/>
      <c r="I75" s="1783"/>
      <c r="J75" s="1784"/>
      <c r="K75" s="1786"/>
      <c r="L75" s="1784"/>
      <c r="M75" s="1786"/>
      <c r="N75" s="1784"/>
      <c r="O75" s="1786"/>
      <c r="P75" s="1784"/>
      <c r="Q75" s="1786"/>
      <c r="R75" s="1784"/>
      <c r="S75" s="1786"/>
      <c r="T75" s="1784"/>
      <c r="U75" s="1786"/>
      <c r="V75" s="1784"/>
      <c r="W75" s="1786"/>
      <c r="X75" s="1784"/>
      <c r="Y75" s="1786"/>
      <c r="Z75" s="1784"/>
      <c r="AA75" s="1786"/>
      <c r="AB75" s="1784"/>
      <c r="AC75" s="1783"/>
      <c r="AD75" s="1784"/>
      <c r="AE75" s="1783"/>
      <c r="AF75" s="1784"/>
      <c r="AG75" s="1783"/>
      <c r="AH75" s="1784"/>
      <c r="AI75" s="1783"/>
      <c r="AJ75" s="1784"/>
      <c r="AK75" s="1783"/>
      <c r="AL75" s="1817"/>
      <c r="AM75" s="1787"/>
      <c r="AN75" s="1818"/>
      <c r="AO75" s="1786"/>
      <c r="AP75" s="1818"/>
      <c r="AQ75" s="1786"/>
      <c r="AR75" s="1783"/>
      <c r="AS75" s="1783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257" t="s">
        <v>100</v>
      </c>
      <c r="B76" s="4258"/>
      <c r="C76" s="1824">
        <f t="shared" si="34"/>
        <v>194</v>
      </c>
      <c r="D76" s="1825">
        <f t="shared" si="35"/>
        <v>112</v>
      </c>
      <c r="E76" s="1816">
        <f t="shared" si="35"/>
        <v>82</v>
      </c>
      <c r="F76" s="1784">
        <v>112</v>
      </c>
      <c r="G76" s="1783">
        <v>81</v>
      </c>
      <c r="H76" s="1784"/>
      <c r="I76" s="1783">
        <v>1</v>
      </c>
      <c r="J76" s="1784"/>
      <c r="K76" s="1786"/>
      <c r="L76" s="1784"/>
      <c r="M76" s="1786"/>
      <c r="N76" s="1784"/>
      <c r="O76" s="1786"/>
      <c r="P76" s="1784"/>
      <c r="Q76" s="1786"/>
      <c r="R76" s="1784"/>
      <c r="S76" s="1786"/>
      <c r="T76" s="1784"/>
      <c r="U76" s="1786"/>
      <c r="V76" s="1784"/>
      <c r="W76" s="1786"/>
      <c r="X76" s="1784"/>
      <c r="Y76" s="1786"/>
      <c r="Z76" s="1784"/>
      <c r="AA76" s="1786"/>
      <c r="AB76" s="1784"/>
      <c r="AC76" s="1783"/>
      <c r="AD76" s="1784"/>
      <c r="AE76" s="1783"/>
      <c r="AF76" s="1784"/>
      <c r="AG76" s="1783"/>
      <c r="AH76" s="1784"/>
      <c r="AI76" s="1783"/>
      <c r="AJ76" s="1784"/>
      <c r="AK76" s="1783"/>
      <c r="AL76" s="1817"/>
      <c r="AM76" s="1787"/>
      <c r="AN76" s="1818">
        <v>194</v>
      </c>
      <c r="AO76" s="1786">
        <v>162</v>
      </c>
      <c r="AP76" s="1818">
        <v>0</v>
      </c>
      <c r="AQ76" s="1786">
        <v>0</v>
      </c>
      <c r="AR76" s="1783"/>
      <c r="AS76" s="1783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255" t="s">
        <v>101</v>
      </c>
      <c r="B77" s="4256"/>
      <c r="C77" s="1823">
        <f t="shared" si="34"/>
        <v>0</v>
      </c>
      <c r="D77" s="1815">
        <f t="shared" si="35"/>
        <v>0</v>
      </c>
      <c r="E77" s="1816">
        <f t="shared" si="35"/>
        <v>0</v>
      </c>
      <c r="F77" s="1784"/>
      <c r="G77" s="1783"/>
      <c r="H77" s="1784"/>
      <c r="I77" s="1783"/>
      <c r="J77" s="1784"/>
      <c r="K77" s="1786"/>
      <c r="L77" s="1784"/>
      <c r="M77" s="1786"/>
      <c r="N77" s="1784"/>
      <c r="O77" s="1786"/>
      <c r="P77" s="1784"/>
      <c r="Q77" s="1786"/>
      <c r="R77" s="1784"/>
      <c r="S77" s="1786"/>
      <c r="T77" s="1784"/>
      <c r="U77" s="1786"/>
      <c r="V77" s="1784"/>
      <c r="W77" s="1786"/>
      <c r="X77" s="1784"/>
      <c r="Y77" s="1786"/>
      <c r="Z77" s="1784"/>
      <c r="AA77" s="1786"/>
      <c r="AB77" s="1784"/>
      <c r="AC77" s="1786"/>
      <c r="AD77" s="1784"/>
      <c r="AE77" s="1786"/>
      <c r="AF77" s="1784"/>
      <c r="AG77" s="1786"/>
      <c r="AH77" s="1784"/>
      <c r="AI77" s="1783"/>
      <c r="AJ77" s="1784"/>
      <c r="AK77" s="1783"/>
      <c r="AL77" s="1817"/>
      <c r="AM77" s="1787"/>
      <c r="AN77" s="1818"/>
      <c r="AO77" s="1786"/>
      <c r="AP77" s="1818"/>
      <c r="AQ77" s="1786"/>
      <c r="AR77" s="1783"/>
      <c r="AS77" s="1783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259" t="s">
        <v>102</v>
      </c>
      <c r="B78" s="4260"/>
      <c r="C78" s="1826">
        <f t="shared" si="34"/>
        <v>0</v>
      </c>
      <c r="D78" s="1827">
        <f t="shared" si="35"/>
        <v>0</v>
      </c>
      <c r="E78" s="1828">
        <f t="shared" si="35"/>
        <v>0</v>
      </c>
      <c r="F78" s="1790"/>
      <c r="G78" s="1804"/>
      <c r="H78" s="1790"/>
      <c r="I78" s="1804"/>
      <c r="J78" s="1790"/>
      <c r="K78" s="1792"/>
      <c r="L78" s="1790"/>
      <c r="M78" s="1792"/>
      <c r="N78" s="1790"/>
      <c r="O78" s="1792"/>
      <c r="P78" s="1790"/>
      <c r="Q78" s="1792"/>
      <c r="R78" s="1790"/>
      <c r="S78" s="1792"/>
      <c r="T78" s="1790"/>
      <c r="U78" s="1792"/>
      <c r="V78" s="1790"/>
      <c r="W78" s="1792"/>
      <c r="X78" s="1790"/>
      <c r="Y78" s="1792"/>
      <c r="Z78" s="1790"/>
      <c r="AA78" s="1792"/>
      <c r="AB78" s="1790"/>
      <c r="AC78" s="1792"/>
      <c r="AD78" s="1790"/>
      <c r="AE78" s="1792"/>
      <c r="AF78" s="1790"/>
      <c r="AG78" s="1792"/>
      <c r="AH78" s="1790"/>
      <c r="AI78" s="1792"/>
      <c r="AJ78" s="1790"/>
      <c r="AK78" s="1792"/>
      <c r="AL78" s="1829"/>
      <c r="AM78" s="1793"/>
      <c r="AN78" s="1830"/>
      <c r="AO78" s="1792"/>
      <c r="AP78" s="1830"/>
      <c r="AQ78" s="1792"/>
      <c r="AR78" s="1804"/>
      <c r="AS78" s="1804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174" t="s">
        <v>6</v>
      </c>
      <c r="B79" s="4133"/>
      <c r="C79" s="138">
        <f t="shared" ref="C79:AR79" si="40">SUM(C70:C78)</f>
        <v>227</v>
      </c>
      <c r="D79" s="139">
        <f t="shared" si="40"/>
        <v>121</v>
      </c>
      <c r="E79" s="122">
        <f t="shared" si="40"/>
        <v>106</v>
      </c>
      <c r="F79" s="140">
        <f t="shared" si="40"/>
        <v>113</v>
      </c>
      <c r="G79" s="141">
        <f t="shared" si="40"/>
        <v>85</v>
      </c>
      <c r="H79" s="140">
        <f t="shared" si="40"/>
        <v>1</v>
      </c>
      <c r="I79" s="141">
        <f t="shared" si="40"/>
        <v>2</v>
      </c>
      <c r="J79" s="1831">
        <f t="shared" si="40"/>
        <v>1</v>
      </c>
      <c r="K79" s="1832">
        <f t="shared" si="40"/>
        <v>2</v>
      </c>
      <c r="L79" s="1831">
        <f t="shared" si="40"/>
        <v>0</v>
      </c>
      <c r="M79" s="1832">
        <f t="shared" si="40"/>
        <v>1</v>
      </c>
      <c r="N79" s="1831">
        <f t="shared" si="40"/>
        <v>1</v>
      </c>
      <c r="O79" s="1832">
        <f t="shared" si="40"/>
        <v>0</v>
      </c>
      <c r="P79" s="1831">
        <f t="shared" si="40"/>
        <v>0</v>
      </c>
      <c r="Q79" s="1832">
        <f t="shared" si="40"/>
        <v>1</v>
      </c>
      <c r="R79" s="1831">
        <f t="shared" si="40"/>
        <v>0</v>
      </c>
      <c r="S79" s="1832">
        <f t="shared" si="40"/>
        <v>0</v>
      </c>
      <c r="T79" s="1831">
        <f t="shared" si="40"/>
        <v>0</v>
      </c>
      <c r="U79" s="1832">
        <f t="shared" si="40"/>
        <v>0</v>
      </c>
      <c r="V79" s="1831">
        <f t="shared" si="40"/>
        <v>0</v>
      </c>
      <c r="W79" s="1832">
        <f t="shared" si="40"/>
        <v>1</v>
      </c>
      <c r="X79" s="1831">
        <f t="shared" si="40"/>
        <v>0</v>
      </c>
      <c r="Y79" s="1832">
        <f t="shared" si="40"/>
        <v>1</v>
      </c>
      <c r="Z79" s="1831">
        <f t="shared" si="40"/>
        <v>0</v>
      </c>
      <c r="AA79" s="1832">
        <f t="shared" si="40"/>
        <v>1</v>
      </c>
      <c r="AB79" s="1831">
        <f t="shared" si="40"/>
        <v>2</v>
      </c>
      <c r="AC79" s="1832">
        <f t="shared" si="40"/>
        <v>2</v>
      </c>
      <c r="AD79" s="1831">
        <f t="shared" si="40"/>
        <v>0</v>
      </c>
      <c r="AE79" s="1832">
        <f t="shared" si="40"/>
        <v>2</v>
      </c>
      <c r="AF79" s="1831">
        <f t="shared" si="40"/>
        <v>0</v>
      </c>
      <c r="AG79" s="1832">
        <f t="shared" si="40"/>
        <v>4</v>
      </c>
      <c r="AH79" s="1831">
        <f t="shared" si="40"/>
        <v>2</v>
      </c>
      <c r="AI79" s="1832">
        <f t="shared" si="40"/>
        <v>2</v>
      </c>
      <c r="AJ79" s="1831">
        <f t="shared" si="40"/>
        <v>0</v>
      </c>
      <c r="AK79" s="1832">
        <f t="shared" si="40"/>
        <v>2</v>
      </c>
      <c r="AL79" s="1833">
        <f t="shared" si="40"/>
        <v>1</v>
      </c>
      <c r="AM79" s="1834">
        <f t="shared" si="40"/>
        <v>0</v>
      </c>
      <c r="AN79" s="1835">
        <f t="shared" si="40"/>
        <v>227</v>
      </c>
      <c r="AO79" s="141">
        <f t="shared" si="40"/>
        <v>184</v>
      </c>
      <c r="AP79" s="147">
        <f t="shared" si="40"/>
        <v>0</v>
      </c>
      <c r="AQ79" s="141">
        <f t="shared" si="40"/>
        <v>0</v>
      </c>
      <c r="AR79" s="141">
        <f t="shared" si="40"/>
        <v>9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242" t="s">
        <v>6</v>
      </c>
      <c r="C82" s="4038"/>
      <c r="D82" s="4039"/>
      <c r="E82" s="4242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243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1836" t="s">
        <v>90</v>
      </c>
      <c r="C83" s="1318" t="s">
        <v>29</v>
      </c>
      <c r="D83" s="1837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1643"/>
      <c r="D84" s="1643"/>
      <c r="E84" s="1643"/>
      <c r="F84" s="1705"/>
      <c r="G84" s="1705"/>
      <c r="H84" s="1705"/>
      <c r="I84" s="1705"/>
      <c r="J84" s="1705"/>
      <c r="K84" s="1705"/>
      <c r="L84" s="1705"/>
      <c r="M84" s="1705"/>
      <c r="N84" s="1705"/>
      <c r="O84" s="1705"/>
      <c r="P84" s="1645"/>
      <c r="Q84" s="1838"/>
      <c r="R84" s="1705"/>
      <c r="S84" s="1705"/>
      <c r="T84" s="1705"/>
      <c r="U84" s="1646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1788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1788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1788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1788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1788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1839" t="s">
        <v>6</v>
      </c>
      <c r="B90" s="1840">
        <f t="shared" ref="B90:U90" si="55">SUM(B84:B89)</f>
        <v>0</v>
      </c>
      <c r="C90" s="1319">
        <f t="shared" si="55"/>
        <v>0</v>
      </c>
      <c r="D90" s="1841">
        <f t="shared" si="55"/>
        <v>0</v>
      </c>
      <c r="E90" s="1807">
        <f t="shared" si="55"/>
        <v>0</v>
      </c>
      <c r="F90" s="1842">
        <f t="shared" si="55"/>
        <v>0</v>
      </c>
      <c r="G90" s="1842">
        <f t="shared" si="55"/>
        <v>0</v>
      </c>
      <c r="H90" s="1842">
        <f t="shared" si="55"/>
        <v>0</v>
      </c>
      <c r="I90" s="1842">
        <f t="shared" si="55"/>
        <v>0</v>
      </c>
      <c r="J90" s="1842">
        <f t="shared" si="55"/>
        <v>0</v>
      </c>
      <c r="K90" s="1842">
        <f t="shared" si="55"/>
        <v>0</v>
      </c>
      <c r="L90" s="1842">
        <f t="shared" si="55"/>
        <v>0</v>
      </c>
      <c r="M90" s="1842">
        <f t="shared" si="55"/>
        <v>0</v>
      </c>
      <c r="N90" s="1842">
        <f t="shared" si="55"/>
        <v>0</v>
      </c>
      <c r="O90" s="1842">
        <f t="shared" si="55"/>
        <v>0</v>
      </c>
      <c r="P90" s="1843">
        <f t="shared" si="55"/>
        <v>0</v>
      </c>
      <c r="Q90" s="1844">
        <f t="shared" si="55"/>
        <v>0</v>
      </c>
      <c r="R90" s="1845">
        <f t="shared" si="55"/>
        <v>0</v>
      </c>
      <c r="S90" s="1845">
        <f t="shared" si="55"/>
        <v>0</v>
      </c>
      <c r="T90" s="1845">
        <f t="shared" si="55"/>
        <v>0</v>
      </c>
      <c r="U90" s="1320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242" t="s">
        <v>6</v>
      </c>
      <c r="C92" s="4038"/>
      <c r="D92" s="4039"/>
      <c r="E92" s="4242" t="s">
        <v>106</v>
      </c>
      <c r="F92" s="4038"/>
      <c r="G92" s="4038"/>
      <c r="H92" s="4038"/>
      <c r="I92" s="4038"/>
      <c r="J92" s="4038"/>
      <c r="K92" s="4038"/>
      <c r="L92" s="4243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1788" t="s">
        <v>127</v>
      </c>
      <c r="B95" s="28">
        <f t="shared" ref="B95:B99" si="56">SUM(E95:L95)</f>
        <v>0</v>
      </c>
      <c r="C95" s="1667"/>
      <c r="D95" s="1646"/>
      <c r="E95" s="1643"/>
      <c r="F95" s="1705"/>
      <c r="G95" s="1705"/>
      <c r="H95" s="1705"/>
      <c r="I95" s="1705"/>
      <c r="J95" s="1705"/>
      <c r="K95" s="1705"/>
      <c r="L95" s="1645"/>
      <c r="M95" s="1838"/>
      <c r="N95" s="1705"/>
      <c r="O95" s="1705"/>
      <c r="P95" s="1705"/>
      <c r="Q95" s="1705"/>
      <c r="R95" s="1646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1846" t="s">
        <v>335</v>
      </c>
      <c r="B96" s="28">
        <f t="shared" si="56"/>
        <v>0</v>
      </c>
      <c r="C96" s="1802"/>
      <c r="D96" s="1783"/>
      <c r="E96" s="1784"/>
      <c r="F96" s="1785"/>
      <c r="G96" s="1785"/>
      <c r="H96" s="1785"/>
      <c r="I96" s="1785"/>
      <c r="J96" s="1785"/>
      <c r="K96" s="1785"/>
      <c r="L96" s="1787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1846" t="s">
        <v>336</v>
      </c>
      <c r="B97" s="28">
        <f t="shared" si="56"/>
        <v>0</v>
      </c>
      <c r="C97" s="1802"/>
      <c r="D97" s="1783"/>
      <c r="E97" s="1784"/>
      <c r="F97" s="1785"/>
      <c r="G97" s="1785"/>
      <c r="H97" s="1785"/>
      <c r="I97" s="1785"/>
      <c r="J97" s="1785"/>
      <c r="K97" s="1785"/>
      <c r="L97" s="1787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1846" t="s">
        <v>337</v>
      </c>
      <c r="B98" s="28">
        <f t="shared" si="56"/>
        <v>0</v>
      </c>
      <c r="C98" s="1802"/>
      <c r="D98" s="1783"/>
      <c r="E98" s="1784"/>
      <c r="F98" s="1785"/>
      <c r="G98" s="1785"/>
      <c r="H98" s="1785"/>
      <c r="I98" s="1785"/>
      <c r="J98" s="1785"/>
      <c r="K98" s="1785"/>
      <c r="L98" s="1787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1846" t="s">
        <v>338</v>
      </c>
      <c r="B99" s="28">
        <f t="shared" si="56"/>
        <v>0</v>
      </c>
      <c r="C99" s="1803"/>
      <c r="D99" s="1804"/>
      <c r="E99" s="1790"/>
      <c r="F99" s="1791"/>
      <c r="G99" s="1791"/>
      <c r="H99" s="1791"/>
      <c r="I99" s="1791"/>
      <c r="J99" s="1791"/>
      <c r="K99" s="1791"/>
      <c r="L99" s="1793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1839" t="s">
        <v>6</v>
      </c>
      <c r="B100" s="1840">
        <f t="shared" ref="B100:R100" si="71">SUM(B95:B99)</f>
        <v>0</v>
      </c>
      <c r="C100" s="1847">
        <f t="shared" si="71"/>
        <v>0</v>
      </c>
      <c r="D100" s="1322">
        <f t="shared" si="71"/>
        <v>0</v>
      </c>
      <c r="E100" s="1807">
        <f t="shared" si="71"/>
        <v>0</v>
      </c>
      <c r="F100" s="1842">
        <f t="shared" si="71"/>
        <v>0</v>
      </c>
      <c r="G100" s="1842">
        <f t="shared" si="71"/>
        <v>0</v>
      </c>
      <c r="H100" s="1842">
        <f t="shared" si="71"/>
        <v>0</v>
      </c>
      <c r="I100" s="1842">
        <f t="shared" si="71"/>
        <v>0</v>
      </c>
      <c r="J100" s="1842">
        <f t="shared" si="71"/>
        <v>0</v>
      </c>
      <c r="K100" s="1842">
        <f t="shared" si="71"/>
        <v>0</v>
      </c>
      <c r="L100" s="1843">
        <f t="shared" si="71"/>
        <v>0</v>
      </c>
      <c r="M100" s="1844">
        <f>SUM(M95:M97)</f>
        <v>0</v>
      </c>
      <c r="N100" s="1842">
        <f t="shared" si="71"/>
        <v>0</v>
      </c>
      <c r="O100" s="1842">
        <f t="shared" si="71"/>
        <v>0</v>
      </c>
      <c r="P100" s="1845">
        <f t="shared" si="71"/>
        <v>0</v>
      </c>
      <c r="Q100" s="1845">
        <f t="shared" si="71"/>
        <v>0</v>
      </c>
      <c r="R100" s="1320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251" t="s">
        <v>142</v>
      </c>
      <c r="D103" s="4251"/>
      <c r="E103" s="4251"/>
      <c r="F103" s="4251"/>
      <c r="G103" s="4251"/>
      <c r="H103" s="4251"/>
      <c r="I103" s="4251"/>
      <c r="J103" s="4251"/>
      <c r="K103" s="4251"/>
      <c r="L103" s="4251"/>
      <c r="M103" s="4251"/>
      <c r="N103" s="4251"/>
      <c r="O103" s="4251"/>
      <c r="P103" s="4251"/>
      <c r="Q103" s="4251"/>
      <c r="R103" s="4251"/>
      <c r="S103" s="4251"/>
      <c r="T103" s="4252" t="s">
        <v>40</v>
      </c>
      <c r="U103" s="4253"/>
      <c r="V103" s="4254" t="s">
        <v>143</v>
      </c>
      <c r="W103" s="4248" t="s">
        <v>87</v>
      </c>
      <c r="X103" s="4248" t="s">
        <v>88</v>
      </c>
      <c r="Y103" s="4039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251"/>
      <c r="D104" s="4251"/>
      <c r="E104" s="4251"/>
      <c r="F104" s="4251"/>
      <c r="G104" s="4251"/>
      <c r="H104" s="4251"/>
      <c r="I104" s="4251"/>
      <c r="J104" s="4251"/>
      <c r="K104" s="4251"/>
      <c r="L104" s="4251"/>
      <c r="M104" s="4251"/>
      <c r="N104" s="4251"/>
      <c r="O104" s="4251"/>
      <c r="P104" s="4251"/>
      <c r="Q104" s="4251"/>
      <c r="R104" s="4251"/>
      <c r="S104" s="4251"/>
      <c r="T104" s="3794" t="s">
        <v>29</v>
      </c>
      <c r="U104" s="3796" t="s">
        <v>30</v>
      </c>
      <c r="V104" s="4254"/>
      <c r="W104" s="4248"/>
      <c r="X104" s="4248"/>
      <c r="Y104" s="4039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1676" t="s">
        <v>12</v>
      </c>
      <c r="D105" s="1677" t="s">
        <v>13</v>
      </c>
      <c r="E105" s="1677" t="s">
        <v>41</v>
      </c>
      <c r="F105" s="1677" t="s">
        <v>42</v>
      </c>
      <c r="G105" s="1677" t="s">
        <v>16</v>
      </c>
      <c r="H105" s="1677" t="s">
        <v>17</v>
      </c>
      <c r="I105" s="1677" t="s">
        <v>18</v>
      </c>
      <c r="J105" s="1677" t="s">
        <v>19</v>
      </c>
      <c r="K105" s="1677" t="s">
        <v>20</v>
      </c>
      <c r="L105" s="1677" t="s">
        <v>21</v>
      </c>
      <c r="M105" s="1677" t="s">
        <v>22</v>
      </c>
      <c r="N105" s="1677" t="s">
        <v>23</v>
      </c>
      <c r="O105" s="1677" t="s">
        <v>24</v>
      </c>
      <c r="P105" s="1677" t="s">
        <v>25</v>
      </c>
      <c r="Q105" s="1677" t="s">
        <v>26</v>
      </c>
      <c r="R105" s="1677" t="s">
        <v>27</v>
      </c>
      <c r="S105" s="1219" t="s">
        <v>28</v>
      </c>
      <c r="T105" s="3795"/>
      <c r="U105" s="3797"/>
      <c r="V105" s="4254"/>
      <c r="W105" s="4248"/>
      <c r="X105" s="4248"/>
      <c r="Y105" s="4039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1848" t="s">
        <v>145</v>
      </c>
      <c r="B106" s="1849">
        <f>SUM(C106:S106)</f>
        <v>133</v>
      </c>
      <c r="C106" s="1850">
        <v>2</v>
      </c>
      <c r="D106" s="1851">
        <v>13</v>
      </c>
      <c r="E106" s="1851">
        <v>30</v>
      </c>
      <c r="F106" s="1851">
        <v>27</v>
      </c>
      <c r="G106" s="1851">
        <v>2</v>
      </c>
      <c r="H106" s="1851">
        <v>6</v>
      </c>
      <c r="I106" s="1851">
        <v>7</v>
      </c>
      <c r="J106" s="1851">
        <v>3</v>
      </c>
      <c r="K106" s="1851">
        <v>6</v>
      </c>
      <c r="L106" s="1851">
        <v>5</v>
      </c>
      <c r="M106" s="1851">
        <v>6</v>
      </c>
      <c r="N106" s="1851">
        <v>15</v>
      </c>
      <c r="O106" s="1851">
        <v>6</v>
      </c>
      <c r="P106" s="1851">
        <v>3</v>
      </c>
      <c r="Q106" s="1851">
        <v>2</v>
      </c>
      <c r="R106" s="1851">
        <v>0</v>
      </c>
      <c r="S106" s="1852">
        <v>0</v>
      </c>
      <c r="T106" s="1850">
        <v>71</v>
      </c>
      <c r="U106" s="178">
        <v>62</v>
      </c>
      <c r="V106" s="1853">
        <v>2</v>
      </c>
      <c r="W106" s="1851">
        <v>1</v>
      </c>
      <c r="X106" s="1851">
        <v>0</v>
      </c>
      <c r="Y106" s="1852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1854" t="s">
        <v>146</v>
      </c>
      <c r="B107" s="1855">
        <f>SUM(C107:S107)</f>
        <v>23</v>
      </c>
      <c r="C107" s="1850">
        <v>0</v>
      </c>
      <c r="D107" s="1851">
        <v>2</v>
      </c>
      <c r="E107" s="1851">
        <v>5</v>
      </c>
      <c r="F107" s="1851">
        <v>16</v>
      </c>
      <c r="G107" s="1851">
        <v>0</v>
      </c>
      <c r="H107" s="1851">
        <v>0</v>
      </c>
      <c r="I107" s="1851">
        <v>0</v>
      </c>
      <c r="J107" s="1851">
        <v>0</v>
      </c>
      <c r="K107" s="1851">
        <v>0</v>
      </c>
      <c r="L107" s="1851">
        <v>0</v>
      </c>
      <c r="M107" s="1851">
        <v>0</v>
      </c>
      <c r="N107" s="1851">
        <v>0</v>
      </c>
      <c r="O107" s="1851">
        <v>0</v>
      </c>
      <c r="P107" s="1851">
        <v>0</v>
      </c>
      <c r="Q107" s="1851">
        <v>0</v>
      </c>
      <c r="R107" s="1851">
        <v>0</v>
      </c>
      <c r="S107" s="1852">
        <v>0</v>
      </c>
      <c r="T107" s="1850">
        <v>10</v>
      </c>
      <c r="U107" s="1856">
        <v>13</v>
      </c>
      <c r="V107" s="1853">
        <v>2</v>
      </c>
      <c r="W107" s="1851">
        <v>0</v>
      </c>
      <c r="X107" s="1851">
        <v>0</v>
      </c>
      <c r="Y107" s="1852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4171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052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249" t="s">
        <v>12</v>
      </c>
      <c r="G111" s="4249"/>
      <c r="H111" s="4039" t="s">
        <v>13</v>
      </c>
      <c r="I111" s="4249"/>
      <c r="J111" s="4039" t="s">
        <v>41</v>
      </c>
      <c r="K111" s="4249"/>
      <c r="L111" s="4038" t="s">
        <v>42</v>
      </c>
      <c r="M111" s="4245"/>
      <c r="N111" s="4250" t="s">
        <v>16</v>
      </c>
      <c r="O111" s="4039"/>
      <c r="P111" s="4242" t="s">
        <v>17</v>
      </c>
      <c r="Q111" s="4039"/>
      <c r="R111" s="3776" t="s">
        <v>18</v>
      </c>
      <c r="S111" s="3777"/>
      <c r="T111" s="4038" t="s">
        <v>19</v>
      </c>
      <c r="U111" s="4039"/>
      <c r="V111" s="4242" t="s">
        <v>20</v>
      </c>
      <c r="W111" s="4039"/>
      <c r="X111" s="4038" t="s">
        <v>21</v>
      </c>
      <c r="Y111" s="4039"/>
      <c r="Z111" s="4038" t="s">
        <v>22</v>
      </c>
      <c r="AA111" s="4039"/>
      <c r="AB111" s="4245" t="s">
        <v>23</v>
      </c>
      <c r="AC111" s="4246"/>
      <c r="AD111" s="4038" t="s">
        <v>24</v>
      </c>
      <c r="AE111" s="4039"/>
      <c r="AF111" s="4038" t="s">
        <v>25</v>
      </c>
      <c r="AG111" s="4039"/>
      <c r="AH111" s="4038" t="s">
        <v>26</v>
      </c>
      <c r="AI111" s="4039"/>
      <c r="AJ111" s="4038" t="s">
        <v>27</v>
      </c>
      <c r="AK111" s="4039"/>
      <c r="AL111" s="4038" t="s">
        <v>28</v>
      </c>
      <c r="AM111" s="4039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1780" t="s">
        <v>90</v>
      </c>
      <c r="D112" s="1744" t="s">
        <v>29</v>
      </c>
      <c r="E112" s="1219" t="s">
        <v>30</v>
      </c>
      <c r="F112" s="1676" t="s">
        <v>29</v>
      </c>
      <c r="G112" s="1219" t="s">
        <v>30</v>
      </c>
      <c r="H112" s="1676" t="s">
        <v>29</v>
      </c>
      <c r="I112" s="1219" t="s">
        <v>30</v>
      </c>
      <c r="J112" s="1676" t="s">
        <v>29</v>
      </c>
      <c r="K112" s="1219" t="s">
        <v>30</v>
      </c>
      <c r="L112" s="1744" t="s">
        <v>29</v>
      </c>
      <c r="M112" s="1677" t="s">
        <v>30</v>
      </c>
      <c r="N112" s="1677" t="s">
        <v>29</v>
      </c>
      <c r="O112" s="1772" t="s">
        <v>30</v>
      </c>
      <c r="P112" s="1676" t="s">
        <v>29</v>
      </c>
      <c r="Q112" s="1772" t="s">
        <v>30</v>
      </c>
      <c r="R112" s="1744" t="s">
        <v>29</v>
      </c>
      <c r="S112" s="1772" t="s">
        <v>30</v>
      </c>
      <c r="T112" s="1744" t="s">
        <v>29</v>
      </c>
      <c r="U112" s="1772" t="s">
        <v>30</v>
      </c>
      <c r="V112" s="1676" t="s">
        <v>29</v>
      </c>
      <c r="W112" s="1772" t="s">
        <v>30</v>
      </c>
      <c r="X112" s="1744" t="s">
        <v>29</v>
      </c>
      <c r="Y112" s="1772" t="s">
        <v>30</v>
      </c>
      <c r="Z112" s="1744" t="s">
        <v>29</v>
      </c>
      <c r="AA112" s="1772" t="s">
        <v>30</v>
      </c>
      <c r="AB112" s="1744" t="s">
        <v>29</v>
      </c>
      <c r="AC112" s="1772" t="s">
        <v>30</v>
      </c>
      <c r="AD112" s="1744" t="s">
        <v>29</v>
      </c>
      <c r="AE112" s="1772" t="s">
        <v>30</v>
      </c>
      <c r="AF112" s="1744" t="s">
        <v>29</v>
      </c>
      <c r="AG112" s="1772" t="s">
        <v>30</v>
      </c>
      <c r="AH112" s="1744" t="s">
        <v>29</v>
      </c>
      <c r="AI112" s="1772" t="s">
        <v>30</v>
      </c>
      <c r="AJ112" s="1744" t="s">
        <v>29</v>
      </c>
      <c r="AK112" s="1772" t="s">
        <v>30</v>
      </c>
      <c r="AL112" s="1744" t="s">
        <v>29</v>
      </c>
      <c r="AM112" s="1772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1857" t="s">
        <v>31</v>
      </c>
      <c r="C113" s="1858">
        <f>SUM(D113:E113)</f>
        <v>0</v>
      </c>
      <c r="D113" s="1641">
        <f>SUM(F113+H113+J113+L113+N113+P113+R113+T113+V113+X113+Z113+AB113+AD113+AF113+AH113+AJ113+AL113)</f>
        <v>0</v>
      </c>
      <c r="E113" s="1642">
        <f>SUM(G113+I113+K113+M113+O113+Q113+S113+U113+W113+Y113+AA113+AC113+AE113+AG113+AI113+AK113+AM113)</f>
        <v>0</v>
      </c>
      <c r="F113" s="1859">
        <v>0</v>
      </c>
      <c r="G113" s="1860">
        <v>0</v>
      </c>
      <c r="H113" s="1859">
        <v>0</v>
      </c>
      <c r="I113" s="1860">
        <v>0</v>
      </c>
      <c r="J113" s="1859">
        <v>0</v>
      </c>
      <c r="K113" s="1860">
        <v>0</v>
      </c>
      <c r="L113" s="1861">
        <v>0</v>
      </c>
      <c r="M113" s="1862">
        <v>0</v>
      </c>
      <c r="N113" s="1862">
        <v>0</v>
      </c>
      <c r="O113" s="1863">
        <v>0</v>
      </c>
      <c r="P113" s="1859">
        <v>0</v>
      </c>
      <c r="Q113" s="1863">
        <v>0</v>
      </c>
      <c r="R113" s="1861">
        <v>0</v>
      </c>
      <c r="S113" s="1863">
        <v>0</v>
      </c>
      <c r="T113" s="1861">
        <v>0</v>
      </c>
      <c r="U113" s="1863">
        <v>0</v>
      </c>
      <c r="V113" s="1859">
        <v>0</v>
      </c>
      <c r="W113" s="1860">
        <v>0</v>
      </c>
      <c r="X113" s="1861">
        <v>0</v>
      </c>
      <c r="Y113" s="1860">
        <v>0</v>
      </c>
      <c r="Z113" s="1861">
        <v>0</v>
      </c>
      <c r="AA113" s="1863">
        <v>0</v>
      </c>
      <c r="AB113" s="1861">
        <v>0</v>
      </c>
      <c r="AC113" s="1863">
        <v>0</v>
      </c>
      <c r="AD113" s="1861">
        <v>0</v>
      </c>
      <c r="AE113" s="1863">
        <v>0</v>
      </c>
      <c r="AF113" s="1861">
        <v>0</v>
      </c>
      <c r="AG113" s="1863">
        <v>0</v>
      </c>
      <c r="AH113" s="1861">
        <v>0</v>
      </c>
      <c r="AI113" s="1863">
        <v>0</v>
      </c>
      <c r="AJ113" s="1861">
        <v>0</v>
      </c>
      <c r="AK113" s="1863">
        <v>0</v>
      </c>
      <c r="AL113" s="1861">
        <v>0</v>
      </c>
      <c r="AM113" s="1863">
        <v>0</v>
      </c>
      <c r="AN113" s="1863">
        <v>0</v>
      </c>
      <c r="AO113" s="1863">
        <v>0</v>
      </c>
      <c r="AP113" s="1863">
        <v>0</v>
      </c>
      <c r="AQ113" s="1863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1864" t="s">
        <v>151</v>
      </c>
      <c r="C114" s="1865">
        <f t="shared" ref="C114:C123" si="81">SUM(D114:E114)</f>
        <v>124</v>
      </c>
      <c r="D114" s="1866">
        <f t="shared" ref="D114:D122" si="82">SUM(F114+H114+J114+L114+N114+P114+R114+T114+V114+X114+Z114+AB114+AD114+AF114+AH114+AJ114+AL114)</f>
        <v>52</v>
      </c>
      <c r="E114" s="1867">
        <f t="shared" ref="E114:E123" si="83">SUM(G114+I114+K114+M114+O114+Q114+S114+U114+W114+Y114+AA114+AC114+AE114+AG114+AI114+AK114+AM114)</f>
        <v>72</v>
      </c>
      <c r="F114" s="1850">
        <v>0</v>
      </c>
      <c r="G114" s="1852">
        <v>0</v>
      </c>
      <c r="H114" s="1850">
        <v>0</v>
      </c>
      <c r="I114" s="1852">
        <v>0</v>
      </c>
      <c r="J114" s="1850">
        <v>1</v>
      </c>
      <c r="K114" s="1852">
        <v>2</v>
      </c>
      <c r="L114" s="1868">
        <v>5</v>
      </c>
      <c r="M114" s="1851">
        <v>3</v>
      </c>
      <c r="N114" s="1851">
        <v>5</v>
      </c>
      <c r="O114" s="1869">
        <v>4</v>
      </c>
      <c r="P114" s="1850">
        <v>11</v>
      </c>
      <c r="Q114" s="1869">
        <v>4</v>
      </c>
      <c r="R114" s="1868">
        <v>6</v>
      </c>
      <c r="S114" s="1869">
        <v>6</v>
      </c>
      <c r="T114" s="1868">
        <v>3</v>
      </c>
      <c r="U114" s="1869">
        <v>5</v>
      </c>
      <c r="V114" s="1850">
        <v>4</v>
      </c>
      <c r="W114" s="1852">
        <v>6</v>
      </c>
      <c r="X114" s="1868">
        <v>4</v>
      </c>
      <c r="Y114" s="1852">
        <v>15</v>
      </c>
      <c r="Z114" s="1868">
        <v>8</v>
      </c>
      <c r="AA114" s="1869">
        <v>7</v>
      </c>
      <c r="AB114" s="1868">
        <v>3</v>
      </c>
      <c r="AC114" s="1869">
        <v>8</v>
      </c>
      <c r="AD114" s="1868">
        <v>1</v>
      </c>
      <c r="AE114" s="1869">
        <v>8</v>
      </c>
      <c r="AF114" s="1868">
        <v>0</v>
      </c>
      <c r="AG114" s="1869">
        <v>3</v>
      </c>
      <c r="AH114" s="1868">
        <v>0</v>
      </c>
      <c r="AI114" s="1869">
        <v>0</v>
      </c>
      <c r="AJ114" s="1868">
        <v>0</v>
      </c>
      <c r="AK114" s="1869">
        <v>1</v>
      </c>
      <c r="AL114" s="1868">
        <v>1</v>
      </c>
      <c r="AM114" s="1869">
        <v>0</v>
      </c>
      <c r="AN114" s="1869">
        <v>2</v>
      </c>
      <c r="AO114" s="1869">
        <v>1</v>
      </c>
      <c r="AP114" s="1869">
        <v>0</v>
      </c>
      <c r="AQ114" s="1869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1864" t="s">
        <v>152</v>
      </c>
      <c r="C115" s="1865">
        <f t="shared" si="81"/>
        <v>0</v>
      </c>
      <c r="D115" s="1866">
        <f t="shared" si="82"/>
        <v>0</v>
      </c>
      <c r="E115" s="1867">
        <f t="shared" si="83"/>
        <v>0</v>
      </c>
      <c r="F115" s="1850">
        <v>0</v>
      </c>
      <c r="G115" s="1852">
        <v>0</v>
      </c>
      <c r="H115" s="1850">
        <v>0</v>
      </c>
      <c r="I115" s="1852">
        <v>0</v>
      </c>
      <c r="J115" s="1850">
        <v>0</v>
      </c>
      <c r="K115" s="1852">
        <v>0</v>
      </c>
      <c r="L115" s="1868">
        <v>0</v>
      </c>
      <c r="M115" s="1851">
        <v>0</v>
      </c>
      <c r="N115" s="1851">
        <v>0</v>
      </c>
      <c r="O115" s="1869">
        <v>0</v>
      </c>
      <c r="P115" s="1850">
        <v>0</v>
      </c>
      <c r="Q115" s="1869">
        <v>0</v>
      </c>
      <c r="R115" s="1868">
        <v>0</v>
      </c>
      <c r="S115" s="1869">
        <v>0</v>
      </c>
      <c r="T115" s="1868">
        <v>0</v>
      </c>
      <c r="U115" s="1869">
        <v>0</v>
      </c>
      <c r="V115" s="1850">
        <v>0</v>
      </c>
      <c r="W115" s="1852">
        <v>0</v>
      </c>
      <c r="X115" s="1868">
        <v>0</v>
      </c>
      <c r="Y115" s="1852">
        <v>0</v>
      </c>
      <c r="Z115" s="1868">
        <v>0</v>
      </c>
      <c r="AA115" s="1869">
        <v>0</v>
      </c>
      <c r="AB115" s="1868">
        <v>0</v>
      </c>
      <c r="AC115" s="1869">
        <v>0</v>
      </c>
      <c r="AD115" s="1868">
        <v>0</v>
      </c>
      <c r="AE115" s="1869">
        <v>0</v>
      </c>
      <c r="AF115" s="1868">
        <v>0</v>
      </c>
      <c r="AG115" s="1869">
        <v>0</v>
      </c>
      <c r="AH115" s="1868">
        <v>0</v>
      </c>
      <c r="AI115" s="1869">
        <v>0</v>
      </c>
      <c r="AJ115" s="1868">
        <v>0</v>
      </c>
      <c r="AK115" s="1869">
        <v>0</v>
      </c>
      <c r="AL115" s="1868">
        <v>0</v>
      </c>
      <c r="AM115" s="1869">
        <v>0</v>
      </c>
      <c r="AN115" s="1869">
        <v>0</v>
      </c>
      <c r="AO115" s="1869">
        <v>0</v>
      </c>
      <c r="AP115" s="1869">
        <v>0</v>
      </c>
      <c r="AQ115" s="1869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1864" t="s">
        <v>153</v>
      </c>
      <c r="C116" s="1865">
        <f t="shared" si="81"/>
        <v>0</v>
      </c>
      <c r="D116" s="1866">
        <f t="shared" si="82"/>
        <v>0</v>
      </c>
      <c r="E116" s="1867">
        <f t="shared" si="83"/>
        <v>0</v>
      </c>
      <c r="F116" s="1850">
        <v>0</v>
      </c>
      <c r="G116" s="1852">
        <v>0</v>
      </c>
      <c r="H116" s="1850">
        <v>0</v>
      </c>
      <c r="I116" s="1852">
        <v>0</v>
      </c>
      <c r="J116" s="1850">
        <v>0</v>
      </c>
      <c r="K116" s="1852">
        <v>0</v>
      </c>
      <c r="L116" s="1868">
        <v>0</v>
      </c>
      <c r="M116" s="1851">
        <v>0</v>
      </c>
      <c r="N116" s="1851">
        <v>0</v>
      </c>
      <c r="O116" s="1869">
        <v>0</v>
      </c>
      <c r="P116" s="1850">
        <v>0</v>
      </c>
      <c r="Q116" s="1869">
        <v>0</v>
      </c>
      <c r="R116" s="1868">
        <v>0</v>
      </c>
      <c r="S116" s="1869">
        <v>0</v>
      </c>
      <c r="T116" s="1868">
        <v>0</v>
      </c>
      <c r="U116" s="1869">
        <v>0</v>
      </c>
      <c r="V116" s="1850">
        <v>0</v>
      </c>
      <c r="W116" s="1852">
        <v>0</v>
      </c>
      <c r="X116" s="1868">
        <v>0</v>
      </c>
      <c r="Y116" s="1852">
        <v>0</v>
      </c>
      <c r="Z116" s="1868">
        <v>0</v>
      </c>
      <c r="AA116" s="1869">
        <v>0</v>
      </c>
      <c r="AB116" s="1868">
        <v>0</v>
      </c>
      <c r="AC116" s="1869">
        <v>0</v>
      </c>
      <c r="AD116" s="1868">
        <v>0</v>
      </c>
      <c r="AE116" s="1869">
        <v>0</v>
      </c>
      <c r="AF116" s="1868">
        <v>0</v>
      </c>
      <c r="AG116" s="1869">
        <v>0</v>
      </c>
      <c r="AH116" s="1868">
        <v>0</v>
      </c>
      <c r="AI116" s="1869">
        <v>0</v>
      </c>
      <c r="AJ116" s="1868">
        <v>0</v>
      </c>
      <c r="AK116" s="1869">
        <v>0</v>
      </c>
      <c r="AL116" s="1868">
        <v>0</v>
      </c>
      <c r="AM116" s="1869">
        <v>0</v>
      </c>
      <c r="AN116" s="1869">
        <v>0</v>
      </c>
      <c r="AO116" s="1869">
        <v>0</v>
      </c>
      <c r="AP116" s="1869">
        <v>0</v>
      </c>
      <c r="AQ116" s="1869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1864" t="s">
        <v>154</v>
      </c>
      <c r="C117" s="1865">
        <f t="shared" si="81"/>
        <v>73</v>
      </c>
      <c r="D117" s="1866">
        <f t="shared" si="82"/>
        <v>46</v>
      </c>
      <c r="E117" s="1867">
        <f t="shared" si="83"/>
        <v>27</v>
      </c>
      <c r="F117" s="1850">
        <v>0</v>
      </c>
      <c r="G117" s="1852">
        <v>0</v>
      </c>
      <c r="H117" s="1850">
        <v>4</v>
      </c>
      <c r="I117" s="1852">
        <v>0</v>
      </c>
      <c r="J117" s="1850">
        <v>8</v>
      </c>
      <c r="K117" s="1852">
        <v>1</v>
      </c>
      <c r="L117" s="1868">
        <v>6</v>
      </c>
      <c r="M117" s="1851">
        <v>5</v>
      </c>
      <c r="N117" s="1851">
        <v>11</v>
      </c>
      <c r="O117" s="1869">
        <v>0</v>
      </c>
      <c r="P117" s="1850">
        <v>3</v>
      </c>
      <c r="Q117" s="1869">
        <v>0</v>
      </c>
      <c r="R117" s="1868">
        <v>3</v>
      </c>
      <c r="S117" s="1869">
        <v>3</v>
      </c>
      <c r="T117" s="1868">
        <v>1</v>
      </c>
      <c r="U117" s="1869">
        <v>2</v>
      </c>
      <c r="V117" s="1850">
        <v>0</v>
      </c>
      <c r="W117" s="1852">
        <v>5</v>
      </c>
      <c r="X117" s="1868">
        <v>1</v>
      </c>
      <c r="Y117" s="1852">
        <v>1</v>
      </c>
      <c r="Z117" s="1868">
        <v>1</v>
      </c>
      <c r="AA117" s="1869">
        <v>2</v>
      </c>
      <c r="AB117" s="1868">
        <v>2</v>
      </c>
      <c r="AC117" s="1869">
        <v>3</v>
      </c>
      <c r="AD117" s="1868">
        <v>3</v>
      </c>
      <c r="AE117" s="1869">
        <v>4</v>
      </c>
      <c r="AF117" s="1868">
        <v>0</v>
      </c>
      <c r="AG117" s="1869">
        <v>1</v>
      </c>
      <c r="AH117" s="1868">
        <v>1</v>
      </c>
      <c r="AI117" s="1869">
        <v>0</v>
      </c>
      <c r="AJ117" s="1868">
        <v>0</v>
      </c>
      <c r="AK117" s="1869">
        <v>0</v>
      </c>
      <c r="AL117" s="1868">
        <v>2</v>
      </c>
      <c r="AM117" s="1869">
        <v>0</v>
      </c>
      <c r="AN117" s="1869">
        <v>0</v>
      </c>
      <c r="AO117" s="1869">
        <v>3</v>
      </c>
      <c r="AP117" s="1869">
        <v>4</v>
      </c>
      <c r="AQ117" s="1869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1864" t="s">
        <v>37</v>
      </c>
      <c r="C118" s="1865">
        <f t="shared" si="81"/>
        <v>0</v>
      </c>
      <c r="D118" s="1866">
        <f t="shared" si="82"/>
        <v>0</v>
      </c>
      <c r="E118" s="1867">
        <f t="shared" si="83"/>
        <v>0</v>
      </c>
      <c r="F118" s="1850">
        <v>0</v>
      </c>
      <c r="G118" s="1852">
        <v>0</v>
      </c>
      <c r="H118" s="1850">
        <v>0</v>
      </c>
      <c r="I118" s="1852">
        <v>0</v>
      </c>
      <c r="J118" s="1850">
        <v>0</v>
      </c>
      <c r="K118" s="1852">
        <v>0</v>
      </c>
      <c r="L118" s="1868">
        <v>0</v>
      </c>
      <c r="M118" s="1851">
        <v>0</v>
      </c>
      <c r="N118" s="1851">
        <v>0</v>
      </c>
      <c r="O118" s="1869">
        <v>0</v>
      </c>
      <c r="P118" s="1850">
        <v>0</v>
      </c>
      <c r="Q118" s="1869">
        <v>0</v>
      </c>
      <c r="R118" s="1868">
        <v>0</v>
      </c>
      <c r="S118" s="1869">
        <v>0</v>
      </c>
      <c r="T118" s="1868">
        <v>0</v>
      </c>
      <c r="U118" s="1869">
        <v>0</v>
      </c>
      <c r="V118" s="1850">
        <v>0</v>
      </c>
      <c r="W118" s="1852">
        <v>0</v>
      </c>
      <c r="X118" s="1868">
        <v>0</v>
      </c>
      <c r="Y118" s="1852">
        <v>0</v>
      </c>
      <c r="Z118" s="1868">
        <v>0</v>
      </c>
      <c r="AA118" s="1869">
        <v>0</v>
      </c>
      <c r="AB118" s="1868">
        <v>0</v>
      </c>
      <c r="AC118" s="1869">
        <v>0</v>
      </c>
      <c r="AD118" s="1868">
        <v>0</v>
      </c>
      <c r="AE118" s="1869">
        <v>0</v>
      </c>
      <c r="AF118" s="1868">
        <v>0</v>
      </c>
      <c r="AG118" s="1869">
        <v>0</v>
      </c>
      <c r="AH118" s="1868">
        <v>0</v>
      </c>
      <c r="AI118" s="1869">
        <v>0</v>
      </c>
      <c r="AJ118" s="1868">
        <v>0</v>
      </c>
      <c r="AK118" s="1869">
        <v>0</v>
      </c>
      <c r="AL118" s="1868">
        <v>0</v>
      </c>
      <c r="AM118" s="1869">
        <v>0</v>
      </c>
      <c r="AN118" s="1869">
        <v>0</v>
      </c>
      <c r="AO118" s="1869">
        <v>0</v>
      </c>
      <c r="AP118" s="1869">
        <v>0</v>
      </c>
      <c r="AQ118" s="1869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1864" t="s">
        <v>155</v>
      </c>
      <c r="C119" s="1865">
        <f t="shared" si="81"/>
        <v>36</v>
      </c>
      <c r="D119" s="1866">
        <f t="shared" si="82"/>
        <v>28</v>
      </c>
      <c r="E119" s="1867">
        <f t="shared" si="83"/>
        <v>8</v>
      </c>
      <c r="F119" s="1850">
        <v>5</v>
      </c>
      <c r="G119" s="1852">
        <v>0</v>
      </c>
      <c r="H119" s="1850">
        <v>8</v>
      </c>
      <c r="I119" s="1852">
        <v>2</v>
      </c>
      <c r="J119" s="1850">
        <v>8</v>
      </c>
      <c r="K119" s="1852">
        <v>0</v>
      </c>
      <c r="L119" s="1868">
        <v>4</v>
      </c>
      <c r="M119" s="1851">
        <v>2</v>
      </c>
      <c r="N119" s="1851">
        <v>1</v>
      </c>
      <c r="O119" s="1869">
        <v>0</v>
      </c>
      <c r="P119" s="1850">
        <v>0</v>
      </c>
      <c r="Q119" s="1869">
        <v>0</v>
      </c>
      <c r="R119" s="1868">
        <v>1</v>
      </c>
      <c r="S119" s="1869">
        <v>2</v>
      </c>
      <c r="T119" s="1868">
        <v>0</v>
      </c>
      <c r="U119" s="1869">
        <v>0</v>
      </c>
      <c r="V119" s="1850">
        <v>0</v>
      </c>
      <c r="W119" s="1852">
        <v>0</v>
      </c>
      <c r="X119" s="1868">
        <v>0</v>
      </c>
      <c r="Y119" s="1852">
        <v>2</v>
      </c>
      <c r="Z119" s="1868">
        <v>1</v>
      </c>
      <c r="AA119" s="1869">
        <v>0</v>
      </c>
      <c r="AB119" s="1868">
        <v>0</v>
      </c>
      <c r="AC119" s="1869">
        <v>0</v>
      </c>
      <c r="AD119" s="1868">
        <v>0</v>
      </c>
      <c r="AE119" s="1869">
        <v>0</v>
      </c>
      <c r="AF119" s="1868">
        <v>0</v>
      </c>
      <c r="AG119" s="1869">
        <v>0</v>
      </c>
      <c r="AH119" s="1868">
        <v>0</v>
      </c>
      <c r="AI119" s="1869">
        <v>0</v>
      </c>
      <c r="AJ119" s="1868">
        <v>0</v>
      </c>
      <c r="AK119" s="1869">
        <v>0</v>
      </c>
      <c r="AL119" s="1868">
        <v>0</v>
      </c>
      <c r="AM119" s="1869">
        <v>0</v>
      </c>
      <c r="AN119" s="1869">
        <v>0</v>
      </c>
      <c r="AO119" s="1869">
        <v>0</v>
      </c>
      <c r="AP119" s="1869">
        <v>0</v>
      </c>
      <c r="AQ119" s="1869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1864" t="s">
        <v>156</v>
      </c>
      <c r="C120" s="1865">
        <f t="shared" si="81"/>
        <v>0</v>
      </c>
      <c r="D120" s="1866">
        <f t="shared" si="82"/>
        <v>0</v>
      </c>
      <c r="E120" s="1867">
        <f t="shared" si="83"/>
        <v>0</v>
      </c>
      <c r="F120" s="1850">
        <v>0</v>
      </c>
      <c r="G120" s="1852">
        <v>0</v>
      </c>
      <c r="H120" s="1850">
        <v>0</v>
      </c>
      <c r="I120" s="1852">
        <v>0</v>
      </c>
      <c r="J120" s="1850">
        <v>0</v>
      </c>
      <c r="K120" s="1852">
        <v>0</v>
      </c>
      <c r="L120" s="1868">
        <v>0</v>
      </c>
      <c r="M120" s="1851">
        <v>0</v>
      </c>
      <c r="N120" s="1851">
        <v>0</v>
      </c>
      <c r="O120" s="1869">
        <v>0</v>
      </c>
      <c r="P120" s="1850">
        <v>0</v>
      </c>
      <c r="Q120" s="1869">
        <v>0</v>
      </c>
      <c r="R120" s="1868">
        <v>0</v>
      </c>
      <c r="S120" s="1869">
        <v>0</v>
      </c>
      <c r="T120" s="1868">
        <v>0</v>
      </c>
      <c r="U120" s="1869">
        <v>0</v>
      </c>
      <c r="V120" s="1850">
        <v>0</v>
      </c>
      <c r="W120" s="1852">
        <v>0</v>
      </c>
      <c r="X120" s="1868">
        <v>0</v>
      </c>
      <c r="Y120" s="1852">
        <v>0</v>
      </c>
      <c r="Z120" s="1868">
        <v>0</v>
      </c>
      <c r="AA120" s="1869">
        <v>0</v>
      </c>
      <c r="AB120" s="1868">
        <v>0</v>
      </c>
      <c r="AC120" s="1869">
        <v>0</v>
      </c>
      <c r="AD120" s="1868">
        <v>0</v>
      </c>
      <c r="AE120" s="1869">
        <v>0</v>
      </c>
      <c r="AF120" s="1868">
        <v>0</v>
      </c>
      <c r="AG120" s="1869">
        <v>0</v>
      </c>
      <c r="AH120" s="1868">
        <v>0</v>
      </c>
      <c r="AI120" s="1869">
        <v>0</v>
      </c>
      <c r="AJ120" s="1868">
        <v>0</v>
      </c>
      <c r="AK120" s="1869">
        <v>0</v>
      </c>
      <c r="AL120" s="1868">
        <v>0</v>
      </c>
      <c r="AM120" s="1869">
        <v>0</v>
      </c>
      <c r="AN120" s="1869">
        <v>0</v>
      </c>
      <c r="AO120" s="1869">
        <v>0</v>
      </c>
      <c r="AP120" s="1869">
        <v>0</v>
      </c>
      <c r="AQ120" s="1869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1864" t="s">
        <v>157</v>
      </c>
      <c r="C121" s="1865">
        <f t="shared" si="81"/>
        <v>0</v>
      </c>
      <c r="D121" s="1866">
        <f t="shared" si="82"/>
        <v>0</v>
      </c>
      <c r="E121" s="1867">
        <f t="shared" si="83"/>
        <v>0</v>
      </c>
      <c r="F121" s="1850">
        <v>0</v>
      </c>
      <c r="G121" s="1852">
        <v>0</v>
      </c>
      <c r="H121" s="1850">
        <v>0</v>
      </c>
      <c r="I121" s="1852">
        <v>0</v>
      </c>
      <c r="J121" s="1850">
        <v>0</v>
      </c>
      <c r="K121" s="1852">
        <v>0</v>
      </c>
      <c r="L121" s="1868">
        <v>0</v>
      </c>
      <c r="M121" s="1851">
        <v>0</v>
      </c>
      <c r="N121" s="1851">
        <v>0</v>
      </c>
      <c r="O121" s="1869">
        <v>0</v>
      </c>
      <c r="P121" s="1850">
        <v>0</v>
      </c>
      <c r="Q121" s="1869">
        <v>0</v>
      </c>
      <c r="R121" s="1868">
        <v>0</v>
      </c>
      <c r="S121" s="1869">
        <v>0</v>
      </c>
      <c r="T121" s="1868">
        <v>0</v>
      </c>
      <c r="U121" s="1869">
        <v>0</v>
      </c>
      <c r="V121" s="1850">
        <v>0</v>
      </c>
      <c r="W121" s="1852">
        <v>0</v>
      </c>
      <c r="X121" s="1868">
        <v>0</v>
      </c>
      <c r="Y121" s="1852">
        <v>0</v>
      </c>
      <c r="Z121" s="1868">
        <v>0</v>
      </c>
      <c r="AA121" s="1869">
        <v>0</v>
      </c>
      <c r="AB121" s="1868">
        <v>0</v>
      </c>
      <c r="AC121" s="1869">
        <v>0</v>
      </c>
      <c r="AD121" s="1868">
        <v>0</v>
      </c>
      <c r="AE121" s="1869">
        <v>0</v>
      </c>
      <c r="AF121" s="1868">
        <v>0</v>
      </c>
      <c r="AG121" s="1869">
        <v>0</v>
      </c>
      <c r="AH121" s="1868">
        <v>0</v>
      </c>
      <c r="AI121" s="1869">
        <v>0</v>
      </c>
      <c r="AJ121" s="1868">
        <v>0</v>
      </c>
      <c r="AK121" s="1869">
        <v>0</v>
      </c>
      <c r="AL121" s="1868">
        <v>0</v>
      </c>
      <c r="AM121" s="1869">
        <v>0</v>
      </c>
      <c r="AN121" s="1869">
        <v>0</v>
      </c>
      <c r="AO121" s="1869">
        <v>0</v>
      </c>
      <c r="AP121" s="1869">
        <v>0</v>
      </c>
      <c r="AQ121" s="1869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1870" t="s">
        <v>158</v>
      </c>
      <c r="C122" s="1871">
        <f t="shared" si="81"/>
        <v>0</v>
      </c>
      <c r="D122" s="1872">
        <f t="shared" si="82"/>
        <v>0</v>
      </c>
      <c r="E122" s="1873">
        <f t="shared" si="83"/>
        <v>0</v>
      </c>
      <c r="F122" s="1874">
        <v>0</v>
      </c>
      <c r="G122" s="1875">
        <v>0</v>
      </c>
      <c r="H122" s="1874">
        <v>0</v>
      </c>
      <c r="I122" s="1875">
        <v>0</v>
      </c>
      <c r="J122" s="1874">
        <v>0</v>
      </c>
      <c r="K122" s="1875">
        <v>0</v>
      </c>
      <c r="L122" s="1876">
        <v>0</v>
      </c>
      <c r="M122" s="1877">
        <v>0</v>
      </c>
      <c r="N122" s="1877">
        <v>0</v>
      </c>
      <c r="O122" s="1878">
        <v>0</v>
      </c>
      <c r="P122" s="1874">
        <v>0</v>
      </c>
      <c r="Q122" s="1878">
        <v>0</v>
      </c>
      <c r="R122" s="1876">
        <v>0</v>
      </c>
      <c r="S122" s="1878">
        <v>0</v>
      </c>
      <c r="T122" s="1876">
        <v>0</v>
      </c>
      <c r="U122" s="1878">
        <v>0</v>
      </c>
      <c r="V122" s="1874">
        <v>0</v>
      </c>
      <c r="W122" s="1875">
        <v>0</v>
      </c>
      <c r="X122" s="1876">
        <v>0</v>
      </c>
      <c r="Y122" s="1875">
        <v>0</v>
      </c>
      <c r="Z122" s="1876">
        <v>0</v>
      </c>
      <c r="AA122" s="1878">
        <v>0</v>
      </c>
      <c r="AB122" s="1876">
        <v>0</v>
      </c>
      <c r="AC122" s="1878">
        <v>0</v>
      </c>
      <c r="AD122" s="1876">
        <v>0</v>
      </c>
      <c r="AE122" s="1878">
        <v>0</v>
      </c>
      <c r="AF122" s="1876">
        <v>0</v>
      </c>
      <c r="AG122" s="1878">
        <v>0</v>
      </c>
      <c r="AH122" s="1876">
        <v>0</v>
      </c>
      <c r="AI122" s="1878">
        <v>0</v>
      </c>
      <c r="AJ122" s="1876">
        <v>0</v>
      </c>
      <c r="AK122" s="1878">
        <v>0</v>
      </c>
      <c r="AL122" s="1876">
        <v>0</v>
      </c>
      <c r="AM122" s="1878">
        <v>0</v>
      </c>
      <c r="AN122" s="1878">
        <v>0</v>
      </c>
      <c r="AO122" s="1878">
        <v>0</v>
      </c>
      <c r="AP122" s="1878">
        <v>0</v>
      </c>
      <c r="AQ122" s="1878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1879" t="s">
        <v>159</v>
      </c>
      <c r="C123" s="1880">
        <f t="shared" si="81"/>
        <v>0</v>
      </c>
      <c r="D123" s="1881">
        <f>SUM(F123+H123+J123+L123+N123+P123+R123+T123+V123+X123+Z123+AB123+AD123+AF123+AH123+AJ123+AL123)</f>
        <v>0</v>
      </c>
      <c r="E123" s="1882">
        <f t="shared" si="83"/>
        <v>0</v>
      </c>
      <c r="F123" s="1883">
        <v>0</v>
      </c>
      <c r="G123" s="1884">
        <v>0</v>
      </c>
      <c r="H123" s="1883">
        <v>0</v>
      </c>
      <c r="I123" s="1884">
        <v>0</v>
      </c>
      <c r="J123" s="1883">
        <v>0</v>
      </c>
      <c r="K123" s="1884">
        <v>0</v>
      </c>
      <c r="L123" s="1885">
        <v>0</v>
      </c>
      <c r="M123" s="1886">
        <v>0</v>
      </c>
      <c r="N123" s="1886">
        <v>0</v>
      </c>
      <c r="O123" s="1887">
        <v>0</v>
      </c>
      <c r="P123" s="1883">
        <v>0</v>
      </c>
      <c r="Q123" s="1887">
        <v>0</v>
      </c>
      <c r="R123" s="1885">
        <v>0</v>
      </c>
      <c r="S123" s="1887">
        <v>0</v>
      </c>
      <c r="T123" s="1885">
        <v>0</v>
      </c>
      <c r="U123" s="1887">
        <v>0</v>
      </c>
      <c r="V123" s="1883">
        <v>0</v>
      </c>
      <c r="W123" s="1884">
        <v>0</v>
      </c>
      <c r="X123" s="1885">
        <v>0</v>
      </c>
      <c r="Y123" s="1884">
        <v>0</v>
      </c>
      <c r="Z123" s="1885">
        <v>0</v>
      </c>
      <c r="AA123" s="1887">
        <v>0</v>
      </c>
      <c r="AB123" s="1885">
        <v>0</v>
      </c>
      <c r="AC123" s="1887">
        <v>0</v>
      </c>
      <c r="AD123" s="1885">
        <v>0</v>
      </c>
      <c r="AE123" s="1887">
        <v>0</v>
      </c>
      <c r="AF123" s="1885">
        <v>0</v>
      </c>
      <c r="AG123" s="1887">
        <v>0</v>
      </c>
      <c r="AH123" s="1885">
        <v>0</v>
      </c>
      <c r="AI123" s="1887">
        <v>0</v>
      </c>
      <c r="AJ123" s="1885">
        <v>0</v>
      </c>
      <c r="AK123" s="1887">
        <v>0</v>
      </c>
      <c r="AL123" s="1885">
        <v>0</v>
      </c>
      <c r="AM123" s="1887">
        <v>0</v>
      </c>
      <c r="AN123" s="1887">
        <v>0</v>
      </c>
      <c r="AO123" s="1887">
        <v>0</v>
      </c>
      <c r="AP123" s="1887">
        <v>0</v>
      </c>
      <c r="AQ123" s="1887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233</v>
      </c>
      <c r="D124" s="207">
        <f>SUM(D113:D123)</f>
        <v>126</v>
      </c>
      <c r="E124" s="208">
        <f>SUM(E113:E123)</f>
        <v>107</v>
      </c>
      <c r="F124" s="209">
        <f>SUM(F113:F123)</f>
        <v>5</v>
      </c>
      <c r="G124" s="210">
        <f>SUM(G113:G123)</f>
        <v>0</v>
      </c>
      <c r="H124" s="209">
        <f>SUM(H113:H123)</f>
        <v>12</v>
      </c>
      <c r="I124" s="210">
        <f t="shared" ref="I124:AO124" si="84">SUM(I113:I123)</f>
        <v>2</v>
      </c>
      <c r="J124" s="209">
        <f t="shared" si="84"/>
        <v>17</v>
      </c>
      <c r="K124" s="210">
        <f t="shared" si="84"/>
        <v>3</v>
      </c>
      <c r="L124" s="211">
        <f t="shared" si="84"/>
        <v>15</v>
      </c>
      <c r="M124" s="212">
        <f t="shared" si="84"/>
        <v>10</v>
      </c>
      <c r="N124" s="212">
        <f t="shared" si="84"/>
        <v>17</v>
      </c>
      <c r="O124" s="213">
        <f t="shared" si="84"/>
        <v>4</v>
      </c>
      <c r="P124" s="209">
        <f t="shared" si="84"/>
        <v>14</v>
      </c>
      <c r="Q124" s="213">
        <f t="shared" si="84"/>
        <v>4</v>
      </c>
      <c r="R124" s="214">
        <f t="shared" si="84"/>
        <v>10</v>
      </c>
      <c r="S124" s="1888">
        <f t="shared" si="84"/>
        <v>11</v>
      </c>
      <c r="T124" s="1889">
        <f>SUM(T113:T123)</f>
        <v>4</v>
      </c>
      <c r="U124" s="1890">
        <f t="shared" si="84"/>
        <v>7</v>
      </c>
      <c r="V124" s="212">
        <f t="shared" si="84"/>
        <v>4</v>
      </c>
      <c r="W124" s="1888">
        <f t="shared" si="84"/>
        <v>11</v>
      </c>
      <c r="X124" s="1891">
        <f t="shared" si="84"/>
        <v>5</v>
      </c>
      <c r="Y124" s="210">
        <f t="shared" si="84"/>
        <v>18</v>
      </c>
      <c r="Z124" s="1892">
        <f t="shared" si="84"/>
        <v>10</v>
      </c>
      <c r="AA124" s="210">
        <f t="shared" si="84"/>
        <v>9</v>
      </c>
      <c r="AB124" s="1892">
        <f t="shared" si="84"/>
        <v>5</v>
      </c>
      <c r="AC124" s="210">
        <f t="shared" si="84"/>
        <v>11</v>
      </c>
      <c r="AD124" s="1892">
        <f t="shared" si="84"/>
        <v>4</v>
      </c>
      <c r="AE124" s="210">
        <f t="shared" si="84"/>
        <v>12</v>
      </c>
      <c r="AF124" s="1892">
        <f t="shared" si="84"/>
        <v>0</v>
      </c>
      <c r="AG124" s="210">
        <f t="shared" si="84"/>
        <v>4</v>
      </c>
      <c r="AH124" s="1892">
        <f t="shared" si="84"/>
        <v>1</v>
      </c>
      <c r="AI124" s="210">
        <f t="shared" si="84"/>
        <v>0</v>
      </c>
      <c r="AJ124" s="1892">
        <f t="shared" si="84"/>
        <v>0</v>
      </c>
      <c r="AK124" s="210">
        <f t="shared" si="84"/>
        <v>1</v>
      </c>
      <c r="AL124" s="1892">
        <f t="shared" si="84"/>
        <v>3</v>
      </c>
      <c r="AM124" s="210">
        <f t="shared" si="84"/>
        <v>0</v>
      </c>
      <c r="AN124" s="210">
        <f t="shared" si="84"/>
        <v>2</v>
      </c>
      <c r="AO124" s="210">
        <f t="shared" si="84"/>
        <v>4</v>
      </c>
      <c r="AP124" s="210">
        <f>SUM(AP113:AP123)</f>
        <v>4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1857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1864" t="s">
        <v>151</v>
      </c>
      <c r="C126" s="1865">
        <f t="shared" ref="C126:C134" si="86">SUM(D126:E126)</f>
        <v>37</v>
      </c>
      <c r="D126" s="1866">
        <f t="shared" ref="D126:E135" si="87">SUM(F126+H126+J126+L126+N126+P126+R126+T126+V126+X126+Z126+AB126+AD126+AF126+AH126+AJ126+AL126)</f>
        <v>15</v>
      </c>
      <c r="E126" s="1867">
        <f>SUM(G126+I126+K126+M126+O126+Q126+S126+U126+W126+Y126+AA126+AC126+AE126+AG126+AI126+AK126+AM126)</f>
        <v>22</v>
      </c>
      <c r="F126" s="1850">
        <v>0</v>
      </c>
      <c r="G126" s="1852">
        <v>0</v>
      </c>
      <c r="H126" s="1850">
        <v>3</v>
      </c>
      <c r="I126" s="1852">
        <v>4</v>
      </c>
      <c r="J126" s="1850">
        <v>4</v>
      </c>
      <c r="K126" s="1852">
        <v>2</v>
      </c>
      <c r="L126" s="1868">
        <v>7</v>
      </c>
      <c r="M126" s="1851">
        <v>15</v>
      </c>
      <c r="N126" s="1851">
        <v>1</v>
      </c>
      <c r="O126" s="1869">
        <v>1</v>
      </c>
      <c r="P126" s="1850">
        <v>0</v>
      </c>
      <c r="Q126" s="1869">
        <v>0</v>
      </c>
      <c r="R126" s="1868">
        <v>0</v>
      </c>
      <c r="S126" s="1869">
        <v>0</v>
      </c>
      <c r="T126" s="1868">
        <v>0</v>
      </c>
      <c r="U126" s="1869">
        <v>0</v>
      </c>
      <c r="V126" s="1850">
        <v>0</v>
      </c>
      <c r="W126" s="1852">
        <v>0</v>
      </c>
      <c r="X126" s="1868">
        <v>0</v>
      </c>
      <c r="Y126" s="1852">
        <v>0</v>
      </c>
      <c r="Z126" s="1868">
        <v>0</v>
      </c>
      <c r="AA126" s="1869">
        <v>0</v>
      </c>
      <c r="AB126" s="1868">
        <v>0</v>
      </c>
      <c r="AC126" s="1869">
        <v>0</v>
      </c>
      <c r="AD126" s="1868">
        <v>0</v>
      </c>
      <c r="AE126" s="1869">
        <v>0</v>
      </c>
      <c r="AF126" s="1868">
        <v>0</v>
      </c>
      <c r="AG126" s="1869">
        <v>0</v>
      </c>
      <c r="AH126" s="1868">
        <v>0</v>
      </c>
      <c r="AI126" s="1869">
        <v>0</v>
      </c>
      <c r="AJ126" s="1868">
        <v>0</v>
      </c>
      <c r="AK126" s="1869">
        <v>0</v>
      </c>
      <c r="AL126" s="1868">
        <v>0</v>
      </c>
      <c r="AM126" s="1869">
        <v>0</v>
      </c>
      <c r="AN126" s="1869">
        <v>0</v>
      </c>
      <c r="AO126" s="1869">
        <v>0</v>
      </c>
      <c r="AP126" s="1869">
        <v>0</v>
      </c>
      <c r="AQ126" s="1869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1864" t="s">
        <v>152</v>
      </c>
      <c r="C127" s="1865">
        <f t="shared" si="86"/>
        <v>0</v>
      </c>
      <c r="D127" s="1866">
        <f t="shared" si="87"/>
        <v>0</v>
      </c>
      <c r="E127" s="1867">
        <f t="shared" si="87"/>
        <v>0</v>
      </c>
      <c r="F127" s="1850">
        <v>0</v>
      </c>
      <c r="G127" s="1852">
        <v>0</v>
      </c>
      <c r="H127" s="1850">
        <v>0</v>
      </c>
      <c r="I127" s="1852">
        <v>0</v>
      </c>
      <c r="J127" s="1850">
        <v>0</v>
      </c>
      <c r="K127" s="1852">
        <v>0</v>
      </c>
      <c r="L127" s="1868">
        <v>0</v>
      </c>
      <c r="M127" s="1851">
        <v>0</v>
      </c>
      <c r="N127" s="1851">
        <v>0</v>
      </c>
      <c r="O127" s="1869">
        <v>0</v>
      </c>
      <c r="P127" s="1850">
        <v>0</v>
      </c>
      <c r="Q127" s="1869">
        <v>0</v>
      </c>
      <c r="R127" s="1868">
        <v>0</v>
      </c>
      <c r="S127" s="1869">
        <v>0</v>
      </c>
      <c r="T127" s="1868">
        <v>0</v>
      </c>
      <c r="U127" s="1869">
        <v>0</v>
      </c>
      <c r="V127" s="1850">
        <v>0</v>
      </c>
      <c r="W127" s="1852">
        <v>0</v>
      </c>
      <c r="X127" s="1868">
        <v>0</v>
      </c>
      <c r="Y127" s="1852">
        <v>0</v>
      </c>
      <c r="Z127" s="1868">
        <v>0</v>
      </c>
      <c r="AA127" s="1869">
        <v>0</v>
      </c>
      <c r="AB127" s="1868">
        <v>0</v>
      </c>
      <c r="AC127" s="1869">
        <v>0</v>
      </c>
      <c r="AD127" s="1868">
        <v>0</v>
      </c>
      <c r="AE127" s="1869">
        <v>0</v>
      </c>
      <c r="AF127" s="1868">
        <v>0</v>
      </c>
      <c r="AG127" s="1869">
        <v>0</v>
      </c>
      <c r="AH127" s="1868">
        <v>0</v>
      </c>
      <c r="AI127" s="1869">
        <v>0</v>
      </c>
      <c r="AJ127" s="1868">
        <v>0</v>
      </c>
      <c r="AK127" s="1869">
        <v>0</v>
      </c>
      <c r="AL127" s="1868">
        <v>0</v>
      </c>
      <c r="AM127" s="1869">
        <v>0</v>
      </c>
      <c r="AN127" s="1869">
        <v>0</v>
      </c>
      <c r="AO127" s="1869">
        <v>0</v>
      </c>
      <c r="AP127" s="1869">
        <v>0</v>
      </c>
      <c r="AQ127" s="1869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1864" t="s">
        <v>153</v>
      </c>
      <c r="C128" s="1865">
        <f t="shared" si="86"/>
        <v>0</v>
      </c>
      <c r="D128" s="1866">
        <f t="shared" si="87"/>
        <v>0</v>
      </c>
      <c r="E128" s="1867">
        <f t="shared" si="87"/>
        <v>0</v>
      </c>
      <c r="F128" s="1850">
        <v>0</v>
      </c>
      <c r="G128" s="1852">
        <v>0</v>
      </c>
      <c r="H128" s="1850">
        <v>0</v>
      </c>
      <c r="I128" s="1852">
        <v>0</v>
      </c>
      <c r="J128" s="1850">
        <v>0</v>
      </c>
      <c r="K128" s="1852">
        <v>0</v>
      </c>
      <c r="L128" s="1868">
        <v>0</v>
      </c>
      <c r="M128" s="1851">
        <v>0</v>
      </c>
      <c r="N128" s="1851">
        <v>0</v>
      </c>
      <c r="O128" s="1869">
        <v>0</v>
      </c>
      <c r="P128" s="1850">
        <v>0</v>
      </c>
      <c r="Q128" s="1869">
        <v>0</v>
      </c>
      <c r="R128" s="1868">
        <v>0</v>
      </c>
      <c r="S128" s="1869">
        <v>0</v>
      </c>
      <c r="T128" s="1868">
        <v>0</v>
      </c>
      <c r="U128" s="1869">
        <v>0</v>
      </c>
      <c r="V128" s="1850">
        <v>0</v>
      </c>
      <c r="W128" s="1852">
        <v>0</v>
      </c>
      <c r="X128" s="1868">
        <v>0</v>
      </c>
      <c r="Y128" s="1852">
        <v>0</v>
      </c>
      <c r="Z128" s="1868">
        <v>0</v>
      </c>
      <c r="AA128" s="1869">
        <v>0</v>
      </c>
      <c r="AB128" s="1868">
        <v>0</v>
      </c>
      <c r="AC128" s="1869">
        <v>0</v>
      </c>
      <c r="AD128" s="1868">
        <v>0</v>
      </c>
      <c r="AE128" s="1869">
        <v>0</v>
      </c>
      <c r="AF128" s="1868">
        <v>0</v>
      </c>
      <c r="AG128" s="1869">
        <v>0</v>
      </c>
      <c r="AH128" s="1868">
        <v>0</v>
      </c>
      <c r="AI128" s="1869">
        <v>0</v>
      </c>
      <c r="AJ128" s="1868">
        <v>0</v>
      </c>
      <c r="AK128" s="1869">
        <v>0</v>
      </c>
      <c r="AL128" s="1868">
        <v>0</v>
      </c>
      <c r="AM128" s="1869">
        <v>0</v>
      </c>
      <c r="AN128" s="1869">
        <v>0</v>
      </c>
      <c r="AO128" s="1869">
        <v>0</v>
      </c>
      <c r="AP128" s="1869">
        <v>0</v>
      </c>
      <c r="AQ128" s="1869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1864" t="s">
        <v>154</v>
      </c>
      <c r="C129" s="1865">
        <f t="shared" si="86"/>
        <v>5</v>
      </c>
      <c r="D129" s="1866">
        <f t="shared" si="87"/>
        <v>5</v>
      </c>
      <c r="E129" s="1867">
        <f t="shared" si="87"/>
        <v>0</v>
      </c>
      <c r="F129" s="1850">
        <v>0</v>
      </c>
      <c r="G129" s="1852">
        <v>0</v>
      </c>
      <c r="H129" s="1850">
        <v>2</v>
      </c>
      <c r="I129" s="1852">
        <v>0</v>
      </c>
      <c r="J129" s="1850">
        <v>3</v>
      </c>
      <c r="K129" s="1852">
        <v>0</v>
      </c>
      <c r="L129" s="1868">
        <v>0</v>
      </c>
      <c r="M129" s="1851">
        <v>0</v>
      </c>
      <c r="N129" s="1851">
        <v>0</v>
      </c>
      <c r="O129" s="1869">
        <v>0</v>
      </c>
      <c r="P129" s="1850">
        <v>0</v>
      </c>
      <c r="Q129" s="1869">
        <v>0</v>
      </c>
      <c r="R129" s="1868">
        <v>0</v>
      </c>
      <c r="S129" s="1869">
        <v>0</v>
      </c>
      <c r="T129" s="1868">
        <v>0</v>
      </c>
      <c r="U129" s="1869">
        <v>0</v>
      </c>
      <c r="V129" s="1850">
        <v>0</v>
      </c>
      <c r="W129" s="1852">
        <v>0</v>
      </c>
      <c r="X129" s="1868">
        <v>0</v>
      </c>
      <c r="Y129" s="1852">
        <v>0</v>
      </c>
      <c r="Z129" s="1868">
        <v>0</v>
      </c>
      <c r="AA129" s="1869">
        <v>0</v>
      </c>
      <c r="AB129" s="1868">
        <v>0</v>
      </c>
      <c r="AC129" s="1869">
        <v>0</v>
      </c>
      <c r="AD129" s="1868">
        <v>0</v>
      </c>
      <c r="AE129" s="1869">
        <v>0</v>
      </c>
      <c r="AF129" s="1868">
        <v>0</v>
      </c>
      <c r="AG129" s="1869">
        <v>0</v>
      </c>
      <c r="AH129" s="1868">
        <v>0</v>
      </c>
      <c r="AI129" s="1869">
        <v>0</v>
      </c>
      <c r="AJ129" s="1868">
        <v>0</v>
      </c>
      <c r="AK129" s="1869">
        <v>0</v>
      </c>
      <c r="AL129" s="1868">
        <v>0</v>
      </c>
      <c r="AM129" s="1869">
        <v>0</v>
      </c>
      <c r="AN129" s="1869">
        <v>0</v>
      </c>
      <c r="AO129" s="1869">
        <v>0</v>
      </c>
      <c r="AP129" s="1869">
        <v>0</v>
      </c>
      <c r="AQ129" s="1869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1864" t="s">
        <v>37</v>
      </c>
      <c r="C130" s="1865">
        <f t="shared" si="86"/>
        <v>0</v>
      </c>
      <c r="D130" s="1866">
        <f t="shared" si="87"/>
        <v>0</v>
      </c>
      <c r="E130" s="1867">
        <f t="shared" si="87"/>
        <v>0</v>
      </c>
      <c r="F130" s="1850">
        <v>0</v>
      </c>
      <c r="G130" s="1852">
        <v>0</v>
      </c>
      <c r="H130" s="1850">
        <v>0</v>
      </c>
      <c r="I130" s="1852">
        <v>0</v>
      </c>
      <c r="J130" s="1850">
        <v>0</v>
      </c>
      <c r="K130" s="1852">
        <v>0</v>
      </c>
      <c r="L130" s="1868">
        <v>0</v>
      </c>
      <c r="M130" s="1851">
        <v>0</v>
      </c>
      <c r="N130" s="1851">
        <v>0</v>
      </c>
      <c r="O130" s="1869">
        <v>0</v>
      </c>
      <c r="P130" s="1850">
        <v>0</v>
      </c>
      <c r="Q130" s="1869">
        <v>0</v>
      </c>
      <c r="R130" s="1868">
        <v>0</v>
      </c>
      <c r="S130" s="1869">
        <v>0</v>
      </c>
      <c r="T130" s="1868">
        <v>0</v>
      </c>
      <c r="U130" s="1869">
        <v>0</v>
      </c>
      <c r="V130" s="1850">
        <v>0</v>
      </c>
      <c r="W130" s="1852">
        <v>0</v>
      </c>
      <c r="X130" s="1868">
        <v>0</v>
      </c>
      <c r="Y130" s="1852">
        <v>0</v>
      </c>
      <c r="Z130" s="1868">
        <v>0</v>
      </c>
      <c r="AA130" s="1869">
        <v>0</v>
      </c>
      <c r="AB130" s="1868">
        <v>0</v>
      </c>
      <c r="AC130" s="1869">
        <v>0</v>
      </c>
      <c r="AD130" s="1868">
        <v>0</v>
      </c>
      <c r="AE130" s="1869">
        <v>0</v>
      </c>
      <c r="AF130" s="1868">
        <v>0</v>
      </c>
      <c r="AG130" s="1869">
        <v>0</v>
      </c>
      <c r="AH130" s="1868">
        <v>0</v>
      </c>
      <c r="AI130" s="1869">
        <v>0</v>
      </c>
      <c r="AJ130" s="1868">
        <v>0</v>
      </c>
      <c r="AK130" s="1869">
        <v>0</v>
      </c>
      <c r="AL130" s="1868">
        <v>0</v>
      </c>
      <c r="AM130" s="1869">
        <v>0</v>
      </c>
      <c r="AN130" s="1869">
        <v>0</v>
      </c>
      <c r="AO130" s="1869">
        <v>0</v>
      </c>
      <c r="AP130" s="1869">
        <v>0</v>
      </c>
      <c r="AQ130" s="1869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1864" t="s">
        <v>155</v>
      </c>
      <c r="C131" s="1865">
        <f t="shared" si="86"/>
        <v>32</v>
      </c>
      <c r="D131" s="1866">
        <f t="shared" si="87"/>
        <v>20</v>
      </c>
      <c r="E131" s="1867">
        <f t="shared" si="87"/>
        <v>12</v>
      </c>
      <c r="F131" s="1850">
        <v>2</v>
      </c>
      <c r="G131" s="1852">
        <v>0</v>
      </c>
      <c r="H131" s="1850">
        <v>10</v>
      </c>
      <c r="I131" s="1852">
        <v>5</v>
      </c>
      <c r="J131" s="1850">
        <v>4</v>
      </c>
      <c r="K131" s="1852">
        <v>5</v>
      </c>
      <c r="L131" s="1868">
        <v>2</v>
      </c>
      <c r="M131" s="1851">
        <v>0</v>
      </c>
      <c r="N131" s="1851">
        <v>0</v>
      </c>
      <c r="O131" s="1869">
        <v>0</v>
      </c>
      <c r="P131" s="1850">
        <v>2</v>
      </c>
      <c r="Q131" s="1869">
        <v>0</v>
      </c>
      <c r="R131" s="1868">
        <v>0</v>
      </c>
      <c r="S131" s="1869">
        <v>2</v>
      </c>
      <c r="T131" s="1868">
        <v>0</v>
      </c>
      <c r="U131" s="1869">
        <v>0</v>
      </c>
      <c r="V131" s="1850">
        <v>0</v>
      </c>
      <c r="W131" s="1852">
        <v>0</v>
      </c>
      <c r="X131" s="1868">
        <v>0</v>
      </c>
      <c r="Y131" s="1852">
        <v>0</v>
      </c>
      <c r="Z131" s="1868">
        <v>0</v>
      </c>
      <c r="AA131" s="1869">
        <v>0</v>
      </c>
      <c r="AB131" s="1868">
        <v>0</v>
      </c>
      <c r="AC131" s="1869">
        <v>0</v>
      </c>
      <c r="AD131" s="1868">
        <v>0</v>
      </c>
      <c r="AE131" s="1869">
        <v>0</v>
      </c>
      <c r="AF131" s="1868">
        <v>0</v>
      </c>
      <c r="AG131" s="1869">
        <v>0</v>
      </c>
      <c r="AH131" s="1868">
        <v>0</v>
      </c>
      <c r="AI131" s="1869">
        <v>0</v>
      </c>
      <c r="AJ131" s="1868">
        <v>0</v>
      </c>
      <c r="AK131" s="1869">
        <v>0</v>
      </c>
      <c r="AL131" s="1868">
        <v>0</v>
      </c>
      <c r="AM131" s="1869">
        <v>0</v>
      </c>
      <c r="AN131" s="1869">
        <v>0</v>
      </c>
      <c r="AO131" s="1869">
        <v>0</v>
      </c>
      <c r="AP131" s="1869">
        <v>0</v>
      </c>
      <c r="AQ131" s="1869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1864" t="s">
        <v>156</v>
      </c>
      <c r="C132" s="1865">
        <f t="shared" si="86"/>
        <v>0</v>
      </c>
      <c r="D132" s="1866">
        <f t="shared" si="87"/>
        <v>0</v>
      </c>
      <c r="E132" s="1867">
        <f t="shared" si="87"/>
        <v>0</v>
      </c>
      <c r="F132" s="1850">
        <v>0</v>
      </c>
      <c r="G132" s="1852">
        <v>0</v>
      </c>
      <c r="H132" s="1850">
        <v>0</v>
      </c>
      <c r="I132" s="1852">
        <v>0</v>
      </c>
      <c r="J132" s="1850">
        <v>0</v>
      </c>
      <c r="K132" s="1852">
        <v>0</v>
      </c>
      <c r="L132" s="1868">
        <v>0</v>
      </c>
      <c r="M132" s="1851">
        <v>0</v>
      </c>
      <c r="N132" s="1851">
        <v>0</v>
      </c>
      <c r="O132" s="1869">
        <v>0</v>
      </c>
      <c r="P132" s="1850">
        <v>0</v>
      </c>
      <c r="Q132" s="1869">
        <v>0</v>
      </c>
      <c r="R132" s="1868">
        <v>0</v>
      </c>
      <c r="S132" s="1869">
        <v>0</v>
      </c>
      <c r="T132" s="1868">
        <v>0</v>
      </c>
      <c r="U132" s="1869">
        <v>0</v>
      </c>
      <c r="V132" s="1850">
        <v>0</v>
      </c>
      <c r="W132" s="1852">
        <v>0</v>
      </c>
      <c r="X132" s="1868">
        <v>0</v>
      </c>
      <c r="Y132" s="1852">
        <v>0</v>
      </c>
      <c r="Z132" s="1868">
        <v>0</v>
      </c>
      <c r="AA132" s="1869">
        <v>0</v>
      </c>
      <c r="AB132" s="1868">
        <v>0</v>
      </c>
      <c r="AC132" s="1869">
        <v>0</v>
      </c>
      <c r="AD132" s="1868">
        <v>0</v>
      </c>
      <c r="AE132" s="1869">
        <v>0</v>
      </c>
      <c r="AF132" s="1868">
        <v>0</v>
      </c>
      <c r="AG132" s="1869">
        <v>0</v>
      </c>
      <c r="AH132" s="1868">
        <v>0</v>
      </c>
      <c r="AI132" s="1869">
        <v>0</v>
      </c>
      <c r="AJ132" s="1868">
        <v>0</v>
      </c>
      <c r="AK132" s="1869">
        <v>0</v>
      </c>
      <c r="AL132" s="1868">
        <v>0</v>
      </c>
      <c r="AM132" s="1869">
        <v>0</v>
      </c>
      <c r="AN132" s="1869">
        <v>0</v>
      </c>
      <c r="AO132" s="1869">
        <v>0</v>
      </c>
      <c r="AP132" s="1869">
        <v>0</v>
      </c>
      <c r="AQ132" s="1869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1864" t="s">
        <v>157</v>
      </c>
      <c r="C133" s="1865">
        <f t="shared" si="86"/>
        <v>0</v>
      </c>
      <c r="D133" s="1866">
        <f t="shared" si="87"/>
        <v>0</v>
      </c>
      <c r="E133" s="1867">
        <f t="shared" si="87"/>
        <v>0</v>
      </c>
      <c r="F133" s="1850">
        <v>0</v>
      </c>
      <c r="G133" s="1852">
        <v>0</v>
      </c>
      <c r="H133" s="1850">
        <v>0</v>
      </c>
      <c r="I133" s="1852">
        <v>0</v>
      </c>
      <c r="J133" s="1850">
        <v>0</v>
      </c>
      <c r="K133" s="1852">
        <v>0</v>
      </c>
      <c r="L133" s="1868">
        <v>0</v>
      </c>
      <c r="M133" s="1851">
        <v>0</v>
      </c>
      <c r="N133" s="1851">
        <v>0</v>
      </c>
      <c r="O133" s="1869">
        <v>0</v>
      </c>
      <c r="P133" s="1850">
        <v>0</v>
      </c>
      <c r="Q133" s="1869">
        <v>0</v>
      </c>
      <c r="R133" s="1868">
        <v>0</v>
      </c>
      <c r="S133" s="1869">
        <v>0</v>
      </c>
      <c r="T133" s="1868">
        <v>0</v>
      </c>
      <c r="U133" s="1869">
        <v>0</v>
      </c>
      <c r="V133" s="1850">
        <v>0</v>
      </c>
      <c r="W133" s="1852">
        <v>0</v>
      </c>
      <c r="X133" s="1868">
        <v>0</v>
      </c>
      <c r="Y133" s="1852">
        <v>0</v>
      </c>
      <c r="Z133" s="1868">
        <v>0</v>
      </c>
      <c r="AA133" s="1869">
        <v>0</v>
      </c>
      <c r="AB133" s="1868">
        <v>0</v>
      </c>
      <c r="AC133" s="1869">
        <v>0</v>
      </c>
      <c r="AD133" s="1868">
        <v>0</v>
      </c>
      <c r="AE133" s="1869">
        <v>0</v>
      </c>
      <c r="AF133" s="1868">
        <v>0</v>
      </c>
      <c r="AG133" s="1869">
        <v>0</v>
      </c>
      <c r="AH133" s="1868">
        <v>0</v>
      </c>
      <c r="AI133" s="1869">
        <v>0</v>
      </c>
      <c r="AJ133" s="1868">
        <v>0</v>
      </c>
      <c r="AK133" s="1869">
        <v>0</v>
      </c>
      <c r="AL133" s="1868">
        <v>0</v>
      </c>
      <c r="AM133" s="1869">
        <v>0</v>
      </c>
      <c r="AN133" s="1869">
        <v>0</v>
      </c>
      <c r="AO133" s="1869">
        <v>0</v>
      </c>
      <c r="AP133" s="1869">
        <v>0</v>
      </c>
      <c r="AQ133" s="1869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1864" t="s">
        <v>158</v>
      </c>
      <c r="C134" s="1865">
        <f t="shared" si="86"/>
        <v>0</v>
      </c>
      <c r="D134" s="1866">
        <f t="shared" si="87"/>
        <v>0</v>
      </c>
      <c r="E134" s="1867">
        <f t="shared" si="87"/>
        <v>0</v>
      </c>
      <c r="F134" s="1850">
        <v>0</v>
      </c>
      <c r="G134" s="1852">
        <v>0</v>
      </c>
      <c r="H134" s="1850">
        <v>0</v>
      </c>
      <c r="I134" s="1852">
        <v>0</v>
      </c>
      <c r="J134" s="1850">
        <v>0</v>
      </c>
      <c r="K134" s="1852">
        <v>0</v>
      </c>
      <c r="L134" s="1868">
        <v>0</v>
      </c>
      <c r="M134" s="1851">
        <v>0</v>
      </c>
      <c r="N134" s="1851">
        <v>0</v>
      </c>
      <c r="O134" s="1869">
        <v>0</v>
      </c>
      <c r="P134" s="1850">
        <v>0</v>
      </c>
      <c r="Q134" s="1869">
        <v>0</v>
      </c>
      <c r="R134" s="1868">
        <v>0</v>
      </c>
      <c r="S134" s="1869">
        <v>0</v>
      </c>
      <c r="T134" s="1868">
        <v>0</v>
      </c>
      <c r="U134" s="1869">
        <v>0</v>
      </c>
      <c r="V134" s="1850">
        <v>0</v>
      </c>
      <c r="W134" s="1852">
        <v>0</v>
      </c>
      <c r="X134" s="1868">
        <v>0</v>
      </c>
      <c r="Y134" s="1852">
        <v>0</v>
      </c>
      <c r="Z134" s="1868">
        <v>0</v>
      </c>
      <c r="AA134" s="1869">
        <v>0</v>
      </c>
      <c r="AB134" s="1868">
        <v>0</v>
      </c>
      <c r="AC134" s="1869">
        <v>0</v>
      </c>
      <c r="AD134" s="1868">
        <v>0</v>
      </c>
      <c r="AE134" s="1869">
        <v>0</v>
      </c>
      <c r="AF134" s="1868">
        <v>0</v>
      </c>
      <c r="AG134" s="1869">
        <v>0</v>
      </c>
      <c r="AH134" s="1868">
        <v>0</v>
      </c>
      <c r="AI134" s="1869">
        <v>0</v>
      </c>
      <c r="AJ134" s="1868">
        <v>0</v>
      </c>
      <c r="AK134" s="1869">
        <v>0</v>
      </c>
      <c r="AL134" s="1868">
        <v>0</v>
      </c>
      <c r="AM134" s="1869">
        <v>0</v>
      </c>
      <c r="AN134" s="1869">
        <v>0</v>
      </c>
      <c r="AO134" s="1869">
        <v>0</v>
      </c>
      <c r="AP134" s="1869">
        <v>0</v>
      </c>
      <c r="AQ134" s="1869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74</v>
      </c>
      <c r="D136" s="230">
        <f>SUM(D125:D135)</f>
        <v>40</v>
      </c>
      <c r="E136" s="231">
        <f>SUM(E125:E135)</f>
        <v>34</v>
      </c>
      <c r="F136" s="236">
        <f>SUM(F125:F135)</f>
        <v>2</v>
      </c>
      <c r="G136" s="518">
        <f t="shared" ref="G136:AQ136" si="88">SUM(G125:G135)</f>
        <v>0</v>
      </c>
      <c r="H136" s="236">
        <f t="shared" si="88"/>
        <v>15</v>
      </c>
      <c r="I136" s="518">
        <f t="shared" si="88"/>
        <v>9</v>
      </c>
      <c r="J136" s="236">
        <f t="shared" si="88"/>
        <v>11</v>
      </c>
      <c r="K136" s="518">
        <f t="shared" si="88"/>
        <v>7</v>
      </c>
      <c r="L136" s="521">
        <f t="shared" si="88"/>
        <v>9</v>
      </c>
      <c r="M136" s="239">
        <f t="shared" si="88"/>
        <v>15</v>
      </c>
      <c r="N136" s="239">
        <f t="shared" si="88"/>
        <v>1</v>
      </c>
      <c r="O136" s="240">
        <f t="shared" si="88"/>
        <v>1</v>
      </c>
      <c r="P136" s="236">
        <f t="shared" si="88"/>
        <v>2</v>
      </c>
      <c r="Q136" s="240">
        <f t="shared" si="88"/>
        <v>0</v>
      </c>
      <c r="R136" s="517">
        <f t="shared" si="88"/>
        <v>0</v>
      </c>
      <c r="S136" s="1778">
        <f t="shared" si="88"/>
        <v>2</v>
      </c>
      <c r="T136" s="1664">
        <f t="shared" si="88"/>
        <v>0</v>
      </c>
      <c r="U136" s="1679">
        <f t="shared" si="88"/>
        <v>0</v>
      </c>
      <c r="V136" s="239">
        <f t="shared" si="88"/>
        <v>0</v>
      </c>
      <c r="W136" s="1778">
        <f t="shared" si="88"/>
        <v>0</v>
      </c>
      <c r="X136" s="1893">
        <f t="shared" si="88"/>
        <v>0</v>
      </c>
      <c r="Y136" s="518">
        <f t="shared" si="88"/>
        <v>0</v>
      </c>
      <c r="Z136" s="1894">
        <f t="shared" si="88"/>
        <v>0</v>
      </c>
      <c r="AA136" s="518">
        <f t="shared" si="88"/>
        <v>0</v>
      </c>
      <c r="AB136" s="1894">
        <f t="shared" si="88"/>
        <v>0</v>
      </c>
      <c r="AC136" s="518">
        <f t="shared" si="88"/>
        <v>0</v>
      </c>
      <c r="AD136" s="1894">
        <f t="shared" si="88"/>
        <v>0</v>
      </c>
      <c r="AE136" s="518">
        <f t="shared" si="88"/>
        <v>0</v>
      </c>
      <c r="AF136" s="1894">
        <f t="shared" si="88"/>
        <v>0</v>
      </c>
      <c r="AG136" s="518">
        <f t="shared" si="88"/>
        <v>0</v>
      </c>
      <c r="AH136" s="1894">
        <f t="shared" si="88"/>
        <v>0</v>
      </c>
      <c r="AI136" s="518">
        <f t="shared" si="88"/>
        <v>0</v>
      </c>
      <c r="AJ136" s="1894">
        <f t="shared" si="88"/>
        <v>0</v>
      </c>
      <c r="AK136" s="518">
        <f t="shared" si="88"/>
        <v>0</v>
      </c>
      <c r="AL136" s="1894">
        <f t="shared" si="88"/>
        <v>0</v>
      </c>
      <c r="AM136" s="518">
        <f t="shared" si="88"/>
        <v>0</v>
      </c>
      <c r="AN136" s="518">
        <f t="shared" si="88"/>
        <v>0</v>
      </c>
      <c r="AO136" s="518">
        <f t="shared" si="88"/>
        <v>0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3754" t="s">
        <v>162</v>
      </c>
      <c r="B138" s="3754" t="s">
        <v>4</v>
      </c>
      <c r="C138" s="3775" t="s">
        <v>6</v>
      </c>
      <c r="D138" s="3776"/>
      <c r="E138" s="3777"/>
      <c r="F138" s="4242" t="s">
        <v>163</v>
      </c>
      <c r="G138" s="4038"/>
      <c r="H138" s="4038"/>
      <c r="I138" s="4038"/>
      <c r="J138" s="4038"/>
      <c r="K138" s="4038"/>
      <c r="L138" s="4038"/>
      <c r="M138" s="4038"/>
      <c r="N138" s="4038"/>
      <c r="O138" s="4038"/>
      <c r="P138" s="4038"/>
      <c r="Q138" s="4038"/>
      <c r="R138" s="4038"/>
      <c r="S138" s="4038"/>
      <c r="T138" s="4038"/>
      <c r="U138" s="4038"/>
      <c r="V138" s="4038"/>
      <c r="W138" s="4038"/>
      <c r="X138" s="4038"/>
      <c r="Y138" s="4038"/>
      <c r="Z138" s="4038"/>
      <c r="AA138" s="4038"/>
      <c r="AB138" s="4038"/>
      <c r="AC138" s="4038"/>
      <c r="AD138" s="4038"/>
      <c r="AE138" s="4038"/>
      <c r="AF138" s="4038"/>
      <c r="AG138" s="4243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242" t="s">
        <v>15</v>
      </c>
      <c r="G139" s="4244"/>
      <c r="H139" s="4171" t="s">
        <v>16</v>
      </c>
      <c r="I139" s="4241"/>
      <c r="J139" s="4171" t="s">
        <v>17</v>
      </c>
      <c r="K139" s="4241"/>
      <c r="L139" s="4171" t="s">
        <v>18</v>
      </c>
      <c r="M139" s="4241"/>
      <c r="N139" s="4171" t="s">
        <v>19</v>
      </c>
      <c r="O139" s="4241"/>
      <c r="P139" s="4171" t="s">
        <v>20</v>
      </c>
      <c r="Q139" s="4241"/>
      <c r="R139" s="4171" t="s">
        <v>21</v>
      </c>
      <c r="S139" s="4241"/>
      <c r="T139" s="4171" t="s">
        <v>22</v>
      </c>
      <c r="U139" s="4241"/>
      <c r="V139" s="4171" t="s">
        <v>23</v>
      </c>
      <c r="W139" s="4241"/>
      <c r="X139" s="4171" t="s">
        <v>24</v>
      </c>
      <c r="Y139" s="4241"/>
      <c r="Z139" s="4171" t="s">
        <v>25</v>
      </c>
      <c r="AA139" s="4241"/>
      <c r="AB139" s="4171" t="s">
        <v>26</v>
      </c>
      <c r="AC139" s="4241"/>
      <c r="AD139" s="4171" t="s">
        <v>27</v>
      </c>
      <c r="AE139" s="4241"/>
      <c r="AF139" s="4171" t="s">
        <v>28</v>
      </c>
      <c r="AG139" s="4247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1780" t="s">
        <v>90</v>
      </c>
      <c r="D140" s="1744" t="s">
        <v>29</v>
      </c>
      <c r="E140" s="1895" t="s">
        <v>30</v>
      </c>
      <c r="F140" s="1676" t="s">
        <v>29</v>
      </c>
      <c r="G140" s="1895" t="s">
        <v>30</v>
      </c>
      <c r="H140" s="1676" t="s">
        <v>29</v>
      </c>
      <c r="I140" s="1895" t="s">
        <v>30</v>
      </c>
      <c r="J140" s="1676" t="s">
        <v>29</v>
      </c>
      <c r="K140" s="1895" t="s">
        <v>30</v>
      </c>
      <c r="L140" s="1676" t="s">
        <v>29</v>
      </c>
      <c r="M140" s="1895" t="s">
        <v>30</v>
      </c>
      <c r="N140" s="1676" t="s">
        <v>29</v>
      </c>
      <c r="O140" s="1895" t="s">
        <v>30</v>
      </c>
      <c r="P140" s="1676" t="s">
        <v>29</v>
      </c>
      <c r="Q140" s="1895" t="s">
        <v>30</v>
      </c>
      <c r="R140" s="1676" t="s">
        <v>29</v>
      </c>
      <c r="S140" s="1895" t="s">
        <v>30</v>
      </c>
      <c r="T140" s="1676" t="s">
        <v>29</v>
      </c>
      <c r="U140" s="1895" t="s">
        <v>30</v>
      </c>
      <c r="V140" s="1676" t="s">
        <v>29</v>
      </c>
      <c r="W140" s="1895" t="s">
        <v>30</v>
      </c>
      <c r="X140" s="1676" t="s">
        <v>29</v>
      </c>
      <c r="Y140" s="1895" t="s">
        <v>30</v>
      </c>
      <c r="Z140" s="1676" t="s">
        <v>29</v>
      </c>
      <c r="AA140" s="1895" t="s">
        <v>30</v>
      </c>
      <c r="AB140" s="1676" t="s">
        <v>29</v>
      </c>
      <c r="AC140" s="1895" t="s">
        <v>30</v>
      </c>
      <c r="AD140" s="1676" t="s">
        <v>29</v>
      </c>
      <c r="AE140" s="1895" t="s">
        <v>30</v>
      </c>
      <c r="AF140" s="1676" t="s">
        <v>29</v>
      </c>
      <c r="AG140" s="1896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656" t="s">
        <v>164</v>
      </c>
      <c r="B141" s="1639" t="s">
        <v>31</v>
      </c>
      <c r="C141" s="1640">
        <f t="shared" ref="C141:C148" si="90">SUM(D141:E141)</f>
        <v>0</v>
      </c>
      <c r="D141" s="1641">
        <f>SUM(F141+H141+J141+L141+N141+P141+R141+T141+V141+X141+Z141+AB141+AD141+AF141)</f>
        <v>0</v>
      </c>
      <c r="E141" s="1642">
        <f t="shared" ref="D141:E148" si="91">SUM(G141+I141+K141+M141+O141+Q141+S141+U141+W141+Y141+AA141+AC141+AE141+AG141)</f>
        <v>0</v>
      </c>
      <c r="F141" s="1643"/>
      <c r="G141" s="1644"/>
      <c r="H141" s="1643"/>
      <c r="I141" s="1644"/>
      <c r="J141" s="1643"/>
      <c r="K141" s="1644"/>
      <c r="L141" s="1643"/>
      <c r="M141" s="1644"/>
      <c r="N141" s="1643"/>
      <c r="O141" s="1644"/>
      <c r="P141" s="1643"/>
      <c r="Q141" s="1644"/>
      <c r="R141" s="1643"/>
      <c r="S141" s="1644"/>
      <c r="T141" s="1643"/>
      <c r="U141" s="1644"/>
      <c r="V141" s="1643"/>
      <c r="W141" s="1644"/>
      <c r="X141" s="1643"/>
      <c r="Y141" s="1644"/>
      <c r="Z141" s="1643"/>
      <c r="AA141" s="1644"/>
      <c r="AB141" s="1643"/>
      <c r="AC141" s="1644"/>
      <c r="AD141" s="1643"/>
      <c r="AE141" s="1644"/>
      <c r="AF141" s="1643"/>
      <c r="AG141" s="1645"/>
      <c r="AH141" s="1646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1897" t="s">
        <v>152</v>
      </c>
      <c r="C142" s="1647">
        <f t="shared" si="90"/>
        <v>0</v>
      </c>
      <c r="D142" s="1866">
        <f t="shared" si="91"/>
        <v>0</v>
      </c>
      <c r="E142" s="1867">
        <f>SUM(G142+I142+K142+M142+O142+Q142+S142+U142+W142+Y142+AA142+AC142+AE142+AG142)</f>
        <v>0</v>
      </c>
      <c r="F142" s="1784"/>
      <c r="G142" s="1786"/>
      <c r="H142" s="1784"/>
      <c r="I142" s="1786"/>
      <c r="J142" s="1784"/>
      <c r="K142" s="1786"/>
      <c r="L142" s="1784"/>
      <c r="M142" s="1786"/>
      <c r="N142" s="1784"/>
      <c r="O142" s="1786"/>
      <c r="P142" s="1784"/>
      <c r="Q142" s="1786"/>
      <c r="R142" s="1784"/>
      <c r="S142" s="1786"/>
      <c r="T142" s="1784"/>
      <c r="U142" s="1786"/>
      <c r="V142" s="1784"/>
      <c r="W142" s="1786"/>
      <c r="X142" s="1784"/>
      <c r="Y142" s="1786"/>
      <c r="Z142" s="1784"/>
      <c r="AA142" s="1786"/>
      <c r="AB142" s="1784"/>
      <c r="AC142" s="1786"/>
      <c r="AD142" s="1784"/>
      <c r="AE142" s="1786"/>
      <c r="AF142" s="1784"/>
      <c r="AG142" s="1787"/>
      <c r="AH142" s="1783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1898" t="s">
        <v>165</v>
      </c>
      <c r="C143" s="1647">
        <f t="shared" si="90"/>
        <v>0</v>
      </c>
      <c r="D143" s="1866">
        <f>SUM(F143+H143+J143+L143+N143+P143+R143+T143+V143+X143+Z143+AB143+AD143+AF143)</f>
        <v>0</v>
      </c>
      <c r="E143" s="1867">
        <f t="shared" si="91"/>
        <v>0</v>
      </c>
      <c r="F143" s="1784"/>
      <c r="G143" s="1786"/>
      <c r="H143" s="1784"/>
      <c r="I143" s="1786"/>
      <c r="J143" s="1784"/>
      <c r="K143" s="1786"/>
      <c r="L143" s="1784"/>
      <c r="M143" s="1786"/>
      <c r="N143" s="1784"/>
      <c r="O143" s="1786"/>
      <c r="P143" s="1784"/>
      <c r="Q143" s="1786"/>
      <c r="R143" s="1784"/>
      <c r="S143" s="1786"/>
      <c r="T143" s="1784"/>
      <c r="U143" s="1786"/>
      <c r="V143" s="1784"/>
      <c r="W143" s="1786"/>
      <c r="X143" s="1784"/>
      <c r="Y143" s="1786"/>
      <c r="Z143" s="1784"/>
      <c r="AA143" s="1786"/>
      <c r="AB143" s="1784"/>
      <c r="AC143" s="1786"/>
      <c r="AD143" s="1784"/>
      <c r="AE143" s="1786"/>
      <c r="AF143" s="1784"/>
      <c r="AG143" s="1787"/>
      <c r="AH143" s="1783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1899" t="s">
        <v>166</v>
      </c>
      <c r="C144" s="1900">
        <f t="shared" si="90"/>
        <v>0</v>
      </c>
      <c r="D144" s="1881">
        <f t="shared" si="91"/>
        <v>0</v>
      </c>
      <c r="E144" s="1882">
        <f t="shared" si="91"/>
        <v>0</v>
      </c>
      <c r="F144" s="1790"/>
      <c r="G144" s="1792"/>
      <c r="H144" s="1790"/>
      <c r="I144" s="1792"/>
      <c r="J144" s="1790"/>
      <c r="K144" s="1792"/>
      <c r="L144" s="1790"/>
      <c r="M144" s="1792"/>
      <c r="N144" s="1790"/>
      <c r="O144" s="1792"/>
      <c r="P144" s="1790"/>
      <c r="Q144" s="1792"/>
      <c r="R144" s="1790"/>
      <c r="S144" s="1792"/>
      <c r="T144" s="1790"/>
      <c r="U144" s="1792"/>
      <c r="V144" s="1790"/>
      <c r="W144" s="1792"/>
      <c r="X144" s="1790"/>
      <c r="Y144" s="1792"/>
      <c r="Z144" s="1790"/>
      <c r="AA144" s="1792"/>
      <c r="AB144" s="1790"/>
      <c r="AC144" s="1792"/>
      <c r="AD144" s="1790"/>
      <c r="AE144" s="1792"/>
      <c r="AF144" s="1790"/>
      <c r="AG144" s="1793"/>
      <c r="AH144" s="1804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239" t="s">
        <v>167</v>
      </c>
      <c r="B145" s="1901" t="s">
        <v>31</v>
      </c>
      <c r="C145" s="1902">
        <f t="shared" si="90"/>
        <v>0</v>
      </c>
      <c r="D145" s="1903">
        <f t="shared" si="91"/>
        <v>0</v>
      </c>
      <c r="E145" s="1904">
        <f t="shared" si="91"/>
        <v>0</v>
      </c>
      <c r="F145" s="1905"/>
      <c r="G145" s="1906"/>
      <c r="H145" s="1905"/>
      <c r="I145" s="1906"/>
      <c r="J145" s="1905"/>
      <c r="K145" s="1906"/>
      <c r="L145" s="1905"/>
      <c r="M145" s="1906"/>
      <c r="N145" s="1905"/>
      <c r="O145" s="1906"/>
      <c r="P145" s="1905"/>
      <c r="Q145" s="1906"/>
      <c r="R145" s="1905"/>
      <c r="S145" s="1906"/>
      <c r="T145" s="1905"/>
      <c r="U145" s="1906"/>
      <c r="V145" s="1905"/>
      <c r="W145" s="1906"/>
      <c r="X145" s="1905"/>
      <c r="Y145" s="1906"/>
      <c r="Z145" s="1905"/>
      <c r="AA145" s="1906"/>
      <c r="AB145" s="1905"/>
      <c r="AC145" s="1906"/>
      <c r="AD145" s="1905"/>
      <c r="AE145" s="1906"/>
      <c r="AF145" s="1905"/>
      <c r="AG145" s="1907"/>
      <c r="AH145" s="1908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1897" t="s">
        <v>152</v>
      </c>
      <c r="C146" s="1909">
        <f t="shared" si="90"/>
        <v>0</v>
      </c>
      <c r="D146" s="1866">
        <f t="shared" si="91"/>
        <v>0</v>
      </c>
      <c r="E146" s="1867">
        <f t="shared" si="91"/>
        <v>0</v>
      </c>
      <c r="F146" s="1784"/>
      <c r="G146" s="1786"/>
      <c r="H146" s="1784"/>
      <c r="I146" s="1786"/>
      <c r="J146" s="1784"/>
      <c r="K146" s="1786"/>
      <c r="L146" s="1784"/>
      <c r="M146" s="1786"/>
      <c r="N146" s="1784"/>
      <c r="O146" s="1786"/>
      <c r="P146" s="1784"/>
      <c r="Q146" s="1786"/>
      <c r="R146" s="1784"/>
      <c r="S146" s="1786"/>
      <c r="T146" s="1784"/>
      <c r="U146" s="1786"/>
      <c r="V146" s="1784"/>
      <c r="W146" s="1786"/>
      <c r="X146" s="1784"/>
      <c r="Y146" s="1786"/>
      <c r="Z146" s="1784"/>
      <c r="AA146" s="1786"/>
      <c r="AB146" s="1784"/>
      <c r="AC146" s="1786"/>
      <c r="AD146" s="1784"/>
      <c r="AE146" s="1786"/>
      <c r="AF146" s="1784"/>
      <c r="AG146" s="1787"/>
      <c r="AH146" s="1783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1898" t="s">
        <v>165</v>
      </c>
      <c r="C147" s="1909">
        <f t="shared" si="90"/>
        <v>0</v>
      </c>
      <c r="D147" s="1866">
        <f t="shared" si="91"/>
        <v>0</v>
      </c>
      <c r="E147" s="1867">
        <f t="shared" si="91"/>
        <v>0</v>
      </c>
      <c r="F147" s="1784"/>
      <c r="G147" s="1786"/>
      <c r="H147" s="1784"/>
      <c r="I147" s="1786"/>
      <c r="J147" s="1784"/>
      <c r="K147" s="1786"/>
      <c r="L147" s="1784"/>
      <c r="M147" s="1786"/>
      <c r="N147" s="1784"/>
      <c r="O147" s="1786"/>
      <c r="P147" s="1784"/>
      <c r="Q147" s="1786"/>
      <c r="R147" s="1784"/>
      <c r="S147" s="1786"/>
      <c r="T147" s="1784"/>
      <c r="U147" s="1786"/>
      <c r="V147" s="1784"/>
      <c r="W147" s="1786"/>
      <c r="X147" s="1784"/>
      <c r="Y147" s="1786"/>
      <c r="Z147" s="1784"/>
      <c r="AA147" s="1786"/>
      <c r="AB147" s="1784"/>
      <c r="AC147" s="1786"/>
      <c r="AD147" s="1784"/>
      <c r="AE147" s="1786"/>
      <c r="AF147" s="1784"/>
      <c r="AG147" s="1787"/>
      <c r="AH147" s="1783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1899" t="s">
        <v>166</v>
      </c>
      <c r="C148" s="1900">
        <f t="shared" si="90"/>
        <v>0</v>
      </c>
      <c r="D148" s="1881">
        <f t="shared" si="91"/>
        <v>0</v>
      </c>
      <c r="E148" s="1882">
        <f t="shared" si="91"/>
        <v>0</v>
      </c>
      <c r="F148" s="1790"/>
      <c r="G148" s="1792"/>
      <c r="H148" s="1790"/>
      <c r="I148" s="1792"/>
      <c r="J148" s="1790"/>
      <c r="K148" s="1792"/>
      <c r="L148" s="1790"/>
      <c r="M148" s="1792"/>
      <c r="N148" s="1790"/>
      <c r="O148" s="1792"/>
      <c r="P148" s="1790"/>
      <c r="Q148" s="1792"/>
      <c r="R148" s="1790"/>
      <c r="S148" s="1792"/>
      <c r="T148" s="1790"/>
      <c r="U148" s="1792"/>
      <c r="V148" s="1790"/>
      <c r="W148" s="1792"/>
      <c r="X148" s="1790"/>
      <c r="Y148" s="1792"/>
      <c r="Z148" s="1790"/>
      <c r="AA148" s="1792"/>
      <c r="AB148" s="1790"/>
      <c r="AC148" s="1792"/>
      <c r="AD148" s="1790"/>
      <c r="AE148" s="1792"/>
      <c r="AF148" s="1790"/>
      <c r="AG148" s="1793"/>
      <c r="AH148" s="1804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240" t="s">
        <v>169</v>
      </c>
      <c r="B150" s="4240" t="s">
        <v>6</v>
      </c>
      <c r="C150" s="4240" t="s">
        <v>170</v>
      </c>
      <c r="D150" s="4240"/>
      <c r="E150" s="4240"/>
      <c r="F150" s="4044" t="s">
        <v>40</v>
      </c>
      <c r="G150" s="4224"/>
      <c r="CA150" s="3972" t="s">
        <v>10</v>
      </c>
      <c r="CI150" s="3972" t="s">
        <v>10</v>
      </c>
    </row>
    <row r="151" spans="1:91" ht="17.25" customHeight="1" x14ac:dyDescent="0.2">
      <c r="A151" s="4240"/>
      <c r="B151" s="4240"/>
      <c r="C151" s="1910" t="s">
        <v>171</v>
      </c>
      <c r="D151" s="1911" t="s">
        <v>172</v>
      </c>
      <c r="E151" s="1201" t="s">
        <v>173</v>
      </c>
      <c r="F151" s="1910" t="s">
        <v>174</v>
      </c>
      <c r="G151" s="1201" t="s">
        <v>175</v>
      </c>
      <c r="CA151" s="3972"/>
      <c r="CI151" s="3972"/>
    </row>
    <row r="152" spans="1:91" ht="21" customHeight="1" x14ac:dyDescent="0.25">
      <c r="A152" s="1897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1897" t="s">
        <v>177</v>
      </c>
      <c r="B153" s="431">
        <f t="shared" si="95"/>
        <v>0</v>
      </c>
      <c r="C153" s="1912"/>
      <c r="D153" s="1913"/>
      <c r="E153" s="1914"/>
      <c r="F153" s="1915"/>
      <c r="G153" s="1914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1897" t="s">
        <v>178</v>
      </c>
      <c r="B154" s="431">
        <f t="shared" si="95"/>
        <v>0</v>
      </c>
      <c r="C154" s="1912"/>
      <c r="D154" s="1913"/>
      <c r="E154" s="1914"/>
      <c r="F154" s="1915"/>
      <c r="G154" s="1914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1897" t="s">
        <v>179</v>
      </c>
      <c r="B155" s="431">
        <f t="shared" si="95"/>
        <v>0</v>
      </c>
      <c r="C155" s="1912"/>
      <c r="D155" s="1913"/>
      <c r="E155" s="1914"/>
      <c r="F155" s="1915"/>
      <c r="G155" s="1914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1897" t="s">
        <v>180</v>
      </c>
      <c r="B156" s="431">
        <f t="shared" si="95"/>
        <v>0</v>
      </c>
      <c r="C156" s="1912"/>
      <c r="D156" s="1913"/>
      <c r="E156" s="1914"/>
      <c r="F156" s="1915"/>
      <c r="G156" s="1914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1897" t="s">
        <v>181</v>
      </c>
      <c r="B157" s="431">
        <f t="shared" si="95"/>
        <v>0</v>
      </c>
      <c r="C157" s="1912"/>
      <c r="D157" s="1913"/>
      <c r="E157" s="1914"/>
      <c r="F157" s="1915"/>
      <c r="G157" s="1914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1916" t="s">
        <v>182</v>
      </c>
      <c r="B158" s="432">
        <f t="shared" si="95"/>
        <v>0</v>
      </c>
      <c r="C158" s="1917"/>
      <c r="D158" s="1918"/>
      <c r="E158" s="1919"/>
      <c r="F158" s="1920"/>
      <c r="G158" s="1919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1921" t="s">
        <v>5</v>
      </c>
      <c r="B160" s="1922" t="s">
        <v>6</v>
      </c>
    </row>
    <row r="161" spans="1:91" ht="17.25" customHeight="1" x14ac:dyDescent="0.2">
      <c r="A161" s="1897" t="s">
        <v>184</v>
      </c>
      <c r="B161" s="284"/>
    </row>
    <row r="162" spans="1:91" ht="16.5" customHeight="1" x14ac:dyDescent="0.2">
      <c r="A162" s="1897" t="s">
        <v>185</v>
      </c>
      <c r="B162" s="284"/>
    </row>
    <row r="163" spans="1:91" ht="23.25" customHeight="1" x14ac:dyDescent="0.2">
      <c r="A163" s="1916" t="s">
        <v>186</v>
      </c>
      <c r="B163" s="1923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237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230" t="s">
        <v>42</v>
      </c>
      <c r="F166" s="4049"/>
      <c r="G166" s="4230" t="s">
        <v>16</v>
      </c>
      <c r="H166" s="4049"/>
      <c r="I166" s="4230" t="s">
        <v>17</v>
      </c>
      <c r="J166" s="4049"/>
      <c r="K166" s="4230" t="s">
        <v>18</v>
      </c>
      <c r="L166" s="4049"/>
      <c r="M166" s="4230" t="s">
        <v>19</v>
      </c>
      <c r="N166" s="4049"/>
      <c r="O166" s="4230" t="s">
        <v>20</v>
      </c>
      <c r="P166" s="4049"/>
      <c r="Q166" s="4230" t="s">
        <v>21</v>
      </c>
      <c r="R166" s="4049"/>
      <c r="S166" s="4230" t="s">
        <v>22</v>
      </c>
      <c r="T166" s="4049"/>
      <c r="U166" s="4230" t="s">
        <v>23</v>
      </c>
      <c r="V166" s="4049"/>
      <c r="W166" s="4230" t="s">
        <v>24</v>
      </c>
      <c r="X166" s="4049"/>
      <c r="Y166" s="4230" t="s">
        <v>25</v>
      </c>
      <c r="Z166" s="4049"/>
      <c r="AA166" s="4230" t="s">
        <v>26</v>
      </c>
      <c r="AB166" s="4049"/>
      <c r="AC166" s="4230" t="s">
        <v>27</v>
      </c>
      <c r="AD166" s="4049"/>
      <c r="AE166" s="4230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1924" t="s">
        <v>90</v>
      </c>
      <c r="C167" s="1925" t="s">
        <v>29</v>
      </c>
      <c r="D167" s="1212" t="s">
        <v>30</v>
      </c>
      <c r="E167" s="1926" t="s">
        <v>29</v>
      </c>
      <c r="F167" s="1212" t="s">
        <v>30</v>
      </c>
      <c r="G167" s="1926" t="s">
        <v>29</v>
      </c>
      <c r="H167" s="1212" t="s">
        <v>30</v>
      </c>
      <c r="I167" s="1926" t="s">
        <v>29</v>
      </c>
      <c r="J167" s="1212" t="s">
        <v>30</v>
      </c>
      <c r="K167" s="1926" t="s">
        <v>29</v>
      </c>
      <c r="L167" s="1212" t="s">
        <v>30</v>
      </c>
      <c r="M167" s="1926" t="s">
        <v>29</v>
      </c>
      <c r="N167" s="1212" t="s">
        <v>30</v>
      </c>
      <c r="O167" s="1926" t="s">
        <v>29</v>
      </c>
      <c r="P167" s="1212" t="s">
        <v>30</v>
      </c>
      <c r="Q167" s="1926" t="s">
        <v>29</v>
      </c>
      <c r="R167" s="1212" t="s">
        <v>30</v>
      </c>
      <c r="S167" s="1926" t="s">
        <v>29</v>
      </c>
      <c r="T167" s="1212" t="s">
        <v>30</v>
      </c>
      <c r="U167" s="1926" t="s">
        <v>29</v>
      </c>
      <c r="V167" s="1212" t="s">
        <v>30</v>
      </c>
      <c r="W167" s="1926" t="s">
        <v>29</v>
      </c>
      <c r="X167" s="1212" t="s">
        <v>30</v>
      </c>
      <c r="Y167" s="1926" t="s">
        <v>29</v>
      </c>
      <c r="Z167" s="1212" t="s">
        <v>30</v>
      </c>
      <c r="AA167" s="1926" t="s">
        <v>29</v>
      </c>
      <c r="AB167" s="1212" t="s">
        <v>30</v>
      </c>
      <c r="AC167" s="1926" t="s">
        <v>29</v>
      </c>
      <c r="AD167" s="1212" t="s">
        <v>30</v>
      </c>
      <c r="AE167" s="1926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1897" t="s">
        <v>191</v>
      </c>
      <c r="B168" s="1927">
        <f>SUM(C168:D168)</f>
        <v>0</v>
      </c>
      <c r="C168" s="1927">
        <f t="shared" ref="C168:D170" si="99">+E168+G168+I168+K168+M168+O168+Q168+S168+U168+W168+Y168+AA168+AC168+AE168</f>
        <v>0</v>
      </c>
      <c r="D168" s="1927">
        <f t="shared" si="99"/>
        <v>0</v>
      </c>
      <c r="E168" s="1905"/>
      <c r="F168" s="1906"/>
      <c r="G168" s="1905"/>
      <c r="H168" s="1906"/>
      <c r="I168" s="1905"/>
      <c r="J168" s="1906"/>
      <c r="K168" s="1905"/>
      <c r="L168" s="1906"/>
      <c r="M168" s="1905"/>
      <c r="N168" s="1906"/>
      <c r="O168" s="1905"/>
      <c r="P168" s="1906"/>
      <c r="Q168" s="1905"/>
      <c r="R168" s="1906"/>
      <c r="S168" s="1905"/>
      <c r="T168" s="1906"/>
      <c r="U168" s="1905"/>
      <c r="V168" s="1906"/>
      <c r="W168" s="1905"/>
      <c r="X168" s="1906"/>
      <c r="Y168" s="1905"/>
      <c r="Z168" s="1906"/>
      <c r="AA168" s="1905"/>
      <c r="AB168" s="1906"/>
      <c r="AC168" s="1905"/>
      <c r="AD168" s="1906"/>
      <c r="AE168" s="1905"/>
      <c r="AF168" s="1928"/>
      <c r="AG168" s="1929"/>
      <c r="AH168" s="1929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1897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1784"/>
      <c r="F169" s="1786"/>
      <c r="G169" s="1784"/>
      <c r="H169" s="1786"/>
      <c r="I169" s="1784"/>
      <c r="J169" s="1786"/>
      <c r="K169" s="1784"/>
      <c r="L169" s="1786"/>
      <c r="M169" s="1784"/>
      <c r="N169" s="1786"/>
      <c r="O169" s="1784"/>
      <c r="P169" s="1786"/>
      <c r="Q169" s="1784"/>
      <c r="R169" s="1786"/>
      <c r="S169" s="1784"/>
      <c r="T169" s="1786"/>
      <c r="U169" s="1784"/>
      <c r="V169" s="1786"/>
      <c r="W169" s="1784"/>
      <c r="X169" s="1786"/>
      <c r="Y169" s="1784"/>
      <c r="Z169" s="1786"/>
      <c r="AA169" s="1784"/>
      <c r="AB169" s="1786"/>
      <c r="AC169" s="1784"/>
      <c r="AD169" s="1786"/>
      <c r="AE169" s="1784"/>
      <c r="AF169" s="1930"/>
      <c r="AG169" s="1802"/>
      <c r="AH169" s="1802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1897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1916" t="s">
        <v>194</v>
      </c>
      <c r="B171" s="1931"/>
      <c r="C171" s="1931"/>
      <c r="D171" s="1931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238" t="s">
        <v>197</v>
      </c>
      <c r="C173" s="4054"/>
      <c r="D173" s="4055"/>
      <c r="E173" s="4238" t="s">
        <v>198</v>
      </c>
      <c r="F173" s="4054"/>
      <c r="G173" s="4055"/>
    </row>
    <row r="174" spans="1:91" x14ac:dyDescent="0.2">
      <c r="A174" s="3755"/>
      <c r="B174" s="1932" t="s">
        <v>90</v>
      </c>
      <c r="C174" s="1933" t="s">
        <v>29</v>
      </c>
      <c r="D174" s="1217" t="s">
        <v>30</v>
      </c>
      <c r="E174" s="1932" t="s">
        <v>90</v>
      </c>
      <c r="F174" s="1933" t="s">
        <v>29</v>
      </c>
      <c r="G174" s="1217" t="s">
        <v>30</v>
      </c>
    </row>
    <row r="175" spans="1:91" x14ac:dyDescent="0.2">
      <c r="A175" s="308" t="s">
        <v>199</v>
      </c>
      <c r="B175" s="1934">
        <f>SUM(C175:D175)</f>
        <v>0</v>
      </c>
      <c r="C175" s="1935"/>
      <c r="D175" s="1936"/>
      <c r="E175" s="1934">
        <f>SUM(F175:G175)</f>
        <v>0</v>
      </c>
      <c r="F175" s="1935"/>
      <c r="G175" s="1936"/>
    </row>
    <row r="176" spans="1:91" ht="23.25" customHeight="1" x14ac:dyDescent="0.25">
      <c r="A176" s="1937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234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1938" t="s">
        <v>12</v>
      </c>
      <c r="D179" s="1939" t="s">
        <v>13</v>
      </c>
      <c r="E179" s="1939" t="s">
        <v>41</v>
      </c>
      <c r="F179" s="1939" t="s">
        <v>42</v>
      </c>
      <c r="G179" s="1939" t="s">
        <v>16</v>
      </c>
      <c r="H179" s="1939" t="s">
        <v>17</v>
      </c>
      <c r="I179" s="1939" t="s">
        <v>18</v>
      </c>
      <c r="J179" s="1939" t="s">
        <v>19</v>
      </c>
      <c r="K179" s="1939" t="s">
        <v>20</v>
      </c>
      <c r="L179" s="1939" t="s">
        <v>21</v>
      </c>
      <c r="M179" s="1939" t="s">
        <v>22</v>
      </c>
      <c r="N179" s="1939" t="s">
        <v>23</v>
      </c>
      <c r="O179" s="1939" t="s">
        <v>24</v>
      </c>
      <c r="P179" s="1939" t="s">
        <v>25</v>
      </c>
      <c r="Q179" s="1939" t="s">
        <v>26</v>
      </c>
      <c r="R179" s="1939" t="s">
        <v>27</v>
      </c>
      <c r="S179" s="1219" t="s">
        <v>28</v>
      </c>
    </row>
    <row r="180" spans="1:94" x14ac:dyDescent="0.2">
      <c r="A180" s="308" t="s">
        <v>203</v>
      </c>
      <c r="B180" s="1940">
        <f>SUM(C180:S180)</f>
        <v>0</v>
      </c>
      <c r="C180" s="1850"/>
      <c r="D180" s="1851"/>
      <c r="E180" s="1851"/>
      <c r="F180" s="1851"/>
      <c r="G180" s="1851"/>
      <c r="H180" s="1851"/>
      <c r="I180" s="1851"/>
      <c r="J180" s="1851"/>
      <c r="K180" s="1851"/>
      <c r="L180" s="1851"/>
      <c r="M180" s="1851"/>
      <c r="N180" s="1851"/>
      <c r="O180" s="1851"/>
      <c r="P180" s="1851"/>
      <c r="Q180" s="1851"/>
      <c r="R180" s="1851"/>
      <c r="S180" s="1852"/>
    </row>
    <row r="181" spans="1:94" x14ac:dyDescent="0.2">
      <c r="A181" s="308" t="s">
        <v>204</v>
      </c>
      <c r="B181" s="1940">
        <f>SUM(C181:S181)</f>
        <v>0</v>
      </c>
      <c r="C181" s="1850"/>
      <c r="D181" s="1851"/>
      <c r="E181" s="1851"/>
      <c r="F181" s="1851"/>
      <c r="G181" s="1851"/>
      <c r="H181" s="1851"/>
      <c r="I181" s="1851"/>
      <c r="J181" s="1851"/>
      <c r="K181" s="1851"/>
      <c r="L181" s="1851"/>
      <c r="M181" s="1851"/>
      <c r="N181" s="1851"/>
      <c r="O181" s="1851"/>
      <c r="P181" s="1851"/>
      <c r="Q181" s="1851"/>
      <c r="R181" s="1851"/>
      <c r="S181" s="1852"/>
      <c r="T181" s="285"/>
    </row>
    <row r="182" spans="1:94" x14ac:dyDescent="0.2">
      <c r="A182" s="1937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229" t="s">
        <v>207</v>
      </c>
      <c r="B184" s="3744" t="s">
        <v>208</v>
      </c>
      <c r="C184" s="3745"/>
      <c r="D184" s="3746"/>
      <c r="E184" s="4235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236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4229"/>
      <c r="B185" s="3747"/>
      <c r="C185" s="3748"/>
      <c r="D185" s="3749"/>
      <c r="E185" s="4237" t="s">
        <v>210</v>
      </c>
      <c r="F185" s="4231" t="s">
        <v>211</v>
      </c>
      <c r="G185" s="4230" t="s">
        <v>212</v>
      </c>
      <c r="H185" s="4231"/>
      <c r="I185" s="4230" t="s">
        <v>213</v>
      </c>
      <c r="J185" s="4231"/>
      <c r="K185" s="4230" t="s">
        <v>214</v>
      </c>
      <c r="L185" s="4231"/>
      <c r="M185" s="4230" t="s">
        <v>215</v>
      </c>
      <c r="N185" s="4231"/>
      <c r="O185" s="4230" t="s">
        <v>216</v>
      </c>
      <c r="P185" s="4231"/>
      <c r="Q185" s="4232" t="s">
        <v>217</v>
      </c>
      <c r="R185" s="4231"/>
      <c r="S185" s="4230" t="s">
        <v>218</v>
      </c>
      <c r="T185" s="4231"/>
      <c r="U185" s="4230" t="s">
        <v>219</v>
      </c>
      <c r="V185" s="4231"/>
      <c r="W185" s="4232" t="s">
        <v>220</v>
      </c>
      <c r="X185" s="4231"/>
      <c r="Y185" s="4229" t="s">
        <v>221</v>
      </c>
      <c r="Z185" s="4229"/>
      <c r="AA185" s="4229" t="s">
        <v>222</v>
      </c>
      <c r="AB185" s="4229"/>
      <c r="AC185" s="4229" t="s">
        <v>223</v>
      </c>
      <c r="AD185" s="4229"/>
      <c r="AE185" s="4229" t="s">
        <v>224</v>
      </c>
      <c r="AF185" s="4229"/>
      <c r="AG185" s="4229" t="s">
        <v>225</v>
      </c>
      <c r="AH185" s="4229"/>
      <c r="AI185" s="4229" t="s">
        <v>226</v>
      </c>
      <c r="AJ185" s="4229"/>
      <c r="AK185" s="4229" t="s">
        <v>227</v>
      </c>
      <c r="AL185" s="4229"/>
      <c r="AM185" s="4229" t="s">
        <v>28</v>
      </c>
      <c r="AN185" s="4233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229"/>
      <c r="B186" s="1925" t="s">
        <v>90</v>
      </c>
      <c r="C186" s="1925" t="s">
        <v>29</v>
      </c>
      <c r="D186" s="1925" t="s">
        <v>30</v>
      </c>
      <c r="E186" s="1926" t="s">
        <v>29</v>
      </c>
      <c r="F186" s="1941" t="s">
        <v>30</v>
      </c>
      <c r="G186" s="1926" t="s">
        <v>29</v>
      </c>
      <c r="H186" s="1941" t="s">
        <v>30</v>
      </c>
      <c r="I186" s="1926" t="s">
        <v>29</v>
      </c>
      <c r="J186" s="1941" t="s">
        <v>30</v>
      </c>
      <c r="K186" s="1926" t="s">
        <v>29</v>
      </c>
      <c r="L186" s="1941" t="s">
        <v>30</v>
      </c>
      <c r="M186" s="1926" t="s">
        <v>29</v>
      </c>
      <c r="N186" s="1941" t="s">
        <v>30</v>
      </c>
      <c r="O186" s="1926" t="s">
        <v>29</v>
      </c>
      <c r="P186" s="1941" t="s">
        <v>30</v>
      </c>
      <c r="Q186" s="1926" t="s">
        <v>29</v>
      </c>
      <c r="R186" s="1941" t="s">
        <v>30</v>
      </c>
      <c r="S186" s="1926" t="s">
        <v>29</v>
      </c>
      <c r="T186" s="1941" t="s">
        <v>30</v>
      </c>
      <c r="U186" s="1926" t="s">
        <v>29</v>
      </c>
      <c r="V186" s="1941" t="s">
        <v>30</v>
      </c>
      <c r="W186" s="1926" t="s">
        <v>29</v>
      </c>
      <c r="X186" s="1941" t="s">
        <v>30</v>
      </c>
      <c r="Y186" s="1926" t="s">
        <v>29</v>
      </c>
      <c r="Z186" s="1941" t="s">
        <v>30</v>
      </c>
      <c r="AA186" s="1926" t="s">
        <v>29</v>
      </c>
      <c r="AB186" s="1941" t="s">
        <v>30</v>
      </c>
      <c r="AC186" s="1926" t="s">
        <v>29</v>
      </c>
      <c r="AD186" s="1941" t="s">
        <v>30</v>
      </c>
      <c r="AE186" s="1926" t="s">
        <v>29</v>
      </c>
      <c r="AF186" s="1941" t="s">
        <v>30</v>
      </c>
      <c r="AG186" s="1926" t="s">
        <v>29</v>
      </c>
      <c r="AH186" s="1941" t="s">
        <v>30</v>
      </c>
      <c r="AI186" s="1926" t="s">
        <v>29</v>
      </c>
      <c r="AJ186" s="1941" t="s">
        <v>30</v>
      </c>
      <c r="AK186" s="1926" t="s">
        <v>29</v>
      </c>
      <c r="AL186" s="1941" t="s">
        <v>30</v>
      </c>
      <c r="AM186" s="1926" t="s">
        <v>29</v>
      </c>
      <c r="AN186" s="1942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1943">
        <f>SUM(C187:D187)</f>
        <v>0</v>
      </c>
      <c r="C187" s="1943">
        <f t="shared" ref="C187:D189" si="101">+E187+G187+I187+K187+M187+O187+Q187+S187+U187+W187+Y187+AA187+AC187+AE187+AG187+AI187+AK187+AM187</f>
        <v>0</v>
      </c>
      <c r="D187" s="1944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1945">
        <f>SUM(C188:D188)</f>
        <v>0</v>
      </c>
      <c r="C188" s="1945">
        <f t="shared" si="101"/>
        <v>0</v>
      </c>
      <c r="D188" s="1946">
        <f t="shared" si="101"/>
        <v>0</v>
      </c>
      <c r="E188" s="1784"/>
      <c r="F188" s="1783"/>
      <c r="G188" s="1784"/>
      <c r="H188" s="1786"/>
      <c r="I188" s="1784"/>
      <c r="J188" s="1786"/>
      <c r="K188" s="1784"/>
      <c r="L188" s="1786"/>
      <c r="M188" s="1784"/>
      <c r="N188" s="1783"/>
      <c r="O188" s="1784"/>
      <c r="P188" s="1783"/>
      <c r="Q188" s="1784"/>
      <c r="R188" s="1783"/>
      <c r="S188" s="1784"/>
      <c r="T188" s="1783"/>
      <c r="U188" s="1784"/>
      <c r="V188" s="1783"/>
      <c r="W188" s="1784"/>
      <c r="X188" s="1783"/>
      <c r="Y188" s="1784"/>
      <c r="Z188" s="1783"/>
      <c r="AA188" s="1784"/>
      <c r="AB188" s="1783"/>
      <c r="AC188" s="1784"/>
      <c r="AD188" s="1783"/>
      <c r="AE188" s="1784"/>
      <c r="AF188" s="1783"/>
      <c r="AG188" s="1784"/>
      <c r="AH188" s="1783"/>
      <c r="AI188" s="1784"/>
      <c r="AJ188" s="1783"/>
      <c r="AK188" s="1784"/>
      <c r="AL188" s="1783"/>
      <c r="AM188" s="1784"/>
      <c r="AN188" s="1947"/>
      <c r="AO188" s="1818"/>
      <c r="AP188" s="1784"/>
      <c r="AQ188" s="1784"/>
      <c r="AR188" s="1802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1790"/>
      <c r="F189" s="1804"/>
      <c r="G189" s="1790"/>
      <c r="H189" s="1792"/>
      <c r="I189" s="1790"/>
      <c r="J189" s="1792"/>
      <c r="K189" s="1790"/>
      <c r="L189" s="1792"/>
      <c r="M189" s="1790"/>
      <c r="N189" s="1804"/>
      <c r="O189" s="1790"/>
      <c r="P189" s="1804"/>
      <c r="Q189" s="1790"/>
      <c r="R189" s="1804"/>
      <c r="S189" s="1790"/>
      <c r="T189" s="1804"/>
      <c r="U189" s="1790"/>
      <c r="V189" s="1804"/>
      <c r="W189" s="1790"/>
      <c r="X189" s="1804"/>
      <c r="Y189" s="1790"/>
      <c r="Z189" s="1804"/>
      <c r="AA189" s="1790"/>
      <c r="AB189" s="1804"/>
      <c r="AC189" s="1790"/>
      <c r="AD189" s="1804"/>
      <c r="AE189" s="1790"/>
      <c r="AF189" s="1804"/>
      <c r="AG189" s="1790"/>
      <c r="AH189" s="1804"/>
      <c r="AI189" s="1790"/>
      <c r="AJ189" s="1804"/>
      <c r="AK189" s="1790"/>
      <c r="AL189" s="1804"/>
      <c r="AM189" s="1790"/>
      <c r="AN189" s="1948"/>
      <c r="AO189" s="1830"/>
      <c r="AP189" s="1790"/>
      <c r="AQ189" s="1790"/>
      <c r="AR189" s="1803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4226" t="s">
        <v>233</v>
      </c>
      <c r="D191" s="4047"/>
      <c r="E191" s="3718" t="s">
        <v>234</v>
      </c>
      <c r="F191" s="4227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4228"/>
      <c r="U191" s="3724" t="s">
        <v>345</v>
      </c>
    </row>
    <row r="192" spans="1:94" ht="25.5" x14ac:dyDescent="0.2">
      <c r="A192" s="3717"/>
      <c r="B192" s="3717"/>
      <c r="C192" s="1949" t="s">
        <v>237</v>
      </c>
      <c r="D192" s="1949" t="s">
        <v>238</v>
      </c>
      <c r="E192" s="3717"/>
      <c r="F192" s="1949" t="s">
        <v>239</v>
      </c>
      <c r="G192" s="1949" t="s">
        <v>240</v>
      </c>
      <c r="H192" s="1949" t="s">
        <v>241</v>
      </c>
      <c r="I192" s="1949" t="s">
        <v>242</v>
      </c>
      <c r="J192" s="1949" t="s">
        <v>243</v>
      </c>
      <c r="K192" s="1949" t="s">
        <v>244</v>
      </c>
      <c r="L192" s="1949" t="s">
        <v>245</v>
      </c>
      <c r="M192" s="1949" t="s">
        <v>246</v>
      </c>
      <c r="N192" s="1949" t="s">
        <v>247</v>
      </c>
      <c r="O192" s="1949" t="s">
        <v>248</v>
      </c>
      <c r="P192" s="1949" t="s">
        <v>249</v>
      </c>
      <c r="Q192" s="1949" t="s">
        <v>250</v>
      </c>
      <c r="R192" s="1949" t="s">
        <v>251</v>
      </c>
      <c r="S192" s="1949" t="s">
        <v>252</v>
      </c>
      <c r="T192" s="1950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1951">
        <f>SUM(C193:D193)</f>
        <v>0</v>
      </c>
      <c r="C193" s="129"/>
      <c r="D193" s="129"/>
      <c r="E193" s="1952">
        <f>+F193+G193+H193+I193+K193+L193+M193+N193+O193+P193+Q193+R193+S193+T193</f>
        <v>0</v>
      </c>
      <c r="F193" s="1784"/>
      <c r="G193" s="1784"/>
      <c r="H193" s="1784"/>
      <c r="I193" s="1784"/>
      <c r="J193" s="1953"/>
      <c r="K193" s="1784"/>
      <c r="L193" s="1784"/>
      <c r="M193" s="1784"/>
      <c r="N193" s="1784"/>
      <c r="O193" s="1784"/>
      <c r="P193" s="1784"/>
      <c r="Q193" s="1784"/>
      <c r="R193" s="1784"/>
      <c r="S193" s="1784"/>
      <c r="T193" s="1954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1955">
        <f>SUM(C194:D194)</f>
        <v>0</v>
      </c>
      <c r="C194" s="1784"/>
      <c r="D194" s="1784"/>
      <c r="E194" s="1956">
        <f>+F194+G194+H194+I194+K194+L194+M194+N194+O194+P194+Q194+R194+S194+T194</f>
        <v>0</v>
      </c>
      <c r="F194" s="1784"/>
      <c r="G194" s="1784"/>
      <c r="H194" s="1784"/>
      <c r="I194" s="1784"/>
      <c r="J194" s="1957"/>
      <c r="K194" s="1784"/>
      <c r="L194" s="1784"/>
      <c r="M194" s="1784"/>
      <c r="N194" s="1784"/>
      <c r="O194" s="1784"/>
      <c r="P194" s="1784"/>
      <c r="Q194" s="1784"/>
      <c r="R194" s="1784"/>
      <c r="S194" s="1784"/>
      <c r="T194" s="1954"/>
      <c r="U194" s="1783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1955">
        <f>SUM(C195:D195)</f>
        <v>0</v>
      </c>
      <c r="C195" s="1784"/>
      <c r="D195" s="1784"/>
      <c r="E195" s="1956">
        <f>SUM(F195:T195)</f>
        <v>0</v>
      </c>
      <c r="F195" s="1784"/>
      <c r="G195" s="1784"/>
      <c r="H195" s="1784"/>
      <c r="I195" s="1784"/>
      <c r="J195" s="1802"/>
      <c r="K195" s="1784"/>
      <c r="L195" s="1784"/>
      <c r="M195" s="1784"/>
      <c r="N195" s="1784"/>
      <c r="O195" s="1784"/>
      <c r="P195" s="1784"/>
      <c r="Q195" s="1784"/>
      <c r="R195" s="1784"/>
      <c r="S195" s="1784"/>
      <c r="T195" s="1954"/>
      <c r="U195" s="1783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1937" t="s">
        <v>255</v>
      </c>
      <c r="B196" s="343">
        <f>SUM(C196:D196)</f>
        <v>0</v>
      </c>
      <c r="C196" s="1790"/>
      <c r="D196" s="1790"/>
      <c r="E196" s="344">
        <f>+F196+G196+H196+I196+K196+L196+M196+N196+O196+P196+Q196+R196+S196+T196</f>
        <v>0</v>
      </c>
      <c r="F196" s="1790"/>
      <c r="G196" s="1790"/>
      <c r="H196" s="1790"/>
      <c r="I196" s="1790"/>
      <c r="J196" s="345"/>
      <c r="K196" s="1790"/>
      <c r="L196" s="1790"/>
      <c r="M196" s="1790"/>
      <c r="N196" s="1790"/>
      <c r="O196" s="1790"/>
      <c r="P196" s="1790"/>
      <c r="Q196" s="1790"/>
      <c r="R196" s="1790"/>
      <c r="S196" s="1790"/>
      <c r="T196" s="1958"/>
      <c r="U196" s="1804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223" t="s">
        <v>141</v>
      </c>
      <c r="C198" s="3702" t="s">
        <v>233</v>
      </c>
      <c r="D198" s="3703"/>
      <c r="E198" s="3704"/>
      <c r="F198" s="3690" t="s">
        <v>234</v>
      </c>
      <c r="G198" s="4224" t="s">
        <v>257</v>
      </c>
      <c r="H198" s="4224"/>
      <c r="I198" s="4224"/>
      <c r="J198" s="4224"/>
      <c r="K198" s="4224"/>
      <c r="L198" s="4224"/>
      <c r="M198" s="4224"/>
      <c r="N198" s="4224"/>
      <c r="O198" s="4224"/>
      <c r="P198" s="4224"/>
      <c r="Q198" s="4225"/>
      <c r="R198" s="3710" t="s">
        <v>236</v>
      </c>
    </row>
    <row r="199" spans="1:87" x14ac:dyDescent="0.2">
      <c r="A199" s="3691"/>
      <c r="B199" s="4223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223"/>
      <c r="C200" s="1959" t="s">
        <v>145</v>
      </c>
      <c r="D200" s="1959" t="s">
        <v>259</v>
      </c>
      <c r="E200" s="1959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1951">
        <f t="shared" ref="B201:B207" si="110">SUM(C201:E201)</f>
        <v>0</v>
      </c>
      <c r="C201" s="1784"/>
      <c r="D201" s="1784"/>
      <c r="E201" s="1784"/>
      <c r="F201" s="1952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1960">
        <f t="shared" si="110"/>
        <v>0</v>
      </c>
      <c r="C202" s="1784"/>
      <c r="D202" s="1784"/>
      <c r="E202" s="1784"/>
      <c r="F202" s="1961">
        <f t="shared" ref="F202:F207" si="112">SUM(G202:Q202)</f>
        <v>0</v>
      </c>
      <c r="G202" s="1784"/>
      <c r="H202" s="1785"/>
      <c r="I202" s="1785"/>
      <c r="J202" s="1785"/>
      <c r="K202" s="1785"/>
      <c r="L202" s="1785"/>
      <c r="M202" s="1785"/>
      <c r="N202" s="1785"/>
      <c r="O202" s="1785"/>
      <c r="P202" s="1785"/>
      <c r="Q202" s="1947"/>
      <c r="R202" s="1783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1962">
        <f t="shared" si="110"/>
        <v>0</v>
      </c>
      <c r="C203" s="1784"/>
      <c r="D203" s="1784"/>
      <c r="E203" s="1784"/>
      <c r="F203" s="1961">
        <f t="shared" si="112"/>
        <v>0</v>
      </c>
      <c r="G203" s="1784"/>
      <c r="H203" s="1785"/>
      <c r="I203" s="1785"/>
      <c r="J203" s="1785"/>
      <c r="K203" s="1785"/>
      <c r="L203" s="1785"/>
      <c r="M203" s="1785"/>
      <c r="N203" s="1785"/>
      <c r="O203" s="1785"/>
      <c r="P203" s="1785"/>
      <c r="Q203" s="1947"/>
      <c r="R203" s="1783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1962">
        <f t="shared" si="110"/>
        <v>0</v>
      </c>
      <c r="C204" s="1784"/>
      <c r="D204" s="1784"/>
      <c r="E204" s="1784"/>
      <c r="F204" s="1961">
        <f t="shared" si="112"/>
        <v>0</v>
      </c>
      <c r="G204" s="1784"/>
      <c r="H204" s="1785"/>
      <c r="I204" s="1785"/>
      <c r="J204" s="1785"/>
      <c r="K204" s="1785"/>
      <c r="L204" s="1785"/>
      <c r="M204" s="1785"/>
      <c r="N204" s="1785"/>
      <c r="O204" s="1785"/>
      <c r="P204" s="1785"/>
      <c r="Q204" s="1947"/>
      <c r="R204" s="1783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1955">
        <f t="shared" si="110"/>
        <v>0</v>
      </c>
      <c r="C205" s="1784"/>
      <c r="D205" s="1784"/>
      <c r="E205" s="1784"/>
      <c r="F205" s="1961">
        <f t="shared" si="112"/>
        <v>0</v>
      </c>
      <c r="G205" s="1784"/>
      <c r="H205" s="1785"/>
      <c r="I205" s="1785"/>
      <c r="J205" s="1785"/>
      <c r="K205" s="1785"/>
      <c r="L205" s="1785"/>
      <c r="M205" s="1785"/>
      <c r="N205" s="1785"/>
      <c r="O205" s="1785"/>
      <c r="P205" s="1785"/>
      <c r="Q205" s="1947"/>
      <c r="R205" s="1783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1955">
        <f t="shared" si="110"/>
        <v>0</v>
      </c>
      <c r="C206" s="1784"/>
      <c r="D206" s="1784"/>
      <c r="E206" s="1784"/>
      <c r="F206" s="1961">
        <f t="shared" si="112"/>
        <v>0</v>
      </c>
      <c r="G206" s="1784"/>
      <c r="H206" s="1785"/>
      <c r="I206" s="1785"/>
      <c r="J206" s="1785"/>
      <c r="K206" s="1785"/>
      <c r="L206" s="1785"/>
      <c r="M206" s="1785"/>
      <c r="N206" s="1785"/>
      <c r="O206" s="1785"/>
      <c r="P206" s="1785"/>
      <c r="Q206" s="1947"/>
      <c r="R206" s="1783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1937" t="s">
        <v>263</v>
      </c>
      <c r="B207" s="1963">
        <f t="shared" si="110"/>
        <v>0</v>
      </c>
      <c r="C207" s="1790"/>
      <c r="D207" s="1790"/>
      <c r="E207" s="1790"/>
      <c r="F207" s="1964">
        <f t="shared" si="112"/>
        <v>0</v>
      </c>
      <c r="G207" s="1790"/>
      <c r="H207" s="1791"/>
      <c r="I207" s="1791"/>
      <c r="J207" s="1791"/>
      <c r="K207" s="1791"/>
      <c r="L207" s="1791"/>
      <c r="M207" s="1791"/>
      <c r="N207" s="1791"/>
      <c r="O207" s="1791"/>
      <c r="P207" s="1791"/>
      <c r="Q207" s="1948"/>
      <c r="R207" s="1804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221" t="s">
        <v>257</v>
      </c>
      <c r="H209" s="4043"/>
      <c r="I209" s="4043"/>
      <c r="J209" s="4043"/>
      <c r="K209" s="4043"/>
      <c r="L209" s="4044"/>
    </row>
    <row r="210" spans="1:21" x14ac:dyDescent="0.2">
      <c r="A210" s="3679"/>
      <c r="B210" s="3682"/>
      <c r="C210" s="3687"/>
      <c r="D210" s="3688"/>
      <c r="E210" s="3689"/>
      <c r="F210" s="3691"/>
      <c r="G210" s="4222" t="s">
        <v>267</v>
      </c>
      <c r="H210" s="4045"/>
      <c r="I210" s="4045"/>
      <c r="J210" s="4045"/>
      <c r="K210" s="4045"/>
      <c r="L210" s="4046"/>
    </row>
    <row r="211" spans="1:21" ht="24" x14ac:dyDescent="0.2">
      <c r="A211" s="3680"/>
      <c r="B211" s="3683"/>
      <c r="C211" s="1965" t="s">
        <v>268</v>
      </c>
      <c r="D211" s="1965" t="s">
        <v>259</v>
      </c>
      <c r="E211" s="1965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1966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1952">
        <f>SUM(G212:L212)</f>
        <v>0</v>
      </c>
      <c r="G212" s="1905"/>
      <c r="H212" s="1967"/>
      <c r="I212" s="1967"/>
      <c r="J212" s="1967"/>
      <c r="K212" s="1967"/>
      <c r="L212" s="114"/>
    </row>
    <row r="213" spans="1:21" ht="24" customHeight="1" x14ac:dyDescent="0.25">
      <c r="A213" s="308" t="s">
        <v>276</v>
      </c>
      <c r="B213" s="1968">
        <f>SUM(C213:E213)</f>
        <v>0</v>
      </c>
      <c r="C213" s="1784"/>
      <c r="D213" s="1784"/>
      <c r="E213" s="129"/>
      <c r="F213" s="1961">
        <f>SUM(G213:L213)</f>
        <v>0</v>
      </c>
      <c r="G213" s="1784"/>
      <c r="H213" s="1785"/>
      <c r="I213" s="1785"/>
      <c r="J213" s="1785"/>
      <c r="K213" s="1785"/>
      <c r="L213" s="1783"/>
    </row>
    <row r="214" spans="1:21" ht="15" x14ac:dyDescent="0.25">
      <c r="A214" s="308" t="s">
        <v>277</v>
      </c>
      <c r="B214" s="1968">
        <f>SUM(C214:E214)</f>
        <v>0</v>
      </c>
      <c r="C214" s="1784"/>
      <c r="D214" s="1784"/>
      <c r="E214" s="1802"/>
      <c r="F214" s="1961">
        <f>SUM(G214:L214)</f>
        <v>0</v>
      </c>
      <c r="G214" s="1784"/>
      <c r="H214" s="1785"/>
      <c r="I214" s="1785"/>
      <c r="J214" s="1785"/>
      <c r="K214" s="1785"/>
      <c r="L214" s="1783"/>
    </row>
    <row r="215" spans="1:21" ht="15" x14ac:dyDescent="0.25">
      <c r="A215" s="1937" t="s">
        <v>278</v>
      </c>
      <c r="B215" s="363">
        <f>SUM(C215:D215)</f>
        <v>0</v>
      </c>
      <c r="C215" s="1790"/>
      <c r="D215" s="1790"/>
      <c r="E215" s="1969"/>
      <c r="F215" s="365">
        <f>SUM(G215:L215)</f>
        <v>0</v>
      </c>
      <c r="G215" s="1790"/>
      <c r="H215" s="1791"/>
      <c r="I215" s="1791"/>
      <c r="J215" s="1791"/>
      <c r="K215" s="1791"/>
      <c r="L215" s="1804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213" t="s">
        <v>266</v>
      </c>
      <c r="E217" s="4036"/>
      <c r="F217" s="4036"/>
      <c r="G217" s="4036"/>
      <c r="H217" s="4036"/>
      <c r="I217" s="4036"/>
      <c r="J217" s="4037"/>
      <c r="K217" s="4038" t="s">
        <v>281</v>
      </c>
      <c r="L217" s="4038"/>
      <c r="M217" s="4038"/>
      <c r="N217" s="4039"/>
    </row>
    <row r="218" spans="1:21" ht="24.75" customHeight="1" x14ac:dyDescent="0.2">
      <c r="A218" s="3654"/>
      <c r="B218" s="3655"/>
      <c r="C218" s="3657"/>
      <c r="D218" s="1965" t="s">
        <v>268</v>
      </c>
      <c r="E218" s="1965" t="s">
        <v>282</v>
      </c>
      <c r="F218" s="1965" t="s">
        <v>283</v>
      </c>
      <c r="G218" s="1965" t="s">
        <v>284</v>
      </c>
      <c r="H218" s="1965" t="s">
        <v>285</v>
      </c>
      <c r="I218" s="1965" t="s">
        <v>34</v>
      </c>
      <c r="J218" s="1965" t="s">
        <v>286</v>
      </c>
      <c r="K218" s="1970" t="s">
        <v>287</v>
      </c>
      <c r="L218" s="1971" t="s">
        <v>288</v>
      </c>
      <c r="M218" s="1971" t="s">
        <v>289</v>
      </c>
      <c r="N218" s="1239" t="s">
        <v>290</v>
      </c>
    </row>
    <row r="219" spans="1:21" ht="18" customHeight="1" x14ac:dyDescent="0.2">
      <c r="A219" s="3656" t="s">
        <v>291</v>
      </c>
      <c r="B219" s="1972" t="s">
        <v>292</v>
      </c>
      <c r="C219" s="1951">
        <f>SUM(E219+G219)</f>
        <v>0</v>
      </c>
      <c r="D219" s="1953"/>
      <c r="E219" s="1784"/>
      <c r="F219" s="1953"/>
      <c r="G219" s="1784"/>
      <c r="H219" s="1951">
        <f>+K219+L219+M219</f>
        <v>0</v>
      </c>
      <c r="I219" s="1953"/>
      <c r="J219" s="1953"/>
      <c r="K219" s="1818"/>
      <c r="L219" s="1785"/>
      <c r="M219" s="1785"/>
      <c r="N219" s="1973"/>
    </row>
    <row r="220" spans="1:21" x14ac:dyDescent="0.2">
      <c r="A220" s="3663"/>
      <c r="B220" s="1974" t="s">
        <v>293</v>
      </c>
      <c r="C220" s="1962">
        <f>SUM(D220+E220+G220)</f>
        <v>0</v>
      </c>
      <c r="D220" s="1784"/>
      <c r="E220" s="1802"/>
      <c r="F220" s="361"/>
      <c r="G220" s="1784"/>
      <c r="H220" s="1962">
        <f>SUM(I220:M220)</f>
        <v>0</v>
      </c>
      <c r="I220" s="129"/>
      <c r="J220" s="297"/>
      <c r="K220" s="1818"/>
      <c r="L220" s="1785"/>
      <c r="M220" s="1785"/>
      <c r="N220" s="1973"/>
    </row>
    <row r="221" spans="1:21" ht="16.5" customHeight="1" x14ac:dyDescent="0.25">
      <c r="A221" s="3663"/>
      <c r="B221" s="1974" t="s">
        <v>294</v>
      </c>
      <c r="C221" s="1956">
        <f>+F221+G221</f>
        <v>0</v>
      </c>
      <c r="D221" s="361"/>
      <c r="E221" s="361"/>
      <c r="F221" s="1784"/>
      <c r="G221" s="1784"/>
      <c r="H221" s="1956">
        <f>SUM(I221:M221)</f>
        <v>0</v>
      </c>
      <c r="I221" s="1784"/>
      <c r="J221" s="1802"/>
      <c r="K221" s="1818"/>
      <c r="L221" s="1785"/>
      <c r="M221" s="1785"/>
      <c r="N221" s="373"/>
    </row>
    <row r="222" spans="1:21" ht="17.25" customHeight="1" x14ac:dyDescent="0.25">
      <c r="A222" s="3657"/>
      <c r="B222" s="1975" t="s">
        <v>295</v>
      </c>
      <c r="C222" s="375">
        <f>SUM(D222:G222)</f>
        <v>0</v>
      </c>
      <c r="D222" s="1790"/>
      <c r="E222" s="1790"/>
      <c r="F222" s="1790"/>
      <c r="G222" s="1803"/>
      <c r="H222" s="344">
        <f>+N222</f>
        <v>0</v>
      </c>
      <c r="I222" s="1969"/>
      <c r="J222" s="1969"/>
      <c r="K222" s="1976"/>
      <c r="L222" s="1977"/>
      <c r="M222" s="1977"/>
      <c r="N222" s="1804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214" t="s">
        <v>297</v>
      </c>
      <c r="B224" s="4215" t="s">
        <v>298</v>
      </c>
      <c r="C224" s="4215"/>
      <c r="D224" s="4215"/>
      <c r="E224" s="4215"/>
      <c r="F224" s="4216" t="s">
        <v>299</v>
      </c>
      <c r="G224" s="4040"/>
      <c r="H224" s="4040"/>
      <c r="I224" s="4040"/>
      <c r="J224" s="4040"/>
      <c r="K224" s="4041"/>
      <c r="U224" s="281"/>
    </row>
    <row r="225" spans="1:102" ht="15" customHeight="1" x14ac:dyDescent="0.2">
      <c r="A225" s="4214"/>
      <c r="B225" s="4215"/>
      <c r="C225" s="4215"/>
      <c r="D225" s="4215"/>
      <c r="E225" s="4215"/>
      <c r="F225" s="4217" t="s">
        <v>300</v>
      </c>
      <c r="G225" s="4217"/>
      <c r="H225" s="4217" t="s">
        <v>301</v>
      </c>
      <c r="I225" s="4217"/>
      <c r="J225" s="4217" t="s">
        <v>302</v>
      </c>
      <c r="K225" s="4217"/>
      <c r="U225" s="281"/>
    </row>
    <row r="226" spans="1:102" x14ac:dyDescent="0.2">
      <c r="A226" s="4214"/>
      <c r="B226" s="4218" t="s">
        <v>303</v>
      </c>
      <c r="C226" s="3671" t="s">
        <v>304</v>
      </c>
      <c r="D226" s="4219" t="s">
        <v>305</v>
      </c>
      <c r="E226" s="4042" t="s">
        <v>306</v>
      </c>
      <c r="F226" s="4220" t="s">
        <v>307</v>
      </c>
      <c r="G226" s="4035" t="s">
        <v>308</v>
      </c>
      <c r="H226" s="4220" t="s">
        <v>307</v>
      </c>
      <c r="I226" s="4035" t="s">
        <v>308</v>
      </c>
      <c r="J226" s="4220" t="s">
        <v>307</v>
      </c>
      <c r="K226" s="4035" t="s">
        <v>308</v>
      </c>
      <c r="U226" s="281"/>
    </row>
    <row r="227" spans="1:102" ht="25.5" customHeight="1" x14ac:dyDescent="0.2">
      <c r="A227" s="4214"/>
      <c r="B227" s="4218"/>
      <c r="C227" s="3672"/>
      <c r="D227" s="4219"/>
      <c r="E227" s="4042"/>
      <c r="F227" s="4220"/>
      <c r="G227" s="4035"/>
      <c r="H227" s="4220"/>
      <c r="I227" s="4035"/>
      <c r="J227" s="4220"/>
      <c r="K227" s="4035"/>
      <c r="U227" s="281"/>
    </row>
    <row r="228" spans="1:102" ht="15.75" customHeight="1" x14ac:dyDescent="0.2">
      <c r="A228" s="1978" t="s">
        <v>309</v>
      </c>
      <c r="B228" s="1784"/>
      <c r="C228" s="1818"/>
      <c r="D228" s="1785"/>
      <c r="E228" s="1818"/>
      <c r="F228" s="1784"/>
      <c r="G228" s="1818"/>
      <c r="H228" s="1784"/>
      <c r="I228" s="1818"/>
      <c r="J228" s="1784"/>
      <c r="K228" s="1783"/>
      <c r="U228" s="281"/>
    </row>
    <row r="229" spans="1:102" s="416" customFormat="1" x14ac:dyDescent="0.2">
      <c r="A229" s="1979" t="s">
        <v>310</v>
      </c>
      <c r="B229" s="1784"/>
      <c r="C229" s="1818"/>
      <c r="D229" s="1785"/>
      <c r="E229" s="1818"/>
      <c r="F229" s="1784"/>
      <c r="G229" s="1818"/>
      <c r="H229" s="1784"/>
      <c r="I229" s="1818"/>
      <c r="J229" s="1784"/>
      <c r="K229" s="1783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1784"/>
      <c r="C230" s="1818"/>
      <c r="D230" s="1785"/>
      <c r="E230" s="1818"/>
      <c r="F230" s="1784"/>
      <c r="G230" s="1818"/>
      <c r="H230" s="1784"/>
      <c r="I230" s="1818"/>
      <c r="J230" s="1784"/>
      <c r="K230" s="1783"/>
      <c r="U230" s="281"/>
    </row>
    <row r="231" spans="1:102" ht="15" x14ac:dyDescent="0.25">
      <c r="A231" s="1980" t="s">
        <v>6</v>
      </c>
      <c r="B231" s="1981">
        <f>SUM(B228:B230)</f>
        <v>0</v>
      </c>
      <c r="C231" s="1982">
        <f t="shared" ref="C231:K231" si="115">SUM(C228:C230)</f>
        <v>0</v>
      </c>
      <c r="D231" s="1983">
        <f t="shared" si="115"/>
        <v>0</v>
      </c>
      <c r="E231" s="1246">
        <f t="shared" si="115"/>
        <v>0</v>
      </c>
      <c r="F231" s="1984">
        <f t="shared" si="115"/>
        <v>0</v>
      </c>
      <c r="G231" s="1247">
        <f t="shared" si="115"/>
        <v>0</v>
      </c>
      <c r="H231" s="1984">
        <f t="shared" si="115"/>
        <v>0</v>
      </c>
      <c r="I231" s="1247">
        <f t="shared" si="115"/>
        <v>0</v>
      </c>
      <c r="J231" s="1984">
        <f t="shared" si="115"/>
        <v>0</v>
      </c>
      <c r="K231" s="1247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210" t="s">
        <v>5</v>
      </c>
      <c r="B233" s="4210" t="s">
        <v>312</v>
      </c>
      <c r="C233" s="3643" t="s">
        <v>313</v>
      </c>
      <c r="D233" s="4211" t="s">
        <v>314</v>
      </c>
      <c r="E233" s="4032"/>
      <c r="F233" s="4212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34"/>
      <c r="T233" s="3641" t="s">
        <v>34</v>
      </c>
      <c r="U233" s="3643" t="s">
        <v>316</v>
      </c>
      <c r="V233" s="391"/>
    </row>
    <row r="234" spans="1:102" ht="24.75" x14ac:dyDescent="0.25">
      <c r="A234" s="4210"/>
      <c r="B234" s="4210"/>
      <c r="C234" s="3644"/>
      <c r="D234" s="1985" t="s">
        <v>317</v>
      </c>
      <c r="E234" s="1248" t="s">
        <v>318</v>
      </c>
      <c r="F234" s="1985" t="s">
        <v>319</v>
      </c>
      <c r="G234" s="1986" t="s">
        <v>320</v>
      </c>
      <c r="H234" s="1986" t="s">
        <v>213</v>
      </c>
      <c r="I234" s="1986" t="s">
        <v>214</v>
      </c>
      <c r="J234" s="1986" t="s">
        <v>215</v>
      </c>
      <c r="K234" s="1986" t="s">
        <v>321</v>
      </c>
      <c r="L234" s="1986" t="s">
        <v>217</v>
      </c>
      <c r="M234" s="1986" t="s">
        <v>218</v>
      </c>
      <c r="N234" s="1986" t="s">
        <v>219</v>
      </c>
      <c r="O234" s="1986" t="s">
        <v>220</v>
      </c>
      <c r="P234" s="1986" t="s">
        <v>221</v>
      </c>
      <c r="Q234" s="1986" t="s">
        <v>222</v>
      </c>
      <c r="R234" s="1986" t="s">
        <v>223</v>
      </c>
      <c r="S234" s="1987" t="s">
        <v>224</v>
      </c>
      <c r="T234" s="3642"/>
      <c r="U234" s="3644"/>
      <c r="V234" s="391"/>
    </row>
    <row r="235" spans="1:102" ht="24.75" x14ac:dyDescent="0.25">
      <c r="A235" s="1988" t="s">
        <v>322</v>
      </c>
      <c r="B235" s="1989"/>
      <c r="C235" s="1990">
        <f>SUM(D235:S235)</f>
        <v>0</v>
      </c>
      <c r="D235" s="1989"/>
      <c r="E235" s="1991"/>
      <c r="F235" s="1989"/>
      <c r="G235" s="1992"/>
      <c r="H235" s="1992"/>
      <c r="I235" s="1992"/>
      <c r="J235" s="1992"/>
      <c r="K235" s="1992"/>
      <c r="L235" s="1992"/>
      <c r="M235" s="1992"/>
      <c r="N235" s="1992"/>
      <c r="O235" s="1992"/>
      <c r="P235" s="1992"/>
      <c r="Q235" s="1992"/>
      <c r="R235" s="1992"/>
      <c r="S235" s="1993"/>
      <c r="T235" s="398"/>
      <c r="U235" s="399"/>
      <c r="V235" s="391"/>
    </row>
    <row r="236" spans="1:102" ht="15" x14ac:dyDescent="0.25">
      <c r="A236" s="1994" t="s">
        <v>323</v>
      </c>
      <c r="B236" s="1989"/>
      <c r="C236" s="1995">
        <f>SUM(D236:S236)</f>
        <v>0</v>
      </c>
      <c r="D236" s="1989"/>
      <c r="E236" s="1991"/>
      <c r="F236" s="1989"/>
      <c r="G236" s="1992"/>
      <c r="H236" s="1992"/>
      <c r="I236" s="1992"/>
      <c r="J236" s="1992"/>
      <c r="K236" s="1992"/>
      <c r="L236" s="1992"/>
      <c r="M236" s="1992"/>
      <c r="N236" s="1992"/>
      <c r="O236" s="1992"/>
      <c r="P236" s="1992"/>
      <c r="Q236" s="1992"/>
      <c r="R236" s="1992"/>
      <c r="S236" s="1993"/>
      <c r="T236" s="1991"/>
      <c r="U236" s="1996"/>
      <c r="V236" s="391"/>
    </row>
    <row r="237" spans="1:102" x14ac:dyDescent="0.2">
      <c r="A237" s="402" t="s">
        <v>324</v>
      </c>
      <c r="B237" s="1997"/>
      <c r="C237" s="440">
        <f>SUM(D237:S237)</f>
        <v>0</v>
      </c>
      <c r="D237" s="1998"/>
      <c r="E237" s="1999"/>
      <c r="F237" s="1998"/>
      <c r="G237" s="2000"/>
      <c r="H237" s="2000"/>
      <c r="I237" s="2000"/>
      <c r="J237" s="2000"/>
      <c r="K237" s="2000"/>
      <c r="L237" s="2000"/>
      <c r="M237" s="2000"/>
      <c r="N237" s="2000"/>
      <c r="O237" s="2000"/>
      <c r="P237" s="2000"/>
      <c r="Q237" s="2000"/>
      <c r="R237" s="2000"/>
      <c r="S237" s="2001"/>
      <c r="T237" s="1999"/>
      <c r="U237" s="1997"/>
    </row>
    <row r="238" spans="1:102" ht="21" customHeight="1" x14ac:dyDescent="0.2">
      <c r="A238" s="281" t="s">
        <v>325</v>
      </c>
    </row>
    <row r="239" spans="1:102" x14ac:dyDescent="0.2">
      <c r="A239" s="4210" t="s">
        <v>326</v>
      </c>
      <c r="B239" s="4210" t="s">
        <v>327</v>
      </c>
      <c r="C239" s="4211" t="s">
        <v>328</v>
      </c>
      <c r="D239" s="4032"/>
      <c r="E239" s="4212" t="s">
        <v>329</v>
      </c>
      <c r="F239" s="4033"/>
      <c r="G239" s="4033"/>
      <c r="H239" s="4033"/>
      <c r="I239" s="4033"/>
      <c r="J239" s="4034"/>
      <c r="K239" s="3643" t="s">
        <v>34</v>
      </c>
      <c r="L239" s="3643" t="s">
        <v>316</v>
      </c>
      <c r="M239" s="390"/>
    </row>
    <row r="240" spans="1:102" ht="24" x14ac:dyDescent="0.2">
      <c r="A240" s="4210"/>
      <c r="B240" s="4210"/>
      <c r="C240" s="2002" t="s">
        <v>317</v>
      </c>
      <c r="D240" s="1248" t="s">
        <v>318</v>
      </c>
      <c r="E240" s="2002" t="s">
        <v>319</v>
      </c>
      <c r="F240" s="1986" t="s">
        <v>320</v>
      </c>
      <c r="G240" s="1986" t="s">
        <v>213</v>
      </c>
      <c r="H240" s="1986" t="s">
        <v>214</v>
      </c>
      <c r="I240" s="1986" t="s">
        <v>215</v>
      </c>
      <c r="J240" s="1261" t="s">
        <v>330</v>
      </c>
      <c r="K240" s="3644"/>
      <c r="L240" s="3644"/>
      <c r="M240" s="390"/>
    </row>
    <row r="241" spans="1:45" ht="24" customHeight="1" x14ac:dyDescent="0.2">
      <c r="A241" s="2003" t="s">
        <v>331</v>
      </c>
      <c r="B241" s="2004">
        <f>SUM(C241:J241)</f>
        <v>0</v>
      </c>
      <c r="C241" s="1989"/>
      <c r="D241" s="1993"/>
      <c r="E241" s="1989"/>
      <c r="F241" s="1992"/>
      <c r="G241" s="1992"/>
      <c r="H241" s="1992"/>
      <c r="I241" s="1992"/>
      <c r="J241" s="1993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1998"/>
      <c r="D242" s="2001"/>
      <c r="E242" s="1998"/>
      <c r="F242" s="2000"/>
      <c r="G242" s="2000"/>
      <c r="H242" s="2000"/>
      <c r="I242" s="2000"/>
      <c r="J242" s="2001"/>
      <c r="K242" s="1997"/>
      <c r="L242" s="1997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1491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7" priority="1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248"/>
  <sheetViews>
    <sheetView workbookViewId="0">
      <selection sqref="A1:XFD1048576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",[7]NOMBRE!B2," - ","( ",[7]NOMBRE!C2,[7]NOMBRE!D2,[7]NOMBRE!E2,[7]NOMBRE!F2,[7]NOMBRE!G2,"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",[7]NOMBRE!B6," - ","( ",[7]NOMBRE!C6,[7]NOMBRE!D6," )")</f>
        <v>MES: JUNIO - ( 06 )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",[7]NOMBRE!B7)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2005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330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140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330"/>
      <c r="B13" s="3897"/>
      <c r="C13" s="3886"/>
      <c r="D13" s="1938" t="s">
        <v>12</v>
      </c>
      <c r="E13" s="1939" t="s">
        <v>13</v>
      </c>
      <c r="F13" s="2006" t="s">
        <v>14</v>
      </c>
      <c r="G13" s="1939" t="s">
        <v>15</v>
      </c>
      <c r="H13" s="2007" t="s">
        <v>16</v>
      </c>
      <c r="I13" s="2007" t="s">
        <v>17</v>
      </c>
      <c r="J13" s="2007" t="s">
        <v>18</v>
      </c>
      <c r="K13" s="2007" t="s">
        <v>19</v>
      </c>
      <c r="L13" s="2007" t="s">
        <v>20</v>
      </c>
      <c r="M13" s="2007" t="s">
        <v>21</v>
      </c>
      <c r="N13" s="2007" t="s">
        <v>22</v>
      </c>
      <c r="O13" s="2007" t="s">
        <v>23</v>
      </c>
      <c r="P13" s="2007" t="s">
        <v>24</v>
      </c>
      <c r="Q13" s="2007" t="s">
        <v>25</v>
      </c>
      <c r="R13" s="2007" t="s">
        <v>26</v>
      </c>
      <c r="S13" s="2007" t="s">
        <v>27</v>
      </c>
      <c r="T13" s="2008" t="s">
        <v>28</v>
      </c>
      <c r="U13" s="1263" t="s">
        <v>29</v>
      </c>
      <c r="V13" s="1264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2009" t="s">
        <v>31</v>
      </c>
      <c r="B14" s="27"/>
      <c r="C14" s="28">
        <f>SUM(D14:T14)</f>
        <v>0</v>
      </c>
      <c r="D14" s="2010"/>
      <c r="E14" s="2011"/>
      <c r="F14" s="2012"/>
      <c r="G14" s="1967"/>
      <c r="H14" s="1967"/>
      <c r="I14" s="1967"/>
      <c r="J14" s="1967"/>
      <c r="K14" s="1967"/>
      <c r="L14" s="1967"/>
      <c r="M14" s="1967"/>
      <c r="N14" s="1967"/>
      <c r="O14" s="1967"/>
      <c r="P14" s="1967"/>
      <c r="Q14" s="1967"/>
      <c r="R14" s="1967"/>
      <c r="S14" s="1967"/>
      <c r="T14" s="1906"/>
      <c r="U14" s="1908"/>
      <c r="V14" s="1908"/>
      <c r="W14" s="1908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2013" t="s">
        <v>32</v>
      </c>
      <c r="B15" s="2014"/>
      <c r="C15" s="28">
        <f t="shared" ref="C15:C20" si="3">SUM(D15:T15)</f>
        <v>0</v>
      </c>
      <c r="D15" s="2010"/>
      <c r="E15" s="2011"/>
      <c r="F15" s="2015"/>
      <c r="G15" s="2011"/>
      <c r="H15" s="2011"/>
      <c r="I15" s="2011"/>
      <c r="J15" s="2011"/>
      <c r="K15" s="2011"/>
      <c r="L15" s="2011"/>
      <c r="M15" s="2011"/>
      <c r="N15" s="2011"/>
      <c r="O15" s="2011"/>
      <c r="P15" s="2011"/>
      <c r="Q15" s="2011"/>
      <c r="R15" s="2011"/>
      <c r="S15" s="2011"/>
      <c r="T15" s="2016"/>
      <c r="U15" s="2017"/>
      <c r="V15" s="2017"/>
      <c r="W15" s="2017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332" t="s">
        <v>33</v>
      </c>
      <c r="B16" s="32" t="s">
        <v>34</v>
      </c>
      <c r="C16" s="28">
        <f t="shared" si="3"/>
        <v>0</v>
      </c>
      <c r="D16" s="2018"/>
      <c r="E16" s="2019"/>
      <c r="F16" s="2015"/>
      <c r="G16" s="2011"/>
      <c r="H16" s="2011"/>
      <c r="I16" s="2011"/>
      <c r="J16" s="2011"/>
      <c r="K16" s="2011"/>
      <c r="L16" s="2011"/>
      <c r="M16" s="2011"/>
      <c r="N16" s="2011"/>
      <c r="O16" s="2011"/>
      <c r="P16" s="2019"/>
      <c r="Q16" s="2019"/>
      <c r="R16" s="2019"/>
      <c r="S16" s="2019"/>
      <c r="T16" s="2020"/>
      <c r="U16" s="2021"/>
      <c r="V16" s="2017"/>
      <c r="W16" s="2017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2022" t="s">
        <v>35</v>
      </c>
      <c r="C17" s="28">
        <f t="shared" si="3"/>
        <v>0</v>
      </c>
      <c r="D17" s="2018"/>
      <c r="E17" s="2019"/>
      <c r="F17" s="2015"/>
      <c r="G17" s="2011"/>
      <c r="H17" s="2011"/>
      <c r="I17" s="2011"/>
      <c r="J17" s="2011"/>
      <c r="K17" s="2011"/>
      <c r="L17" s="2011"/>
      <c r="M17" s="2011"/>
      <c r="N17" s="2011"/>
      <c r="O17" s="2011"/>
      <c r="P17" s="2019"/>
      <c r="Q17" s="2019"/>
      <c r="R17" s="2019"/>
      <c r="S17" s="2019"/>
      <c r="T17" s="2020"/>
      <c r="U17" s="2017"/>
      <c r="V17" s="2017"/>
      <c r="W17" s="2017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2010"/>
      <c r="E18" s="2011"/>
      <c r="F18" s="2015"/>
      <c r="G18" s="2011"/>
      <c r="H18" s="2011"/>
      <c r="I18" s="2011"/>
      <c r="J18" s="2011"/>
      <c r="K18" s="2011"/>
      <c r="L18" s="2011"/>
      <c r="M18" s="2011"/>
      <c r="N18" s="2011"/>
      <c r="O18" s="2011"/>
      <c r="P18" s="2011"/>
      <c r="Q18" s="2011"/>
      <c r="R18" s="2011"/>
      <c r="S18" s="2011"/>
      <c r="T18" s="2016"/>
      <c r="U18" s="2017"/>
      <c r="V18" s="2017"/>
      <c r="W18" s="2017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2010"/>
      <c r="E19" s="2011"/>
      <c r="F19" s="1830"/>
      <c r="G19" s="2023"/>
      <c r="H19" s="2023"/>
      <c r="I19" s="2023"/>
      <c r="J19" s="2023"/>
      <c r="K19" s="2023"/>
      <c r="L19" s="2023"/>
      <c r="M19" s="2023"/>
      <c r="N19" s="2023"/>
      <c r="O19" s="2023"/>
      <c r="P19" s="2023"/>
      <c r="Q19" s="2023"/>
      <c r="R19" s="2023"/>
      <c r="S19" s="2023"/>
      <c r="T19" s="2024"/>
      <c r="U19" s="1804"/>
      <c r="V19" s="1804"/>
      <c r="W19" s="1804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2025" t="s">
        <v>38</v>
      </c>
      <c r="B20" s="2026"/>
      <c r="C20" s="2027">
        <f t="shared" si="3"/>
        <v>0</v>
      </c>
      <c r="D20" s="2028">
        <f>SUM(D14:D19)</f>
        <v>0</v>
      </c>
      <c r="E20" s="2029">
        <f t="shared" ref="E20:T20" si="6">SUM(E14:E19)</f>
        <v>0</v>
      </c>
      <c r="F20" s="2029">
        <f t="shared" si="6"/>
        <v>0</v>
      </c>
      <c r="G20" s="2030">
        <f t="shared" si="6"/>
        <v>0</v>
      </c>
      <c r="H20" s="2030">
        <f t="shared" si="6"/>
        <v>0</v>
      </c>
      <c r="I20" s="2030">
        <f t="shared" si="6"/>
        <v>0</v>
      </c>
      <c r="J20" s="2030">
        <f t="shared" si="6"/>
        <v>0</v>
      </c>
      <c r="K20" s="2030">
        <f t="shared" si="6"/>
        <v>0</v>
      </c>
      <c r="L20" s="2030">
        <f t="shared" si="6"/>
        <v>0</v>
      </c>
      <c r="M20" s="2030">
        <f t="shared" si="6"/>
        <v>0</v>
      </c>
      <c r="N20" s="2030">
        <f t="shared" si="6"/>
        <v>0</v>
      </c>
      <c r="O20" s="2030">
        <f t="shared" si="6"/>
        <v>0</v>
      </c>
      <c r="P20" s="2030">
        <f t="shared" si="6"/>
        <v>0</v>
      </c>
      <c r="Q20" s="2030">
        <f t="shared" si="6"/>
        <v>0</v>
      </c>
      <c r="R20" s="2030">
        <f t="shared" si="6"/>
        <v>0</v>
      </c>
      <c r="S20" s="2030">
        <f t="shared" si="6"/>
        <v>0</v>
      </c>
      <c r="T20" s="2031">
        <f t="shared" si="6"/>
        <v>0</v>
      </c>
      <c r="U20" s="1279">
        <f>+U14+U15+U17+U18+U19</f>
        <v>0</v>
      </c>
      <c r="V20" s="1279">
        <f>SUM(V14:V19)</f>
        <v>0</v>
      </c>
      <c r="W20" s="1279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2032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333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145"/>
      <c r="T22" s="4140" t="s">
        <v>40</v>
      </c>
      <c r="U22" s="4319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1938" t="s">
        <v>12</v>
      </c>
      <c r="D23" s="1939" t="s">
        <v>13</v>
      </c>
      <c r="E23" s="1939" t="s">
        <v>41</v>
      </c>
      <c r="F23" s="2006" t="s">
        <v>42</v>
      </c>
      <c r="G23" s="1939" t="s">
        <v>16</v>
      </c>
      <c r="H23" s="1939" t="s">
        <v>17</v>
      </c>
      <c r="I23" s="1939" t="s">
        <v>18</v>
      </c>
      <c r="J23" s="1939" t="s">
        <v>19</v>
      </c>
      <c r="K23" s="1939" t="s">
        <v>20</v>
      </c>
      <c r="L23" s="1939" t="s">
        <v>21</v>
      </c>
      <c r="M23" s="1939" t="s">
        <v>22</v>
      </c>
      <c r="N23" s="1939" t="s">
        <v>23</v>
      </c>
      <c r="O23" s="1939" t="s">
        <v>24</v>
      </c>
      <c r="P23" s="1939" t="s">
        <v>25</v>
      </c>
      <c r="Q23" s="1939" t="s">
        <v>26</v>
      </c>
      <c r="R23" s="2033" t="s">
        <v>27</v>
      </c>
      <c r="S23" s="2034" t="s">
        <v>28</v>
      </c>
      <c r="T23" s="1263" t="s">
        <v>29</v>
      </c>
      <c r="U23" s="1264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2025" t="s">
        <v>43</v>
      </c>
      <c r="B24" s="2027">
        <f>SUM(C24:S24)</f>
        <v>0</v>
      </c>
      <c r="C24" s="2035"/>
      <c r="D24" s="2036"/>
      <c r="E24" s="2036"/>
      <c r="F24" s="2036"/>
      <c r="G24" s="2036"/>
      <c r="H24" s="2036"/>
      <c r="I24" s="2036"/>
      <c r="J24" s="2036"/>
      <c r="K24" s="2036"/>
      <c r="L24" s="2036"/>
      <c r="M24" s="2036"/>
      <c r="N24" s="2036"/>
      <c r="O24" s="2036"/>
      <c r="P24" s="2036"/>
      <c r="Q24" s="2036"/>
      <c r="R24" s="2036"/>
      <c r="S24" s="2037"/>
      <c r="T24" s="1281"/>
      <c r="U24" s="1281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330" t="s">
        <v>46</v>
      </c>
      <c r="B27" s="4330" t="s">
        <v>6</v>
      </c>
      <c r="C27" s="4331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142"/>
      <c r="V27" s="3875" t="s">
        <v>48</v>
      </c>
      <c r="W27" s="3876"/>
      <c r="X27" s="3744" t="s">
        <v>49</v>
      </c>
      <c r="Y27" s="3746"/>
      <c r="Z27" s="4308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39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330"/>
      <c r="B28" s="4330"/>
      <c r="C28" s="4329" t="s">
        <v>7</v>
      </c>
      <c r="D28" s="4329"/>
      <c r="E28" s="4329"/>
      <c r="F28" s="4329"/>
      <c r="G28" s="4329"/>
      <c r="H28" s="4329"/>
      <c r="I28" s="4329"/>
      <c r="J28" s="4329"/>
      <c r="K28" s="4329"/>
      <c r="L28" s="4329"/>
      <c r="M28" s="4329"/>
      <c r="N28" s="4329"/>
      <c r="O28" s="4329"/>
      <c r="P28" s="4329"/>
      <c r="Q28" s="4329"/>
      <c r="R28" s="4329"/>
      <c r="S28" s="4329"/>
      <c r="T28" s="4140" t="s">
        <v>40</v>
      </c>
      <c r="U28" s="4319"/>
      <c r="V28" s="3877"/>
      <c r="W28" s="3878"/>
      <c r="X28" s="3747"/>
      <c r="Y28" s="3749"/>
      <c r="Z28" s="4234" t="s">
        <v>55</v>
      </c>
      <c r="AA28" s="4051"/>
      <c r="AB28" s="4051"/>
      <c r="AC28" s="4051"/>
      <c r="AD28" s="4052"/>
      <c r="AE28" s="4234" t="s">
        <v>56</v>
      </c>
      <c r="AF28" s="4051"/>
      <c r="AG28" s="4051"/>
      <c r="AH28" s="4051"/>
      <c r="AI28" s="4052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330"/>
      <c r="B29" s="4330"/>
      <c r="C29" s="1938" t="s">
        <v>12</v>
      </c>
      <c r="D29" s="1939" t="s">
        <v>13</v>
      </c>
      <c r="E29" s="1939" t="s">
        <v>41</v>
      </c>
      <c r="F29" s="1939" t="s">
        <v>42</v>
      </c>
      <c r="G29" s="1939" t="s">
        <v>16</v>
      </c>
      <c r="H29" s="1939" t="s">
        <v>17</v>
      </c>
      <c r="I29" s="1939" t="s">
        <v>18</v>
      </c>
      <c r="J29" s="1939" t="s">
        <v>19</v>
      </c>
      <c r="K29" s="1939" t="s">
        <v>20</v>
      </c>
      <c r="L29" s="1939" t="s">
        <v>21</v>
      </c>
      <c r="M29" s="1939" t="s">
        <v>22</v>
      </c>
      <c r="N29" s="1939" t="s">
        <v>23</v>
      </c>
      <c r="O29" s="1939" t="s">
        <v>24</v>
      </c>
      <c r="P29" s="1939" t="s">
        <v>25</v>
      </c>
      <c r="Q29" s="1939" t="s">
        <v>26</v>
      </c>
      <c r="R29" s="1939" t="s">
        <v>27</v>
      </c>
      <c r="S29" s="2034" t="s">
        <v>28</v>
      </c>
      <c r="T29" s="2038" t="s">
        <v>29</v>
      </c>
      <c r="U29" s="1264" t="s">
        <v>30</v>
      </c>
      <c r="V29" s="2039" t="s">
        <v>57</v>
      </c>
      <c r="W29" s="1282" t="s">
        <v>58</v>
      </c>
      <c r="X29" s="1926" t="s">
        <v>59</v>
      </c>
      <c r="Y29" s="2040" t="s">
        <v>60</v>
      </c>
      <c r="Z29" s="2041" t="s">
        <v>6</v>
      </c>
      <c r="AA29" s="2042" t="s">
        <v>61</v>
      </c>
      <c r="AB29" s="1939" t="s">
        <v>62</v>
      </c>
      <c r="AC29" s="2006" t="s">
        <v>63</v>
      </c>
      <c r="AD29" s="1219" t="s">
        <v>64</v>
      </c>
      <c r="AE29" s="70" t="s">
        <v>6</v>
      </c>
      <c r="AF29" s="2042" t="s">
        <v>61</v>
      </c>
      <c r="AG29" s="2034" t="s">
        <v>62</v>
      </c>
      <c r="AH29" s="2034" t="s">
        <v>63</v>
      </c>
      <c r="AI29" s="2034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2043" t="s">
        <v>65</v>
      </c>
      <c r="B30" s="28">
        <f t="shared" ref="B30:B45" si="7">SUM(C30:S30)</f>
        <v>24</v>
      </c>
      <c r="C30" s="1905">
        <v>12</v>
      </c>
      <c r="D30" s="1967">
        <v>5</v>
      </c>
      <c r="E30" s="1967">
        <v>6</v>
      </c>
      <c r="F30" s="1967">
        <v>1</v>
      </c>
      <c r="G30" s="1967"/>
      <c r="H30" s="1967"/>
      <c r="I30" s="1967"/>
      <c r="J30" s="1967"/>
      <c r="K30" s="1967"/>
      <c r="L30" s="1967"/>
      <c r="M30" s="1967"/>
      <c r="N30" s="1967"/>
      <c r="O30" s="1967"/>
      <c r="P30" s="1967"/>
      <c r="Q30" s="1967"/>
      <c r="R30" s="1967"/>
      <c r="S30" s="1906"/>
      <c r="T30" s="1905">
        <v>13</v>
      </c>
      <c r="U30" s="1906">
        <v>11</v>
      </c>
      <c r="V30" s="1905"/>
      <c r="W30" s="1906"/>
      <c r="X30" s="1905"/>
      <c r="Y30" s="1906"/>
      <c r="Z30" s="2044">
        <f>SUM(AA30+AB30+AC30+AD30)</f>
        <v>0</v>
      </c>
      <c r="AA30" s="1905"/>
      <c r="AB30" s="1967"/>
      <c r="AC30" s="1967"/>
      <c r="AD30" s="1906"/>
      <c r="AE30" s="2044">
        <f>SUM(AF30+AG30+AH30+AI30)</f>
        <v>0</v>
      </c>
      <c r="AF30" s="1905"/>
      <c r="AG30" s="1967"/>
      <c r="AH30" s="1967"/>
      <c r="AI30" s="1907"/>
      <c r="AJ30" s="2045">
        <v>6</v>
      </c>
      <c r="AK30" s="2045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2046"/>
      <c r="D31" s="2047"/>
      <c r="E31" s="2047"/>
      <c r="F31" s="2047"/>
      <c r="G31" s="2047"/>
      <c r="H31" s="2047"/>
      <c r="I31" s="2047"/>
      <c r="J31" s="2047"/>
      <c r="K31" s="2047"/>
      <c r="L31" s="2047"/>
      <c r="M31" s="2047"/>
      <c r="N31" s="2047"/>
      <c r="O31" s="2047"/>
      <c r="P31" s="2047"/>
      <c r="Q31" s="2047"/>
      <c r="R31" s="2047"/>
      <c r="S31" s="2048"/>
      <c r="T31" s="2046"/>
      <c r="U31" s="2048"/>
      <c r="V31" s="2046"/>
      <c r="W31" s="2048"/>
      <c r="X31" s="2046"/>
      <c r="Y31" s="2048"/>
      <c r="Z31" s="2044">
        <f t="shared" ref="Z31:Z44" si="10">SUM(AA31+AB31+AC31+AD31)</f>
        <v>0</v>
      </c>
      <c r="AA31" s="2046"/>
      <c r="AB31" s="2047"/>
      <c r="AC31" s="2047"/>
      <c r="AD31" s="2048"/>
      <c r="AE31" s="2044">
        <f t="shared" ref="AE31:AE44" si="11">SUM(AF31+AG31+AH31+AI31)</f>
        <v>0</v>
      </c>
      <c r="AF31" s="2046"/>
      <c r="AG31" s="2047"/>
      <c r="AH31" s="2047"/>
      <c r="AI31" s="2049"/>
      <c r="AJ31" s="2045"/>
      <c r="AK31" s="2045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9</v>
      </c>
      <c r="C32" s="2046"/>
      <c r="D32" s="2047"/>
      <c r="E32" s="2047"/>
      <c r="F32" s="2047"/>
      <c r="G32" s="2047"/>
      <c r="H32" s="2047"/>
      <c r="I32" s="2047"/>
      <c r="J32" s="2047"/>
      <c r="K32" s="2047">
        <v>1</v>
      </c>
      <c r="L32" s="2047">
        <v>1</v>
      </c>
      <c r="M32" s="2047">
        <v>2</v>
      </c>
      <c r="N32" s="2047"/>
      <c r="O32" s="2047"/>
      <c r="P32" s="2047">
        <v>1</v>
      </c>
      <c r="Q32" s="2047"/>
      <c r="R32" s="2047">
        <v>1</v>
      </c>
      <c r="S32" s="2048">
        <v>3</v>
      </c>
      <c r="T32" s="2046"/>
      <c r="U32" s="2048">
        <v>9</v>
      </c>
      <c r="V32" s="2046"/>
      <c r="W32" s="2048"/>
      <c r="X32" s="2046"/>
      <c r="Y32" s="2048"/>
      <c r="Z32" s="2044">
        <f t="shared" si="10"/>
        <v>0</v>
      </c>
      <c r="AA32" s="2046"/>
      <c r="AB32" s="2047"/>
      <c r="AC32" s="2047"/>
      <c r="AD32" s="2048"/>
      <c r="AE32" s="2044">
        <f t="shared" si="11"/>
        <v>0</v>
      </c>
      <c r="AF32" s="2046"/>
      <c r="AG32" s="2047"/>
      <c r="AH32" s="2047"/>
      <c r="AI32" s="2049"/>
      <c r="AJ32" s="2045"/>
      <c r="AK32" s="2045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2046"/>
      <c r="D33" s="2047"/>
      <c r="E33" s="2047"/>
      <c r="F33" s="2047"/>
      <c r="G33" s="2047"/>
      <c r="H33" s="2047"/>
      <c r="I33" s="2047"/>
      <c r="J33" s="2047"/>
      <c r="K33" s="2047"/>
      <c r="L33" s="2047"/>
      <c r="M33" s="2047"/>
      <c r="N33" s="2047"/>
      <c r="O33" s="2047"/>
      <c r="P33" s="2047"/>
      <c r="Q33" s="2047"/>
      <c r="R33" s="2047"/>
      <c r="S33" s="2048"/>
      <c r="T33" s="2046"/>
      <c r="U33" s="2048"/>
      <c r="V33" s="2046"/>
      <c r="W33" s="2048"/>
      <c r="X33" s="2046"/>
      <c r="Y33" s="2048"/>
      <c r="Z33" s="2044">
        <f t="shared" si="10"/>
        <v>0</v>
      </c>
      <c r="AA33" s="2046"/>
      <c r="AB33" s="2047"/>
      <c r="AC33" s="2047"/>
      <c r="AD33" s="2048"/>
      <c r="AE33" s="2044">
        <f t="shared" si="11"/>
        <v>0</v>
      </c>
      <c r="AF33" s="2046"/>
      <c r="AG33" s="2047"/>
      <c r="AH33" s="2047"/>
      <c r="AI33" s="2049"/>
      <c r="AJ33" s="2045"/>
      <c r="AK33" s="2045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2046"/>
      <c r="D34" s="2047"/>
      <c r="E34" s="2047"/>
      <c r="F34" s="2047"/>
      <c r="G34" s="2047"/>
      <c r="H34" s="2047"/>
      <c r="I34" s="2047"/>
      <c r="J34" s="2047"/>
      <c r="K34" s="2047"/>
      <c r="L34" s="2047"/>
      <c r="M34" s="2047"/>
      <c r="N34" s="2047"/>
      <c r="O34" s="2047"/>
      <c r="P34" s="2047"/>
      <c r="Q34" s="2047"/>
      <c r="R34" s="2047"/>
      <c r="S34" s="2048"/>
      <c r="T34" s="2046"/>
      <c r="U34" s="2048"/>
      <c r="V34" s="2046"/>
      <c r="W34" s="2048"/>
      <c r="X34" s="2046"/>
      <c r="Y34" s="2048"/>
      <c r="Z34" s="2044">
        <f t="shared" si="10"/>
        <v>0</v>
      </c>
      <c r="AA34" s="2046"/>
      <c r="AB34" s="2047"/>
      <c r="AC34" s="2047"/>
      <c r="AD34" s="2048"/>
      <c r="AE34" s="2044">
        <f t="shared" si="11"/>
        <v>0</v>
      </c>
      <c r="AF34" s="2046"/>
      <c r="AG34" s="2047"/>
      <c r="AH34" s="2047"/>
      <c r="AI34" s="2049"/>
      <c r="AJ34" s="2045"/>
      <c r="AK34" s="2045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2046"/>
      <c r="D35" s="2047"/>
      <c r="E35" s="2047"/>
      <c r="F35" s="2047"/>
      <c r="G35" s="2047"/>
      <c r="H35" s="2047"/>
      <c r="I35" s="2047"/>
      <c r="J35" s="2047"/>
      <c r="K35" s="2047"/>
      <c r="L35" s="2047"/>
      <c r="M35" s="2047"/>
      <c r="N35" s="2047"/>
      <c r="O35" s="2047"/>
      <c r="P35" s="2047"/>
      <c r="Q35" s="2047"/>
      <c r="R35" s="2047"/>
      <c r="S35" s="2048"/>
      <c r="T35" s="2046"/>
      <c r="U35" s="2048"/>
      <c r="V35" s="2046"/>
      <c r="W35" s="2048"/>
      <c r="X35" s="2046"/>
      <c r="Y35" s="2048"/>
      <c r="Z35" s="2044">
        <f t="shared" si="10"/>
        <v>0</v>
      </c>
      <c r="AA35" s="2046"/>
      <c r="AB35" s="2047"/>
      <c r="AC35" s="2047"/>
      <c r="AD35" s="2048"/>
      <c r="AE35" s="2044">
        <f t="shared" si="11"/>
        <v>0</v>
      </c>
      <c r="AF35" s="2046"/>
      <c r="AG35" s="2047"/>
      <c r="AH35" s="2047"/>
      <c r="AI35" s="2049"/>
      <c r="AJ35" s="2045"/>
      <c r="AK35" s="2045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2046"/>
      <c r="D36" s="2047"/>
      <c r="E36" s="2047"/>
      <c r="F36" s="2047"/>
      <c r="G36" s="2047"/>
      <c r="H36" s="2047"/>
      <c r="I36" s="2047"/>
      <c r="J36" s="2047"/>
      <c r="K36" s="2047"/>
      <c r="L36" s="2047"/>
      <c r="M36" s="2047"/>
      <c r="N36" s="2047"/>
      <c r="O36" s="2047"/>
      <c r="P36" s="2047"/>
      <c r="Q36" s="2047"/>
      <c r="R36" s="2047"/>
      <c r="S36" s="2048"/>
      <c r="T36" s="2046"/>
      <c r="U36" s="2048"/>
      <c r="V36" s="2046"/>
      <c r="W36" s="2048"/>
      <c r="X36" s="2046"/>
      <c r="Y36" s="2048"/>
      <c r="Z36" s="2044">
        <f>SUM(AA36+AB36+AC36+AD36)</f>
        <v>0</v>
      </c>
      <c r="AA36" s="2046"/>
      <c r="AB36" s="2047"/>
      <c r="AC36" s="2047"/>
      <c r="AD36" s="2048"/>
      <c r="AE36" s="2044">
        <f>SUM(AF36+AG36+AH36+AI36)</f>
        <v>0</v>
      </c>
      <c r="AF36" s="2046"/>
      <c r="AG36" s="2047"/>
      <c r="AH36" s="2047"/>
      <c r="AI36" s="2049"/>
      <c r="AJ36" s="2045"/>
      <c r="AK36" s="2045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2046"/>
      <c r="D37" s="2047"/>
      <c r="E37" s="2047"/>
      <c r="F37" s="2047"/>
      <c r="G37" s="2047"/>
      <c r="H37" s="2047"/>
      <c r="I37" s="2047"/>
      <c r="J37" s="2047"/>
      <c r="K37" s="2047"/>
      <c r="L37" s="2047"/>
      <c r="M37" s="2047"/>
      <c r="N37" s="2047"/>
      <c r="O37" s="2047"/>
      <c r="P37" s="2047"/>
      <c r="Q37" s="2047"/>
      <c r="R37" s="2047"/>
      <c r="S37" s="2048"/>
      <c r="T37" s="2046"/>
      <c r="U37" s="2048"/>
      <c r="V37" s="2046"/>
      <c r="W37" s="2048"/>
      <c r="X37" s="2046"/>
      <c r="Y37" s="2048"/>
      <c r="Z37" s="2044">
        <f t="shared" si="10"/>
        <v>0</v>
      </c>
      <c r="AA37" s="2046"/>
      <c r="AB37" s="2047"/>
      <c r="AC37" s="2047"/>
      <c r="AD37" s="2048"/>
      <c r="AE37" s="2044">
        <f t="shared" si="11"/>
        <v>0</v>
      </c>
      <c r="AF37" s="2046"/>
      <c r="AG37" s="2047"/>
      <c r="AH37" s="2047"/>
      <c r="AI37" s="2049"/>
      <c r="AJ37" s="2045"/>
      <c r="AK37" s="2045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2046"/>
      <c r="D38" s="2047"/>
      <c r="E38" s="2047"/>
      <c r="F38" s="2047"/>
      <c r="G38" s="2047"/>
      <c r="H38" s="2047"/>
      <c r="I38" s="2047"/>
      <c r="J38" s="2047"/>
      <c r="K38" s="2047"/>
      <c r="L38" s="2047"/>
      <c r="M38" s="2047"/>
      <c r="N38" s="2047"/>
      <c r="O38" s="2047"/>
      <c r="P38" s="2047"/>
      <c r="Q38" s="2047"/>
      <c r="R38" s="2047"/>
      <c r="S38" s="2048"/>
      <c r="T38" s="2046"/>
      <c r="U38" s="2048"/>
      <c r="V38" s="2046"/>
      <c r="W38" s="2048"/>
      <c r="X38" s="2046"/>
      <c r="Y38" s="2048"/>
      <c r="Z38" s="2044">
        <f t="shared" si="10"/>
        <v>0</v>
      </c>
      <c r="AA38" s="2046"/>
      <c r="AB38" s="2047"/>
      <c r="AC38" s="2047"/>
      <c r="AD38" s="2048"/>
      <c r="AE38" s="2044">
        <f t="shared" si="11"/>
        <v>0</v>
      </c>
      <c r="AF38" s="2046"/>
      <c r="AG38" s="2047"/>
      <c r="AH38" s="2047"/>
      <c r="AI38" s="2049"/>
      <c r="AJ38" s="2045"/>
      <c r="AK38" s="2045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2050" t="s">
        <v>74</v>
      </c>
      <c r="B39" s="28">
        <f t="shared" si="7"/>
        <v>41</v>
      </c>
      <c r="C39" s="2046">
        <v>1</v>
      </c>
      <c r="D39" s="2047">
        <v>3</v>
      </c>
      <c r="E39" s="2047">
        <v>12</v>
      </c>
      <c r="F39" s="2047">
        <v>14</v>
      </c>
      <c r="G39" s="2047">
        <v>1</v>
      </c>
      <c r="H39" s="2047">
        <v>4</v>
      </c>
      <c r="I39" s="2047">
        <v>1</v>
      </c>
      <c r="J39" s="2047"/>
      <c r="K39" s="2047">
        <v>1</v>
      </c>
      <c r="L39" s="2047"/>
      <c r="M39" s="2047"/>
      <c r="N39" s="2047"/>
      <c r="O39" s="2047">
        <v>1</v>
      </c>
      <c r="P39" s="2047"/>
      <c r="Q39" s="2047">
        <v>3</v>
      </c>
      <c r="R39" s="2047"/>
      <c r="S39" s="2048"/>
      <c r="T39" s="2046">
        <v>20</v>
      </c>
      <c r="U39" s="2048">
        <v>21</v>
      </c>
      <c r="V39" s="2046"/>
      <c r="W39" s="2048"/>
      <c r="X39" s="2046"/>
      <c r="Y39" s="2048"/>
      <c r="Z39" s="2044">
        <f t="shared" si="10"/>
        <v>3</v>
      </c>
      <c r="AA39" s="2046">
        <v>2</v>
      </c>
      <c r="AB39" s="2047">
        <v>1</v>
      </c>
      <c r="AC39" s="2047"/>
      <c r="AD39" s="2048"/>
      <c r="AE39" s="2044">
        <f t="shared" si="11"/>
        <v>0</v>
      </c>
      <c r="AF39" s="2046"/>
      <c r="AG39" s="2047"/>
      <c r="AH39" s="2047"/>
      <c r="AI39" s="2049"/>
      <c r="AJ39" s="2045">
        <v>1</v>
      </c>
      <c r="AK39" s="2045">
        <v>8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2050" t="s">
        <v>75</v>
      </c>
      <c r="B40" s="28">
        <f t="shared" si="7"/>
        <v>0</v>
      </c>
      <c r="C40" s="2046"/>
      <c r="D40" s="2047"/>
      <c r="E40" s="2047"/>
      <c r="F40" s="2047"/>
      <c r="G40" s="2047"/>
      <c r="H40" s="2047"/>
      <c r="I40" s="2047"/>
      <c r="J40" s="2047"/>
      <c r="K40" s="2047"/>
      <c r="L40" s="2047"/>
      <c r="M40" s="2047"/>
      <c r="N40" s="2047"/>
      <c r="O40" s="2047"/>
      <c r="P40" s="2047"/>
      <c r="Q40" s="2047"/>
      <c r="R40" s="2047"/>
      <c r="S40" s="2048"/>
      <c r="T40" s="2046"/>
      <c r="U40" s="2048"/>
      <c r="V40" s="2046"/>
      <c r="W40" s="2048"/>
      <c r="X40" s="2046"/>
      <c r="Y40" s="2048"/>
      <c r="Z40" s="2044">
        <f t="shared" si="10"/>
        <v>0</v>
      </c>
      <c r="AA40" s="2046"/>
      <c r="AB40" s="2047"/>
      <c r="AC40" s="2047"/>
      <c r="AD40" s="2048"/>
      <c r="AE40" s="2044">
        <f t="shared" si="11"/>
        <v>0</v>
      </c>
      <c r="AF40" s="2046"/>
      <c r="AG40" s="2047"/>
      <c r="AH40" s="2047"/>
      <c r="AI40" s="2049"/>
      <c r="AJ40" s="2045"/>
      <c r="AK40" s="2045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2050" t="s">
        <v>76</v>
      </c>
      <c r="B41" s="28">
        <f t="shared" si="7"/>
        <v>0</v>
      </c>
      <c r="C41" s="2046"/>
      <c r="D41" s="2047"/>
      <c r="E41" s="2047"/>
      <c r="F41" s="2047"/>
      <c r="G41" s="2047"/>
      <c r="H41" s="2047"/>
      <c r="I41" s="2047"/>
      <c r="J41" s="2047"/>
      <c r="K41" s="2047"/>
      <c r="L41" s="2047"/>
      <c r="M41" s="2047"/>
      <c r="N41" s="2047"/>
      <c r="O41" s="2047"/>
      <c r="P41" s="2047"/>
      <c r="Q41" s="2047"/>
      <c r="R41" s="2047"/>
      <c r="S41" s="2048"/>
      <c r="T41" s="2046"/>
      <c r="U41" s="2048"/>
      <c r="V41" s="2046"/>
      <c r="W41" s="2048"/>
      <c r="X41" s="2046"/>
      <c r="Y41" s="2048"/>
      <c r="Z41" s="2044">
        <f t="shared" si="10"/>
        <v>0</v>
      </c>
      <c r="AA41" s="2046"/>
      <c r="AB41" s="2047"/>
      <c r="AC41" s="2047"/>
      <c r="AD41" s="2048"/>
      <c r="AE41" s="2044">
        <f t="shared" si="11"/>
        <v>0</v>
      </c>
      <c r="AF41" s="2046"/>
      <c r="AG41" s="2047"/>
      <c r="AH41" s="2047"/>
      <c r="AI41" s="2049"/>
      <c r="AJ41" s="2045"/>
      <c r="AK41" s="2045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2050" t="s">
        <v>77</v>
      </c>
      <c r="B42" s="28">
        <f t="shared" si="7"/>
        <v>0</v>
      </c>
      <c r="C42" s="2046"/>
      <c r="D42" s="2047"/>
      <c r="E42" s="2047"/>
      <c r="F42" s="2047"/>
      <c r="G42" s="2047"/>
      <c r="H42" s="2047"/>
      <c r="I42" s="2047"/>
      <c r="J42" s="2047"/>
      <c r="K42" s="2047"/>
      <c r="L42" s="2047"/>
      <c r="M42" s="2047"/>
      <c r="N42" s="2047"/>
      <c r="O42" s="2047"/>
      <c r="P42" s="2047"/>
      <c r="Q42" s="2047"/>
      <c r="R42" s="2047"/>
      <c r="S42" s="2048"/>
      <c r="T42" s="2046"/>
      <c r="U42" s="2048"/>
      <c r="V42" s="2046"/>
      <c r="W42" s="2048"/>
      <c r="X42" s="2046"/>
      <c r="Y42" s="2048"/>
      <c r="Z42" s="2044">
        <f t="shared" si="10"/>
        <v>0</v>
      </c>
      <c r="AA42" s="2046"/>
      <c r="AB42" s="2047"/>
      <c r="AC42" s="2047"/>
      <c r="AD42" s="2048"/>
      <c r="AE42" s="2044">
        <f t="shared" si="11"/>
        <v>0</v>
      </c>
      <c r="AF42" s="2046"/>
      <c r="AG42" s="2047"/>
      <c r="AH42" s="2047"/>
      <c r="AI42" s="2049"/>
      <c r="AJ42" s="2045"/>
      <c r="AK42" s="2045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2050" t="s">
        <v>78</v>
      </c>
      <c r="B43" s="28">
        <f t="shared" si="7"/>
        <v>0</v>
      </c>
      <c r="C43" s="2046"/>
      <c r="D43" s="2047"/>
      <c r="E43" s="2047"/>
      <c r="F43" s="2047"/>
      <c r="G43" s="2047"/>
      <c r="H43" s="2047"/>
      <c r="I43" s="2047"/>
      <c r="J43" s="2047"/>
      <c r="K43" s="2047"/>
      <c r="L43" s="2047"/>
      <c r="M43" s="2047"/>
      <c r="N43" s="2047"/>
      <c r="O43" s="2047"/>
      <c r="P43" s="2047"/>
      <c r="Q43" s="2047"/>
      <c r="R43" s="2047"/>
      <c r="S43" s="2048"/>
      <c r="T43" s="2046"/>
      <c r="U43" s="2048"/>
      <c r="V43" s="2046"/>
      <c r="W43" s="2048"/>
      <c r="X43" s="2046"/>
      <c r="Y43" s="2048"/>
      <c r="Z43" s="2044">
        <f t="shared" si="10"/>
        <v>0</v>
      </c>
      <c r="AA43" s="2046"/>
      <c r="AB43" s="2047"/>
      <c r="AC43" s="2047"/>
      <c r="AD43" s="2048"/>
      <c r="AE43" s="2044">
        <f t="shared" si="11"/>
        <v>0</v>
      </c>
      <c r="AF43" s="2046"/>
      <c r="AG43" s="2047"/>
      <c r="AH43" s="2047"/>
      <c r="AI43" s="2049"/>
      <c r="AJ43" s="2045"/>
      <c r="AK43" s="2045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2051" t="s">
        <v>79</v>
      </c>
      <c r="B44" s="28">
        <f t="shared" si="7"/>
        <v>48</v>
      </c>
      <c r="C44" s="2052"/>
      <c r="D44" s="2053"/>
      <c r="E44" s="2053"/>
      <c r="F44" s="2053"/>
      <c r="G44" s="2053"/>
      <c r="H44" s="2053">
        <v>1</v>
      </c>
      <c r="I44" s="2053"/>
      <c r="J44" s="2053">
        <v>2</v>
      </c>
      <c r="K44" s="2053">
        <v>1</v>
      </c>
      <c r="L44" s="2053">
        <v>2</v>
      </c>
      <c r="M44" s="2053">
        <v>3</v>
      </c>
      <c r="N44" s="2053">
        <v>3</v>
      </c>
      <c r="O44" s="2053">
        <v>8</v>
      </c>
      <c r="P44" s="2053">
        <v>3</v>
      </c>
      <c r="Q44" s="2053">
        <v>6</v>
      </c>
      <c r="R44" s="2053">
        <v>8</v>
      </c>
      <c r="S44" s="2054">
        <v>11</v>
      </c>
      <c r="T44" s="2052">
        <v>22</v>
      </c>
      <c r="U44" s="2054">
        <v>26</v>
      </c>
      <c r="V44" s="2052"/>
      <c r="W44" s="2054"/>
      <c r="X44" s="2052"/>
      <c r="Y44" s="2054"/>
      <c r="Z44" s="2044">
        <f t="shared" si="10"/>
        <v>0</v>
      </c>
      <c r="AA44" s="2052"/>
      <c r="AB44" s="2053"/>
      <c r="AC44" s="2053"/>
      <c r="AD44" s="2054"/>
      <c r="AE44" s="2044">
        <f t="shared" si="11"/>
        <v>23</v>
      </c>
      <c r="AF44" s="2052">
        <v>22</v>
      </c>
      <c r="AG44" s="2053">
        <v>1</v>
      </c>
      <c r="AH44" s="2053"/>
      <c r="AI44" s="2055"/>
      <c r="AJ44" s="2045"/>
      <c r="AK44" s="2045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2056" t="s">
        <v>6</v>
      </c>
      <c r="B45" s="2057">
        <f t="shared" si="7"/>
        <v>122</v>
      </c>
      <c r="C45" s="2058">
        <f t="shared" ref="C45:AI45" si="21">SUM(C30:C44)</f>
        <v>13</v>
      </c>
      <c r="D45" s="2059">
        <f t="shared" si="21"/>
        <v>8</v>
      </c>
      <c r="E45" s="2059">
        <f t="shared" si="21"/>
        <v>18</v>
      </c>
      <c r="F45" s="2059">
        <f t="shared" si="21"/>
        <v>15</v>
      </c>
      <c r="G45" s="2059">
        <f t="shared" si="21"/>
        <v>1</v>
      </c>
      <c r="H45" s="2060">
        <f t="shared" si="21"/>
        <v>5</v>
      </c>
      <c r="I45" s="2059">
        <f t="shared" si="21"/>
        <v>1</v>
      </c>
      <c r="J45" s="2059">
        <f t="shared" si="21"/>
        <v>2</v>
      </c>
      <c r="K45" s="2059">
        <f t="shared" si="21"/>
        <v>3</v>
      </c>
      <c r="L45" s="2059">
        <f t="shared" si="21"/>
        <v>3</v>
      </c>
      <c r="M45" s="2059">
        <f t="shared" si="21"/>
        <v>5</v>
      </c>
      <c r="N45" s="2059">
        <f t="shared" si="21"/>
        <v>3</v>
      </c>
      <c r="O45" s="2059">
        <f t="shared" si="21"/>
        <v>9</v>
      </c>
      <c r="P45" s="2059">
        <f t="shared" si="21"/>
        <v>4</v>
      </c>
      <c r="Q45" s="2059">
        <f t="shared" si="21"/>
        <v>9</v>
      </c>
      <c r="R45" s="2059">
        <f t="shared" si="21"/>
        <v>9</v>
      </c>
      <c r="S45" s="1295">
        <f t="shared" si="21"/>
        <v>14</v>
      </c>
      <c r="T45" s="2058">
        <f t="shared" si="21"/>
        <v>55</v>
      </c>
      <c r="U45" s="1295">
        <f t="shared" si="21"/>
        <v>67</v>
      </c>
      <c r="V45" s="2058">
        <f t="shared" si="21"/>
        <v>0</v>
      </c>
      <c r="W45" s="1295">
        <f t="shared" si="21"/>
        <v>0</v>
      </c>
      <c r="X45" s="2058">
        <f t="shared" si="21"/>
        <v>0</v>
      </c>
      <c r="Y45" s="1295">
        <f t="shared" si="21"/>
        <v>0</v>
      </c>
      <c r="Z45" s="2061">
        <f t="shared" si="21"/>
        <v>3</v>
      </c>
      <c r="AA45" s="2058">
        <f t="shared" si="21"/>
        <v>2</v>
      </c>
      <c r="AB45" s="2059">
        <f t="shared" si="21"/>
        <v>1</v>
      </c>
      <c r="AC45" s="2059">
        <f t="shared" si="21"/>
        <v>0</v>
      </c>
      <c r="AD45" s="2060">
        <f t="shared" si="21"/>
        <v>0</v>
      </c>
      <c r="AE45" s="2061">
        <f t="shared" si="21"/>
        <v>23</v>
      </c>
      <c r="AF45" s="2058">
        <f t="shared" si="21"/>
        <v>22</v>
      </c>
      <c r="AG45" s="2059">
        <f t="shared" si="21"/>
        <v>1</v>
      </c>
      <c r="AH45" s="2059">
        <f t="shared" si="21"/>
        <v>0</v>
      </c>
      <c r="AI45" s="2062">
        <f t="shared" si="21"/>
        <v>0</v>
      </c>
      <c r="AJ45" s="1295">
        <f>SUM(AJ30:AJ44)</f>
        <v>7</v>
      </c>
      <c r="AK45" s="1295">
        <f>SUM(AK30:AK44)</f>
        <v>8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330" t="s">
        <v>46</v>
      </c>
      <c r="B47" s="4330" t="s">
        <v>6</v>
      </c>
      <c r="C47" s="4331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14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330"/>
      <c r="B48" s="4330"/>
      <c r="C48" s="4329" t="s">
        <v>7</v>
      </c>
      <c r="D48" s="4329"/>
      <c r="E48" s="4329"/>
      <c r="F48" s="4329"/>
      <c r="G48" s="4329"/>
      <c r="H48" s="4329"/>
      <c r="I48" s="4329"/>
      <c r="J48" s="4329"/>
      <c r="K48" s="4329"/>
      <c r="L48" s="4329"/>
      <c r="M48" s="4329"/>
      <c r="N48" s="4329"/>
      <c r="O48" s="4329"/>
      <c r="P48" s="4329"/>
      <c r="Q48" s="4329"/>
      <c r="R48" s="4329"/>
      <c r="S48" s="4329"/>
      <c r="T48" s="4319" t="s">
        <v>40</v>
      </c>
      <c r="U48" s="4319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330"/>
      <c r="B49" s="4330"/>
      <c r="C49" s="1938" t="s">
        <v>12</v>
      </c>
      <c r="D49" s="1939" t="s">
        <v>13</v>
      </c>
      <c r="E49" s="1939" t="s">
        <v>41</v>
      </c>
      <c r="F49" s="1939" t="s">
        <v>42</v>
      </c>
      <c r="G49" s="1939" t="s">
        <v>16</v>
      </c>
      <c r="H49" s="1939" t="s">
        <v>17</v>
      </c>
      <c r="I49" s="1939" t="s">
        <v>18</v>
      </c>
      <c r="J49" s="1939" t="s">
        <v>19</v>
      </c>
      <c r="K49" s="1939" t="s">
        <v>20</v>
      </c>
      <c r="L49" s="1939" t="s">
        <v>21</v>
      </c>
      <c r="M49" s="1939" t="s">
        <v>22</v>
      </c>
      <c r="N49" s="1939" t="s">
        <v>23</v>
      </c>
      <c r="O49" s="1939" t="s">
        <v>24</v>
      </c>
      <c r="P49" s="1939" t="s">
        <v>25</v>
      </c>
      <c r="Q49" s="1939" t="s">
        <v>26</v>
      </c>
      <c r="R49" s="1939" t="s">
        <v>27</v>
      </c>
      <c r="S49" s="2034" t="s">
        <v>28</v>
      </c>
      <c r="T49" s="2063" t="s">
        <v>29</v>
      </c>
      <c r="U49" s="1264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2043" t="s">
        <v>82</v>
      </c>
      <c r="B50" s="28">
        <f>SUM(C50:S50)</f>
        <v>0</v>
      </c>
      <c r="C50" s="1905"/>
      <c r="D50" s="1967"/>
      <c r="E50" s="1967"/>
      <c r="F50" s="1967"/>
      <c r="G50" s="1967"/>
      <c r="H50" s="1967"/>
      <c r="I50" s="1967"/>
      <c r="J50" s="1967"/>
      <c r="K50" s="1967"/>
      <c r="L50" s="1967"/>
      <c r="M50" s="1967"/>
      <c r="N50" s="1967"/>
      <c r="O50" s="1967"/>
      <c r="P50" s="1967"/>
      <c r="Q50" s="1967"/>
      <c r="R50" s="1967"/>
      <c r="S50" s="1906"/>
      <c r="T50" s="1929"/>
      <c r="U50" s="1908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2046"/>
      <c r="D51" s="2047"/>
      <c r="E51" s="2047"/>
      <c r="F51" s="2047"/>
      <c r="G51" s="2047"/>
      <c r="H51" s="2047"/>
      <c r="I51" s="2047"/>
      <c r="J51" s="2047"/>
      <c r="K51" s="2047"/>
      <c r="L51" s="2047"/>
      <c r="M51" s="2047"/>
      <c r="N51" s="2047"/>
      <c r="O51" s="2047"/>
      <c r="P51" s="2047"/>
      <c r="Q51" s="2047"/>
      <c r="R51" s="2047"/>
      <c r="S51" s="2048"/>
      <c r="T51" s="2064"/>
      <c r="U51" s="2045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2046"/>
      <c r="D52" s="2047"/>
      <c r="E52" s="2047"/>
      <c r="F52" s="2047"/>
      <c r="G52" s="2047"/>
      <c r="H52" s="2047"/>
      <c r="I52" s="2047"/>
      <c r="J52" s="2047"/>
      <c r="K52" s="2047"/>
      <c r="L52" s="2047"/>
      <c r="M52" s="2047"/>
      <c r="N52" s="2047"/>
      <c r="O52" s="2047"/>
      <c r="P52" s="2047"/>
      <c r="Q52" s="2047"/>
      <c r="R52" s="2047"/>
      <c r="S52" s="2048"/>
      <c r="T52" s="2064"/>
      <c r="U52" s="2045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2046"/>
      <c r="D53" s="2047"/>
      <c r="E53" s="2047"/>
      <c r="F53" s="2047"/>
      <c r="G53" s="2047"/>
      <c r="H53" s="2047"/>
      <c r="I53" s="2047"/>
      <c r="J53" s="2047"/>
      <c r="K53" s="2047"/>
      <c r="L53" s="2047"/>
      <c r="M53" s="2047"/>
      <c r="N53" s="2047"/>
      <c r="O53" s="2047"/>
      <c r="P53" s="2047"/>
      <c r="Q53" s="2047"/>
      <c r="R53" s="2047"/>
      <c r="S53" s="2048"/>
      <c r="T53" s="2064"/>
      <c r="U53" s="2045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2046"/>
      <c r="D54" s="2047"/>
      <c r="E54" s="2047"/>
      <c r="F54" s="2047"/>
      <c r="G54" s="2047"/>
      <c r="H54" s="2047"/>
      <c r="I54" s="2047"/>
      <c r="J54" s="2047"/>
      <c r="K54" s="2047"/>
      <c r="L54" s="2047"/>
      <c r="M54" s="2047"/>
      <c r="N54" s="2047"/>
      <c r="O54" s="2047"/>
      <c r="P54" s="2047"/>
      <c r="Q54" s="2047"/>
      <c r="R54" s="2047"/>
      <c r="S54" s="2048"/>
      <c r="T54" s="2064"/>
      <c r="U54" s="2045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2046"/>
      <c r="D55" s="2047"/>
      <c r="E55" s="2047"/>
      <c r="F55" s="2047"/>
      <c r="G55" s="2047"/>
      <c r="H55" s="2047"/>
      <c r="I55" s="2047"/>
      <c r="J55" s="2047"/>
      <c r="K55" s="2047"/>
      <c r="L55" s="2047"/>
      <c r="M55" s="2047"/>
      <c r="N55" s="2047"/>
      <c r="O55" s="2047"/>
      <c r="P55" s="2047"/>
      <c r="Q55" s="2047"/>
      <c r="R55" s="2047"/>
      <c r="S55" s="2048"/>
      <c r="T55" s="2064"/>
      <c r="U55" s="2045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2046"/>
      <c r="D56" s="2047"/>
      <c r="E56" s="2047"/>
      <c r="F56" s="2047"/>
      <c r="G56" s="2047"/>
      <c r="H56" s="2047"/>
      <c r="I56" s="2047"/>
      <c r="J56" s="2047"/>
      <c r="K56" s="2047"/>
      <c r="L56" s="2047"/>
      <c r="M56" s="2047"/>
      <c r="N56" s="2047"/>
      <c r="O56" s="2047"/>
      <c r="P56" s="2047"/>
      <c r="Q56" s="2047"/>
      <c r="R56" s="2047"/>
      <c r="S56" s="2048"/>
      <c r="T56" s="2064"/>
      <c r="U56" s="2045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2046"/>
      <c r="D57" s="2047"/>
      <c r="E57" s="2047"/>
      <c r="F57" s="2047"/>
      <c r="G57" s="2047"/>
      <c r="H57" s="2047"/>
      <c r="I57" s="2047"/>
      <c r="J57" s="2047"/>
      <c r="K57" s="2047"/>
      <c r="L57" s="2047"/>
      <c r="M57" s="2047"/>
      <c r="N57" s="2047"/>
      <c r="O57" s="2047"/>
      <c r="P57" s="2047"/>
      <c r="Q57" s="2047"/>
      <c r="R57" s="2047"/>
      <c r="S57" s="2048"/>
      <c r="T57" s="2064"/>
      <c r="U57" s="2045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2046"/>
      <c r="D58" s="2047"/>
      <c r="E58" s="2047"/>
      <c r="F58" s="2047"/>
      <c r="G58" s="2047"/>
      <c r="H58" s="2047"/>
      <c r="I58" s="2047"/>
      <c r="J58" s="2047"/>
      <c r="K58" s="2047"/>
      <c r="L58" s="2047"/>
      <c r="M58" s="2047"/>
      <c r="N58" s="2047"/>
      <c r="O58" s="2047"/>
      <c r="P58" s="2047"/>
      <c r="Q58" s="2047"/>
      <c r="R58" s="2047"/>
      <c r="S58" s="2048"/>
      <c r="T58" s="2064"/>
      <c r="U58" s="2045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2050" t="s">
        <v>74</v>
      </c>
      <c r="B59" s="28">
        <f t="shared" si="25"/>
        <v>0</v>
      </c>
      <c r="C59" s="2046"/>
      <c r="D59" s="2047"/>
      <c r="E59" s="2047"/>
      <c r="F59" s="2047"/>
      <c r="G59" s="2047"/>
      <c r="H59" s="2047"/>
      <c r="I59" s="2047"/>
      <c r="J59" s="2047"/>
      <c r="K59" s="2047"/>
      <c r="L59" s="2047"/>
      <c r="M59" s="2047"/>
      <c r="N59" s="2047"/>
      <c r="O59" s="2047"/>
      <c r="P59" s="2047"/>
      <c r="Q59" s="2047"/>
      <c r="R59" s="2047"/>
      <c r="S59" s="2048"/>
      <c r="T59" s="2064"/>
      <c r="U59" s="2045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2050" t="s">
        <v>75</v>
      </c>
      <c r="B60" s="28">
        <f t="shared" si="25"/>
        <v>0</v>
      </c>
      <c r="C60" s="2046"/>
      <c r="D60" s="2047"/>
      <c r="E60" s="2047"/>
      <c r="F60" s="2047"/>
      <c r="G60" s="2047"/>
      <c r="H60" s="2047"/>
      <c r="I60" s="2047"/>
      <c r="J60" s="2047"/>
      <c r="K60" s="2047"/>
      <c r="L60" s="2047"/>
      <c r="M60" s="2047"/>
      <c r="N60" s="2047"/>
      <c r="O60" s="2047"/>
      <c r="P60" s="2047"/>
      <c r="Q60" s="2047"/>
      <c r="R60" s="2047"/>
      <c r="S60" s="2048"/>
      <c r="T60" s="2064"/>
      <c r="U60" s="2045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2050" t="s">
        <v>76</v>
      </c>
      <c r="B61" s="28">
        <f t="shared" si="25"/>
        <v>0</v>
      </c>
      <c r="C61" s="2046"/>
      <c r="D61" s="2047"/>
      <c r="E61" s="2047"/>
      <c r="F61" s="2047"/>
      <c r="G61" s="2047"/>
      <c r="H61" s="2047"/>
      <c r="I61" s="2047"/>
      <c r="J61" s="2047"/>
      <c r="K61" s="2047"/>
      <c r="L61" s="2047"/>
      <c r="M61" s="2047"/>
      <c r="N61" s="2047"/>
      <c r="O61" s="2047"/>
      <c r="P61" s="2047"/>
      <c r="Q61" s="2047"/>
      <c r="R61" s="2047"/>
      <c r="S61" s="2048"/>
      <c r="T61" s="2064"/>
      <c r="U61" s="2045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2050" t="s">
        <v>77</v>
      </c>
      <c r="B62" s="28">
        <f t="shared" si="25"/>
        <v>0</v>
      </c>
      <c r="C62" s="2046"/>
      <c r="D62" s="2047"/>
      <c r="E62" s="2047"/>
      <c r="F62" s="2047"/>
      <c r="G62" s="2047"/>
      <c r="H62" s="2047"/>
      <c r="I62" s="2047"/>
      <c r="J62" s="2047"/>
      <c r="K62" s="2047"/>
      <c r="L62" s="2047"/>
      <c r="M62" s="2047"/>
      <c r="N62" s="2047"/>
      <c r="O62" s="2047"/>
      <c r="P62" s="2047"/>
      <c r="Q62" s="2047"/>
      <c r="R62" s="2047"/>
      <c r="S62" s="2048"/>
      <c r="T62" s="2064"/>
      <c r="U62" s="2045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2050" t="s">
        <v>78</v>
      </c>
      <c r="B63" s="28">
        <f t="shared" si="25"/>
        <v>0</v>
      </c>
      <c r="C63" s="2046"/>
      <c r="D63" s="2047"/>
      <c r="E63" s="2047"/>
      <c r="F63" s="2047"/>
      <c r="G63" s="2047"/>
      <c r="H63" s="2047"/>
      <c r="I63" s="2047"/>
      <c r="J63" s="2047"/>
      <c r="K63" s="2047"/>
      <c r="L63" s="2047"/>
      <c r="M63" s="2047"/>
      <c r="N63" s="2047"/>
      <c r="O63" s="2047"/>
      <c r="P63" s="2047"/>
      <c r="Q63" s="2047"/>
      <c r="R63" s="2047"/>
      <c r="S63" s="2048"/>
      <c r="T63" s="2064"/>
      <c r="U63" s="2045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2051" t="s">
        <v>79</v>
      </c>
      <c r="B64" s="28">
        <f t="shared" si="25"/>
        <v>0</v>
      </c>
      <c r="C64" s="2052"/>
      <c r="D64" s="2053"/>
      <c r="E64" s="2053"/>
      <c r="F64" s="2053"/>
      <c r="G64" s="2053"/>
      <c r="H64" s="2053"/>
      <c r="I64" s="2053"/>
      <c r="J64" s="2053"/>
      <c r="K64" s="2053"/>
      <c r="L64" s="2053"/>
      <c r="M64" s="2053"/>
      <c r="N64" s="2053"/>
      <c r="O64" s="2053"/>
      <c r="P64" s="2053"/>
      <c r="Q64" s="2053"/>
      <c r="R64" s="2053"/>
      <c r="S64" s="2054"/>
      <c r="T64" s="2065"/>
      <c r="U64" s="2066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2056" t="s">
        <v>6</v>
      </c>
      <c r="B65" s="2057">
        <f>SUM(C65:S65)</f>
        <v>0</v>
      </c>
      <c r="C65" s="2058">
        <f t="shared" ref="C65:U65" si="26">SUM(C50:C64)</f>
        <v>0</v>
      </c>
      <c r="D65" s="2059">
        <f t="shared" si="26"/>
        <v>0</v>
      </c>
      <c r="E65" s="2059">
        <f t="shared" si="26"/>
        <v>0</v>
      </c>
      <c r="F65" s="2059">
        <f t="shared" si="26"/>
        <v>0</v>
      </c>
      <c r="G65" s="2059">
        <f t="shared" si="26"/>
        <v>0</v>
      </c>
      <c r="H65" s="2060">
        <f t="shared" si="26"/>
        <v>0</v>
      </c>
      <c r="I65" s="2059">
        <f t="shared" si="26"/>
        <v>0</v>
      </c>
      <c r="J65" s="2059">
        <f t="shared" si="26"/>
        <v>0</v>
      </c>
      <c r="K65" s="2059">
        <f t="shared" si="26"/>
        <v>0</v>
      </c>
      <c r="L65" s="2059">
        <f t="shared" si="26"/>
        <v>0</v>
      </c>
      <c r="M65" s="2059">
        <f t="shared" si="26"/>
        <v>0</v>
      </c>
      <c r="N65" s="2059">
        <f t="shared" si="26"/>
        <v>0</v>
      </c>
      <c r="O65" s="2059">
        <f t="shared" si="26"/>
        <v>0</v>
      </c>
      <c r="P65" s="2059">
        <f t="shared" si="26"/>
        <v>0</v>
      </c>
      <c r="Q65" s="2059">
        <f t="shared" si="26"/>
        <v>0</v>
      </c>
      <c r="R65" s="2059">
        <f t="shared" si="26"/>
        <v>0</v>
      </c>
      <c r="S65" s="1295">
        <f t="shared" si="26"/>
        <v>0</v>
      </c>
      <c r="T65" s="2061">
        <f t="shared" si="26"/>
        <v>0</v>
      </c>
      <c r="U65" s="1295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230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328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237" t="s">
        <v>12</v>
      </c>
      <c r="G68" s="4133"/>
      <c r="H68" s="4237" t="s">
        <v>13</v>
      </c>
      <c r="I68" s="4133"/>
      <c r="J68" s="4237" t="s">
        <v>41</v>
      </c>
      <c r="K68" s="4133"/>
      <c r="L68" s="4237" t="s">
        <v>42</v>
      </c>
      <c r="M68" s="4133"/>
      <c r="N68" s="4237" t="s">
        <v>16</v>
      </c>
      <c r="O68" s="4133"/>
      <c r="P68" s="4230" t="s">
        <v>17</v>
      </c>
      <c r="Q68" s="4049"/>
      <c r="R68" s="4230" t="s">
        <v>18</v>
      </c>
      <c r="S68" s="4049"/>
      <c r="T68" s="4230" t="s">
        <v>19</v>
      </c>
      <c r="U68" s="4049"/>
      <c r="V68" s="4230" t="s">
        <v>20</v>
      </c>
      <c r="W68" s="4049"/>
      <c r="X68" s="4230" t="s">
        <v>21</v>
      </c>
      <c r="Y68" s="4049"/>
      <c r="Z68" s="4230" t="s">
        <v>22</v>
      </c>
      <c r="AA68" s="4049"/>
      <c r="AB68" s="4230" t="s">
        <v>23</v>
      </c>
      <c r="AC68" s="4049"/>
      <c r="AD68" s="4230" t="s">
        <v>24</v>
      </c>
      <c r="AE68" s="4049"/>
      <c r="AF68" s="4230" t="s">
        <v>25</v>
      </c>
      <c r="AG68" s="4049"/>
      <c r="AH68" s="4230" t="s">
        <v>26</v>
      </c>
      <c r="AI68" s="4049"/>
      <c r="AJ68" s="4230" t="s">
        <v>27</v>
      </c>
      <c r="AK68" s="4049"/>
      <c r="AL68" s="4230" t="s">
        <v>28</v>
      </c>
      <c r="AM68" s="4328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2067" t="s">
        <v>90</v>
      </c>
      <c r="D69" s="2068" t="s">
        <v>29</v>
      </c>
      <c r="E69" s="1299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2069">
        <f>SUM(D70+E70)</f>
        <v>28</v>
      </c>
      <c r="D70" s="102">
        <f>SUM(F70+H70+J70+L70+N70+P70+R70+T70+V70+X70+Z70+AB70+AD70+AF70+AH70+AJ70+AL70)</f>
        <v>1</v>
      </c>
      <c r="E70" s="103">
        <f>SUM(G70+I70+K70+M70+O70+Q70+S70+U70+W70+Y70+AA70+AC70+AE70+AG70+AI70+AK70+AM70)</f>
        <v>27</v>
      </c>
      <c r="F70" s="104"/>
      <c r="G70" s="105"/>
      <c r="H70" s="104"/>
      <c r="I70" s="105"/>
      <c r="J70" s="104"/>
      <c r="K70" s="105"/>
      <c r="L70" s="104"/>
      <c r="M70" s="105"/>
      <c r="N70" s="104"/>
      <c r="O70" s="105"/>
      <c r="P70" s="104"/>
      <c r="Q70" s="105">
        <v>2</v>
      </c>
      <c r="R70" s="104"/>
      <c r="S70" s="105">
        <v>2</v>
      </c>
      <c r="T70" s="104"/>
      <c r="U70" s="105"/>
      <c r="V70" s="104"/>
      <c r="W70" s="105">
        <v>4</v>
      </c>
      <c r="X70" s="104"/>
      <c r="Y70" s="105">
        <v>3</v>
      </c>
      <c r="Z70" s="104"/>
      <c r="AA70" s="105">
        <v>3</v>
      </c>
      <c r="AB70" s="104">
        <v>1</v>
      </c>
      <c r="AC70" s="105">
        <v>1</v>
      </c>
      <c r="AD70" s="104"/>
      <c r="AE70" s="105">
        <v>3</v>
      </c>
      <c r="AF70" s="104"/>
      <c r="AG70" s="105">
        <v>6</v>
      </c>
      <c r="AH70" s="104"/>
      <c r="AI70" s="105"/>
      <c r="AJ70" s="104"/>
      <c r="AK70" s="105">
        <v>1</v>
      </c>
      <c r="AL70" s="104"/>
      <c r="AM70" s="106">
        <v>2</v>
      </c>
      <c r="AN70" s="2070">
        <v>27</v>
      </c>
      <c r="AO70" s="2037">
        <v>23</v>
      </c>
      <c r="AP70" s="2070">
        <v>0</v>
      </c>
      <c r="AQ70" s="2037">
        <v>0</v>
      </c>
      <c r="AR70" s="1281"/>
      <c r="AS70" s="1281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2071" t="s">
        <v>95</v>
      </c>
      <c r="C71" s="108">
        <f>SUM(D71:E71)</f>
        <v>0</v>
      </c>
      <c r="D71" s="2072"/>
      <c r="E71" s="103">
        <f>SUM(K71+M71+O71+Q71+S71+U71+W71+Y71+AA71+AC71+AE71+AG71+AI71+AK71+AM71)</f>
        <v>0</v>
      </c>
      <c r="F71" s="2073"/>
      <c r="G71" s="2074"/>
      <c r="H71" s="2073"/>
      <c r="I71" s="2074"/>
      <c r="J71" s="2073"/>
      <c r="K71" s="1908"/>
      <c r="L71" s="2073"/>
      <c r="M71" s="1908"/>
      <c r="N71" s="2073"/>
      <c r="O71" s="1908"/>
      <c r="P71" s="2073"/>
      <c r="Q71" s="1908"/>
      <c r="R71" s="2073"/>
      <c r="S71" s="1908"/>
      <c r="T71" s="2073"/>
      <c r="U71" s="1908"/>
      <c r="V71" s="2073"/>
      <c r="W71" s="1908"/>
      <c r="X71" s="2073"/>
      <c r="Y71" s="1908"/>
      <c r="Z71" s="2073"/>
      <c r="AA71" s="1908"/>
      <c r="AB71" s="2073"/>
      <c r="AC71" s="1906"/>
      <c r="AD71" s="2073"/>
      <c r="AE71" s="1908"/>
      <c r="AF71" s="2073"/>
      <c r="AG71" s="1908"/>
      <c r="AH71" s="2073"/>
      <c r="AI71" s="1908"/>
      <c r="AJ71" s="2073"/>
      <c r="AK71" s="1908"/>
      <c r="AL71" s="2073"/>
      <c r="AM71" s="1907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2075" t="s">
        <v>96</v>
      </c>
      <c r="C72" s="2076">
        <f>SUM(D72+E72)</f>
        <v>0</v>
      </c>
      <c r="D72" s="2077">
        <f>SUM(F72+H72+J72+L72+N72+P72+R72+T72+V72+X72+Z72+AB72+AD72+AF72+AH72+AJ72+AL72)</f>
        <v>0</v>
      </c>
      <c r="E72" s="2078">
        <f>SUM(G72+I72+K72+M72+O72+Q72+S72+U72+W72+Y72+AA72+AC72+AE72+AG72+AI72+AK72+AM72)</f>
        <v>0</v>
      </c>
      <c r="F72" s="2046"/>
      <c r="G72" s="2045"/>
      <c r="H72" s="2046"/>
      <c r="I72" s="2045"/>
      <c r="J72" s="2046"/>
      <c r="K72" s="2045"/>
      <c r="L72" s="2046"/>
      <c r="M72" s="2045"/>
      <c r="N72" s="2046"/>
      <c r="O72" s="2045"/>
      <c r="P72" s="2046"/>
      <c r="Q72" s="2048"/>
      <c r="R72" s="2046"/>
      <c r="S72" s="2048"/>
      <c r="T72" s="2046"/>
      <c r="U72" s="2048"/>
      <c r="V72" s="2046"/>
      <c r="W72" s="2048"/>
      <c r="X72" s="2046"/>
      <c r="Y72" s="2048"/>
      <c r="Z72" s="2046"/>
      <c r="AA72" s="2048"/>
      <c r="AB72" s="2046"/>
      <c r="AC72" s="2048"/>
      <c r="AD72" s="2046"/>
      <c r="AE72" s="2048"/>
      <c r="AF72" s="2046"/>
      <c r="AG72" s="2048"/>
      <c r="AH72" s="2046"/>
      <c r="AI72" s="2048"/>
      <c r="AJ72" s="2046"/>
      <c r="AK72" s="2048"/>
      <c r="AL72" s="2079"/>
      <c r="AM72" s="2049"/>
      <c r="AN72" s="2080"/>
      <c r="AO72" s="2048"/>
      <c r="AP72" s="2080"/>
      <c r="AQ72" s="2048"/>
      <c r="AR72" s="2045"/>
      <c r="AS72" s="2045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2081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2082"/>
      <c r="G73" s="2083"/>
      <c r="H73" s="2082"/>
      <c r="I73" s="2083"/>
      <c r="J73" s="2082"/>
      <c r="K73" s="2083"/>
      <c r="L73" s="2082"/>
      <c r="M73" s="2083"/>
      <c r="N73" s="2052"/>
      <c r="O73" s="2054"/>
      <c r="P73" s="2052"/>
      <c r="Q73" s="2054"/>
      <c r="R73" s="2052"/>
      <c r="S73" s="2054"/>
      <c r="T73" s="2052"/>
      <c r="U73" s="2054"/>
      <c r="V73" s="2052"/>
      <c r="W73" s="2054"/>
      <c r="X73" s="2052"/>
      <c r="Y73" s="2054"/>
      <c r="Z73" s="2052"/>
      <c r="AA73" s="2066"/>
      <c r="AB73" s="2052"/>
      <c r="AC73" s="2054"/>
      <c r="AD73" s="2082"/>
      <c r="AE73" s="2083"/>
      <c r="AF73" s="2082"/>
      <c r="AG73" s="2083"/>
      <c r="AH73" s="2082"/>
      <c r="AI73" s="2083"/>
      <c r="AJ73" s="2082"/>
      <c r="AK73" s="2083"/>
      <c r="AL73" s="2082"/>
      <c r="AM73" s="2084"/>
      <c r="AN73" s="2080"/>
      <c r="AO73" s="2048"/>
      <c r="AP73" s="2080"/>
      <c r="AQ73" s="2048"/>
      <c r="AR73" s="2045"/>
      <c r="AS73" s="2045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7</v>
      </c>
      <c r="D74" s="127">
        <f t="shared" ref="D74:E78" si="35">SUM(F74+H74+J74+L74+N74+P74+R74+T74+V74+X74+Z74+AB74+AD74+AF74+AH74+AJ74+AL74)</f>
        <v>3</v>
      </c>
      <c r="E74" s="128">
        <f t="shared" si="35"/>
        <v>4</v>
      </c>
      <c r="F74" s="129">
        <v>2</v>
      </c>
      <c r="G74" s="114">
        <v>3</v>
      </c>
      <c r="H74" s="129">
        <v>1</v>
      </c>
      <c r="I74" s="114">
        <v>1</v>
      </c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2080">
        <v>7</v>
      </c>
      <c r="AO74" s="2048">
        <v>7</v>
      </c>
      <c r="AP74" s="2080">
        <v>0</v>
      </c>
      <c r="AQ74" s="2048">
        <v>0</v>
      </c>
      <c r="AR74" s="2045"/>
      <c r="AS74" s="2045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322" t="s">
        <v>99</v>
      </c>
      <c r="B75" s="4323"/>
      <c r="C75" s="2085">
        <f t="shared" si="34"/>
        <v>0</v>
      </c>
      <c r="D75" s="2077">
        <f t="shared" si="35"/>
        <v>0</v>
      </c>
      <c r="E75" s="2078">
        <f t="shared" si="35"/>
        <v>0</v>
      </c>
      <c r="F75" s="2046"/>
      <c r="G75" s="2045"/>
      <c r="H75" s="2046"/>
      <c r="I75" s="2045"/>
      <c r="J75" s="2046"/>
      <c r="K75" s="2048"/>
      <c r="L75" s="2046"/>
      <c r="M75" s="2048"/>
      <c r="N75" s="2046"/>
      <c r="O75" s="2048"/>
      <c r="P75" s="2046"/>
      <c r="Q75" s="2048"/>
      <c r="R75" s="2046"/>
      <c r="S75" s="2048"/>
      <c r="T75" s="2046"/>
      <c r="U75" s="2048"/>
      <c r="V75" s="2046"/>
      <c r="W75" s="2048"/>
      <c r="X75" s="2046"/>
      <c r="Y75" s="2048"/>
      <c r="Z75" s="2046"/>
      <c r="AA75" s="2048"/>
      <c r="AB75" s="2046"/>
      <c r="AC75" s="2045"/>
      <c r="AD75" s="2046"/>
      <c r="AE75" s="2045"/>
      <c r="AF75" s="2046"/>
      <c r="AG75" s="2045"/>
      <c r="AH75" s="2046"/>
      <c r="AI75" s="2045"/>
      <c r="AJ75" s="2046"/>
      <c r="AK75" s="2045"/>
      <c r="AL75" s="2079"/>
      <c r="AM75" s="2049"/>
      <c r="AN75" s="2080"/>
      <c r="AO75" s="2048"/>
      <c r="AP75" s="2080"/>
      <c r="AQ75" s="2048"/>
      <c r="AR75" s="2045"/>
      <c r="AS75" s="2045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324" t="s">
        <v>100</v>
      </c>
      <c r="B76" s="4325"/>
      <c r="C76" s="2086">
        <f t="shared" si="34"/>
        <v>257</v>
      </c>
      <c r="D76" s="2087">
        <f t="shared" si="35"/>
        <v>150</v>
      </c>
      <c r="E76" s="2078">
        <f t="shared" si="35"/>
        <v>107</v>
      </c>
      <c r="F76" s="2046">
        <v>150</v>
      </c>
      <c r="G76" s="2045">
        <v>107</v>
      </c>
      <c r="H76" s="2046"/>
      <c r="I76" s="2045"/>
      <c r="J76" s="2046"/>
      <c r="K76" s="2048"/>
      <c r="L76" s="2046"/>
      <c r="M76" s="2048"/>
      <c r="N76" s="2046"/>
      <c r="O76" s="2048"/>
      <c r="P76" s="2046"/>
      <c r="Q76" s="2048"/>
      <c r="R76" s="2046"/>
      <c r="S76" s="2048"/>
      <c r="T76" s="2046"/>
      <c r="U76" s="2048"/>
      <c r="V76" s="2046"/>
      <c r="W76" s="2048"/>
      <c r="X76" s="2046"/>
      <c r="Y76" s="2048"/>
      <c r="Z76" s="2046"/>
      <c r="AA76" s="2048"/>
      <c r="AB76" s="2046"/>
      <c r="AC76" s="2045"/>
      <c r="AD76" s="2046"/>
      <c r="AE76" s="2045"/>
      <c r="AF76" s="2046"/>
      <c r="AG76" s="2045"/>
      <c r="AH76" s="2046"/>
      <c r="AI76" s="2045"/>
      <c r="AJ76" s="2046"/>
      <c r="AK76" s="2045"/>
      <c r="AL76" s="2079"/>
      <c r="AM76" s="2049"/>
      <c r="AN76" s="2080">
        <v>257</v>
      </c>
      <c r="AO76" s="2048">
        <v>222</v>
      </c>
      <c r="AP76" s="2080">
        <v>0</v>
      </c>
      <c r="AQ76" s="2048">
        <v>0</v>
      </c>
      <c r="AR76" s="2045"/>
      <c r="AS76" s="2045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322" t="s">
        <v>101</v>
      </c>
      <c r="B77" s="4323"/>
      <c r="C77" s="2085">
        <f t="shared" si="34"/>
        <v>0</v>
      </c>
      <c r="D77" s="2077">
        <f t="shared" si="35"/>
        <v>0</v>
      </c>
      <c r="E77" s="2078">
        <f t="shared" si="35"/>
        <v>0</v>
      </c>
      <c r="F77" s="2046"/>
      <c r="G77" s="2045"/>
      <c r="H77" s="2046"/>
      <c r="I77" s="2045"/>
      <c r="J77" s="2046"/>
      <c r="K77" s="2048"/>
      <c r="L77" s="2046"/>
      <c r="M77" s="2048"/>
      <c r="N77" s="2046"/>
      <c r="O77" s="2048"/>
      <c r="P77" s="2046"/>
      <c r="Q77" s="2048"/>
      <c r="R77" s="2046"/>
      <c r="S77" s="2048"/>
      <c r="T77" s="2046"/>
      <c r="U77" s="2048"/>
      <c r="V77" s="2046"/>
      <c r="W77" s="2048"/>
      <c r="X77" s="2046"/>
      <c r="Y77" s="2048"/>
      <c r="Z77" s="2046"/>
      <c r="AA77" s="2048"/>
      <c r="AB77" s="2046"/>
      <c r="AC77" s="2048"/>
      <c r="AD77" s="2046"/>
      <c r="AE77" s="2048"/>
      <c r="AF77" s="2046"/>
      <c r="AG77" s="2048"/>
      <c r="AH77" s="2046"/>
      <c r="AI77" s="2045"/>
      <c r="AJ77" s="2046"/>
      <c r="AK77" s="2045"/>
      <c r="AL77" s="2079"/>
      <c r="AM77" s="2049"/>
      <c r="AN77" s="2080"/>
      <c r="AO77" s="2048"/>
      <c r="AP77" s="2080"/>
      <c r="AQ77" s="2048"/>
      <c r="AR77" s="2045"/>
      <c r="AS77" s="2045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326" t="s">
        <v>102</v>
      </c>
      <c r="B78" s="4327"/>
      <c r="C78" s="2088">
        <f t="shared" si="34"/>
        <v>0</v>
      </c>
      <c r="D78" s="2089">
        <f t="shared" si="35"/>
        <v>0</v>
      </c>
      <c r="E78" s="2090">
        <f t="shared" si="35"/>
        <v>0</v>
      </c>
      <c r="F78" s="2052"/>
      <c r="G78" s="2066"/>
      <c r="H78" s="2052"/>
      <c r="I78" s="2066"/>
      <c r="J78" s="2052"/>
      <c r="K78" s="2054"/>
      <c r="L78" s="2052"/>
      <c r="M78" s="2054"/>
      <c r="N78" s="2052"/>
      <c r="O78" s="2054"/>
      <c r="P78" s="2052"/>
      <c r="Q78" s="2054"/>
      <c r="R78" s="2052"/>
      <c r="S78" s="2054"/>
      <c r="T78" s="2052"/>
      <c r="U78" s="2054"/>
      <c r="V78" s="2052"/>
      <c r="W78" s="2054"/>
      <c r="X78" s="2052"/>
      <c r="Y78" s="2054"/>
      <c r="Z78" s="2052"/>
      <c r="AA78" s="2054"/>
      <c r="AB78" s="2052"/>
      <c r="AC78" s="2054"/>
      <c r="AD78" s="2052"/>
      <c r="AE78" s="2054"/>
      <c r="AF78" s="2052"/>
      <c r="AG78" s="2054"/>
      <c r="AH78" s="2052"/>
      <c r="AI78" s="2054"/>
      <c r="AJ78" s="2052"/>
      <c r="AK78" s="2054"/>
      <c r="AL78" s="2091"/>
      <c r="AM78" s="2055"/>
      <c r="AN78" s="2092"/>
      <c r="AO78" s="2054"/>
      <c r="AP78" s="2092"/>
      <c r="AQ78" s="2054"/>
      <c r="AR78" s="2066"/>
      <c r="AS78" s="2066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237" t="s">
        <v>6</v>
      </c>
      <c r="B79" s="4133"/>
      <c r="C79" s="138">
        <f t="shared" ref="C79:AR79" si="40">SUM(C70:C78)</f>
        <v>292</v>
      </c>
      <c r="D79" s="139">
        <f t="shared" si="40"/>
        <v>154</v>
      </c>
      <c r="E79" s="122">
        <f t="shared" si="40"/>
        <v>138</v>
      </c>
      <c r="F79" s="140">
        <f t="shared" si="40"/>
        <v>152</v>
      </c>
      <c r="G79" s="141">
        <f t="shared" si="40"/>
        <v>110</v>
      </c>
      <c r="H79" s="140">
        <f t="shared" si="40"/>
        <v>1</v>
      </c>
      <c r="I79" s="141">
        <f t="shared" si="40"/>
        <v>1</v>
      </c>
      <c r="J79" s="2093">
        <f t="shared" si="40"/>
        <v>0</v>
      </c>
      <c r="K79" s="2094">
        <f t="shared" si="40"/>
        <v>0</v>
      </c>
      <c r="L79" s="2093">
        <f t="shared" si="40"/>
        <v>0</v>
      </c>
      <c r="M79" s="2094">
        <f t="shared" si="40"/>
        <v>0</v>
      </c>
      <c r="N79" s="2093">
        <f t="shared" si="40"/>
        <v>0</v>
      </c>
      <c r="O79" s="2094">
        <f t="shared" si="40"/>
        <v>0</v>
      </c>
      <c r="P79" s="2093">
        <f t="shared" si="40"/>
        <v>0</v>
      </c>
      <c r="Q79" s="2094">
        <f t="shared" si="40"/>
        <v>2</v>
      </c>
      <c r="R79" s="2093">
        <f t="shared" si="40"/>
        <v>0</v>
      </c>
      <c r="S79" s="2094">
        <f t="shared" si="40"/>
        <v>2</v>
      </c>
      <c r="T79" s="2093">
        <f t="shared" si="40"/>
        <v>0</v>
      </c>
      <c r="U79" s="2094">
        <f t="shared" si="40"/>
        <v>0</v>
      </c>
      <c r="V79" s="2093">
        <f t="shared" si="40"/>
        <v>0</v>
      </c>
      <c r="W79" s="2094">
        <f t="shared" si="40"/>
        <v>4</v>
      </c>
      <c r="X79" s="2093">
        <f t="shared" si="40"/>
        <v>0</v>
      </c>
      <c r="Y79" s="2094">
        <f t="shared" si="40"/>
        <v>3</v>
      </c>
      <c r="Z79" s="2093">
        <f t="shared" si="40"/>
        <v>0</v>
      </c>
      <c r="AA79" s="2094">
        <f t="shared" si="40"/>
        <v>3</v>
      </c>
      <c r="AB79" s="2093">
        <f t="shared" si="40"/>
        <v>1</v>
      </c>
      <c r="AC79" s="2094">
        <f t="shared" si="40"/>
        <v>1</v>
      </c>
      <c r="AD79" s="2093">
        <f t="shared" si="40"/>
        <v>0</v>
      </c>
      <c r="AE79" s="2094">
        <f t="shared" si="40"/>
        <v>3</v>
      </c>
      <c r="AF79" s="2093">
        <f t="shared" si="40"/>
        <v>0</v>
      </c>
      <c r="AG79" s="2094">
        <f t="shared" si="40"/>
        <v>6</v>
      </c>
      <c r="AH79" s="2093">
        <f t="shared" si="40"/>
        <v>0</v>
      </c>
      <c r="AI79" s="2094">
        <f t="shared" si="40"/>
        <v>0</v>
      </c>
      <c r="AJ79" s="2093">
        <f t="shared" si="40"/>
        <v>0</v>
      </c>
      <c r="AK79" s="2094">
        <f t="shared" si="40"/>
        <v>1</v>
      </c>
      <c r="AL79" s="2095">
        <f t="shared" si="40"/>
        <v>0</v>
      </c>
      <c r="AM79" s="2096">
        <f t="shared" si="40"/>
        <v>2</v>
      </c>
      <c r="AN79" s="2097">
        <f t="shared" si="40"/>
        <v>291</v>
      </c>
      <c r="AO79" s="141">
        <f t="shared" si="40"/>
        <v>252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308" t="s">
        <v>6</v>
      </c>
      <c r="C82" s="4038"/>
      <c r="D82" s="4039"/>
      <c r="E82" s="4308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310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2098" t="s">
        <v>90</v>
      </c>
      <c r="C83" s="1318" t="s">
        <v>29</v>
      </c>
      <c r="D83" s="2099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1905"/>
      <c r="D84" s="1905"/>
      <c r="E84" s="1905"/>
      <c r="F84" s="1967"/>
      <c r="G84" s="1967"/>
      <c r="H84" s="1967"/>
      <c r="I84" s="1967"/>
      <c r="J84" s="1967"/>
      <c r="K84" s="1967"/>
      <c r="L84" s="1967"/>
      <c r="M84" s="1967"/>
      <c r="N84" s="1967"/>
      <c r="O84" s="1967"/>
      <c r="P84" s="1907"/>
      <c r="Q84" s="2100"/>
      <c r="R84" s="1967"/>
      <c r="S84" s="1967"/>
      <c r="T84" s="1967"/>
      <c r="U84" s="1908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2050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2050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2050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2050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2050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2101" t="s">
        <v>6</v>
      </c>
      <c r="B90" s="2102">
        <f t="shared" ref="B90:U90" si="55">SUM(B84:B89)</f>
        <v>0</v>
      </c>
      <c r="C90" s="1319">
        <f t="shared" si="55"/>
        <v>0</v>
      </c>
      <c r="D90" s="2103">
        <f t="shared" si="55"/>
        <v>0</v>
      </c>
      <c r="E90" s="2069">
        <f t="shared" si="55"/>
        <v>0</v>
      </c>
      <c r="F90" s="2104">
        <f t="shared" si="55"/>
        <v>0</v>
      </c>
      <c r="G90" s="2104">
        <f t="shared" si="55"/>
        <v>0</v>
      </c>
      <c r="H90" s="2104">
        <f t="shared" si="55"/>
        <v>0</v>
      </c>
      <c r="I90" s="2104">
        <f t="shared" si="55"/>
        <v>0</v>
      </c>
      <c r="J90" s="2104">
        <f t="shared" si="55"/>
        <v>0</v>
      </c>
      <c r="K90" s="2104">
        <f t="shared" si="55"/>
        <v>0</v>
      </c>
      <c r="L90" s="2104">
        <f t="shared" si="55"/>
        <v>0</v>
      </c>
      <c r="M90" s="2104">
        <f t="shared" si="55"/>
        <v>0</v>
      </c>
      <c r="N90" s="2104">
        <f t="shared" si="55"/>
        <v>0</v>
      </c>
      <c r="O90" s="2104">
        <f t="shared" si="55"/>
        <v>0</v>
      </c>
      <c r="P90" s="2105">
        <f t="shared" si="55"/>
        <v>0</v>
      </c>
      <c r="Q90" s="2106">
        <f t="shared" si="55"/>
        <v>0</v>
      </c>
      <c r="R90" s="2107">
        <f t="shared" si="55"/>
        <v>0</v>
      </c>
      <c r="S90" s="2107">
        <f t="shared" si="55"/>
        <v>0</v>
      </c>
      <c r="T90" s="2107">
        <f t="shared" si="55"/>
        <v>0</v>
      </c>
      <c r="U90" s="1320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308" t="s">
        <v>6</v>
      </c>
      <c r="C92" s="4038"/>
      <c r="D92" s="4039"/>
      <c r="E92" s="4308" t="s">
        <v>106</v>
      </c>
      <c r="F92" s="4038"/>
      <c r="G92" s="4038"/>
      <c r="H92" s="4038"/>
      <c r="I92" s="4038"/>
      <c r="J92" s="4038"/>
      <c r="K92" s="4038"/>
      <c r="L92" s="4310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2050" t="s">
        <v>127</v>
      </c>
      <c r="B95" s="28">
        <f t="shared" ref="B95:B99" si="56">SUM(E95:L95)</f>
        <v>0</v>
      </c>
      <c r="C95" s="1929"/>
      <c r="D95" s="1908"/>
      <c r="E95" s="1905"/>
      <c r="F95" s="1967"/>
      <c r="G95" s="1967"/>
      <c r="H95" s="1967"/>
      <c r="I95" s="1967"/>
      <c r="J95" s="1967"/>
      <c r="K95" s="1967"/>
      <c r="L95" s="1907"/>
      <c r="M95" s="2100"/>
      <c r="N95" s="1967"/>
      <c r="O95" s="1967"/>
      <c r="P95" s="1967"/>
      <c r="Q95" s="1967"/>
      <c r="R95" s="1908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2108" t="s">
        <v>335</v>
      </c>
      <c r="B96" s="28">
        <f t="shared" si="56"/>
        <v>0</v>
      </c>
      <c r="C96" s="2064"/>
      <c r="D96" s="2045"/>
      <c r="E96" s="2046"/>
      <c r="F96" s="2047"/>
      <c r="G96" s="2047"/>
      <c r="H96" s="2047"/>
      <c r="I96" s="2047"/>
      <c r="J96" s="2047"/>
      <c r="K96" s="2047"/>
      <c r="L96" s="2049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2108" t="s">
        <v>336</v>
      </c>
      <c r="B97" s="28">
        <f t="shared" si="56"/>
        <v>0</v>
      </c>
      <c r="C97" s="2064"/>
      <c r="D97" s="2045"/>
      <c r="E97" s="2046"/>
      <c r="F97" s="2047"/>
      <c r="G97" s="2047"/>
      <c r="H97" s="2047"/>
      <c r="I97" s="2047"/>
      <c r="J97" s="2047"/>
      <c r="K97" s="2047"/>
      <c r="L97" s="2049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2108" t="s">
        <v>337</v>
      </c>
      <c r="B98" s="28">
        <f t="shared" si="56"/>
        <v>0</v>
      </c>
      <c r="C98" s="2064"/>
      <c r="D98" s="2045"/>
      <c r="E98" s="2046"/>
      <c r="F98" s="2047"/>
      <c r="G98" s="2047"/>
      <c r="H98" s="2047"/>
      <c r="I98" s="2047"/>
      <c r="J98" s="2047"/>
      <c r="K98" s="2047"/>
      <c r="L98" s="2049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2108" t="s">
        <v>338</v>
      </c>
      <c r="B99" s="28">
        <f t="shared" si="56"/>
        <v>0</v>
      </c>
      <c r="C99" s="2065"/>
      <c r="D99" s="2066"/>
      <c r="E99" s="2052"/>
      <c r="F99" s="2053"/>
      <c r="G99" s="2053"/>
      <c r="H99" s="2053"/>
      <c r="I99" s="2053"/>
      <c r="J99" s="2053"/>
      <c r="K99" s="2053"/>
      <c r="L99" s="2055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2101" t="s">
        <v>6</v>
      </c>
      <c r="B100" s="2102">
        <f t="shared" ref="B100:R100" si="71">SUM(B95:B99)</f>
        <v>0</v>
      </c>
      <c r="C100" s="2109">
        <f t="shared" si="71"/>
        <v>0</v>
      </c>
      <c r="D100" s="1322">
        <f t="shared" si="71"/>
        <v>0</v>
      </c>
      <c r="E100" s="2069">
        <f t="shared" si="71"/>
        <v>0</v>
      </c>
      <c r="F100" s="2104">
        <f t="shared" si="71"/>
        <v>0</v>
      </c>
      <c r="G100" s="2104">
        <f t="shared" si="71"/>
        <v>0</v>
      </c>
      <c r="H100" s="2104">
        <f t="shared" si="71"/>
        <v>0</v>
      </c>
      <c r="I100" s="2104">
        <f t="shared" si="71"/>
        <v>0</v>
      </c>
      <c r="J100" s="2104">
        <f t="shared" si="71"/>
        <v>0</v>
      </c>
      <c r="K100" s="2104">
        <f t="shared" si="71"/>
        <v>0</v>
      </c>
      <c r="L100" s="2105">
        <f t="shared" si="71"/>
        <v>0</v>
      </c>
      <c r="M100" s="2106">
        <f>SUM(M95:M97)</f>
        <v>0</v>
      </c>
      <c r="N100" s="2104">
        <f t="shared" si="71"/>
        <v>0</v>
      </c>
      <c r="O100" s="2104">
        <f t="shared" si="71"/>
        <v>0</v>
      </c>
      <c r="P100" s="2107">
        <f t="shared" si="71"/>
        <v>0</v>
      </c>
      <c r="Q100" s="2107">
        <f t="shared" si="71"/>
        <v>0</v>
      </c>
      <c r="R100" s="1320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318" t="s">
        <v>142</v>
      </c>
      <c r="D103" s="4318"/>
      <c r="E103" s="4318"/>
      <c r="F103" s="4318"/>
      <c r="G103" s="4318"/>
      <c r="H103" s="4318"/>
      <c r="I103" s="4318"/>
      <c r="J103" s="4318"/>
      <c r="K103" s="4318"/>
      <c r="L103" s="4318"/>
      <c r="M103" s="4318"/>
      <c r="N103" s="4318"/>
      <c r="O103" s="4318"/>
      <c r="P103" s="4318"/>
      <c r="Q103" s="4318"/>
      <c r="R103" s="4318"/>
      <c r="S103" s="4318"/>
      <c r="T103" s="4319" t="s">
        <v>40</v>
      </c>
      <c r="U103" s="4320"/>
      <c r="V103" s="4321" t="s">
        <v>143</v>
      </c>
      <c r="W103" s="4315" t="s">
        <v>87</v>
      </c>
      <c r="X103" s="4315" t="s">
        <v>88</v>
      </c>
      <c r="Y103" s="4039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318"/>
      <c r="D104" s="4318"/>
      <c r="E104" s="4318"/>
      <c r="F104" s="4318"/>
      <c r="G104" s="4318"/>
      <c r="H104" s="4318"/>
      <c r="I104" s="4318"/>
      <c r="J104" s="4318"/>
      <c r="K104" s="4318"/>
      <c r="L104" s="4318"/>
      <c r="M104" s="4318"/>
      <c r="N104" s="4318"/>
      <c r="O104" s="4318"/>
      <c r="P104" s="4318"/>
      <c r="Q104" s="4318"/>
      <c r="R104" s="4318"/>
      <c r="S104" s="4318"/>
      <c r="T104" s="3794" t="s">
        <v>29</v>
      </c>
      <c r="U104" s="3796" t="s">
        <v>30</v>
      </c>
      <c r="V104" s="4321"/>
      <c r="W104" s="4315"/>
      <c r="X104" s="4315"/>
      <c r="Y104" s="4039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1938" t="s">
        <v>12</v>
      </c>
      <c r="D105" s="1939" t="s">
        <v>13</v>
      </c>
      <c r="E105" s="1939" t="s">
        <v>41</v>
      </c>
      <c r="F105" s="1939" t="s">
        <v>42</v>
      </c>
      <c r="G105" s="1939" t="s">
        <v>16</v>
      </c>
      <c r="H105" s="1939" t="s">
        <v>17</v>
      </c>
      <c r="I105" s="1939" t="s">
        <v>18</v>
      </c>
      <c r="J105" s="1939" t="s">
        <v>19</v>
      </c>
      <c r="K105" s="1939" t="s">
        <v>20</v>
      </c>
      <c r="L105" s="1939" t="s">
        <v>21</v>
      </c>
      <c r="M105" s="1939" t="s">
        <v>22</v>
      </c>
      <c r="N105" s="1939" t="s">
        <v>23</v>
      </c>
      <c r="O105" s="1939" t="s">
        <v>24</v>
      </c>
      <c r="P105" s="1939" t="s">
        <v>25</v>
      </c>
      <c r="Q105" s="1939" t="s">
        <v>26</v>
      </c>
      <c r="R105" s="1939" t="s">
        <v>27</v>
      </c>
      <c r="S105" s="1219" t="s">
        <v>28</v>
      </c>
      <c r="T105" s="3795"/>
      <c r="U105" s="3797"/>
      <c r="V105" s="4321"/>
      <c r="W105" s="4315"/>
      <c r="X105" s="4315"/>
      <c r="Y105" s="4039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2110" t="s">
        <v>145</v>
      </c>
      <c r="B106" s="2111">
        <f>SUM(C106:S106)</f>
        <v>114</v>
      </c>
      <c r="C106" s="2112">
        <v>0</v>
      </c>
      <c r="D106" s="2113">
        <v>10</v>
      </c>
      <c r="E106" s="2113">
        <v>24</v>
      </c>
      <c r="F106" s="2113">
        <v>20</v>
      </c>
      <c r="G106" s="2113">
        <v>0</v>
      </c>
      <c r="H106" s="2113">
        <v>7</v>
      </c>
      <c r="I106" s="2113">
        <v>6</v>
      </c>
      <c r="J106" s="2113">
        <v>4</v>
      </c>
      <c r="K106" s="2113">
        <v>4</v>
      </c>
      <c r="L106" s="2113">
        <v>8</v>
      </c>
      <c r="M106" s="2113">
        <v>6</v>
      </c>
      <c r="N106" s="2113">
        <v>13</v>
      </c>
      <c r="O106" s="2113">
        <v>7</v>
      </c>
      <c r="P106" s="2113">
        <v>4</v>
      </c>
      <c r="Q106" s="2113">
        <v>0</v>
      </c>
      <c r="R106" s="2113">
        <v>1</v>
      </c>
      <c r="S106" s="2114">
        <v>0</v>
      </c>
      <c r="T106" s="2112">
        <v>52</v>
      </c>
      <c r="U106" s="178">
        <v>62</v>
      </c>
      <c r="V106" s="2115">
        <v>1</v>
      </c>
      <c r="W106" s="2113">
        <v>0</v>
      </c>
      <c r="X106" s="2113">
        <v>0</v>
      </c>
      <c r="Y106" s="2114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2116" t="s">
        <v>146</v>
      </c>
      <c r="B107" s="2117">
        <f>SUM(C107:S107)</f>
        <v>0</v>
      </c>
      <c r="C107" s="2112"/>
      <c r="D107" s="2113"/>
      <c r="E107" s="2113"/>
      <c r="F107" s="2113"/>
      <c r="G107" s="2113"/>
      <c r="H107" s="2113"/>
      <c r="I107" s="2113"/>
      <c r="J107" s="2113"/>
      <c r="K107" s="2113"/>
      <c r="L107" s="2113"/>
      <c r="M107" s="2113"/>
      <c r="N107" s="2113"/>
      <c r="O107" s="2113"/>
      <c r="P107" s="2113"/>
      <c r="Q107" s="2113"/>
      <c r="R107" s="2113"/>
      <c r="S107" s="2114"/>
      <c r="T107" s="2112"/>
      <c r="U107" s="2118"/>
      <c r="V107" s="2115"/>
      <c r="W107" s="2113"/>
      <c r="X107" s="2113"/>
      <c r="Y107" s="2114"/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5"/>
      <c r="T108" s="183"/>
      <c r="U108" s="186"/>
      <c r="V108" s="187"/>
      <c r="W108" s="184"/>
      <c r="X108" s="184"/>
      <c r="Y108" s="185"/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4234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052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316" t="s">
        <v>12</v>
      </c>
      <c r="G111" s="4316"/>
      <c r="H111" s="4039" t="s">
        <v>13</v>
      </c>
      <c r="I111" s="4316"/>
      <c r="J111" s="4039" t="s">
        <v>41</v>
      </c>
      <c r="K111" s="4316"/>
      <c r="L111" s="4038" t="s">
        <v>42</v>
      </c>
      <c r="M111" s="4312"/>
      <c r="N111" s="4317" t="s">
        <v>16</v>
      </c>
      <c r="O111" s="4039"/>
      <c r="P111" s="4308" t="s">
        <v>17</v>
      </c>
      <c r="Q111" s="4039"/>
      <c r="R111" s="3776" t="s">
        <v>18</v>
      </c>
      <c r="S111" s="3777"/>
      <c r="T111" s="4038" t="s">
        <v>19</v>
      </c>
      <c r="U111" s="4039"/>
      <c r="V111" s="4308" t="s">
        <v>20</v>
      </c>
      <c r="W111" s="4039"/>
      <c r="X111" s="4038" t="s">
        <v>21</v>
      </c>
      <c r="Y111" s="4039"/>
      <c r="Z111" s="4038" t="s">
        <v>22</v>
      </c>
      <c r="AA111" s="4039"/>
      <c r="AB111" s="4312" t="s">
        <v>23</v>
      </c>
      <c r="AC111" s="4313"/>
      <c r="AD111" s="4038" t="s">
        <v>24</v>
      </c>
      <c r="AE111" s="4039"/>
      <c r="AF111" s="4038" t="s">
        <v>25</v>
      </c>
      <c r="AG111" s="4039"/>
      <c r="AH111" s="4038" t="s">
        <v>26</v>
      </c>
      <c r="AI111" s="4039"/>
      <c r="AJ111" s="4038" t="s">
        <v>27</v>
      </c>
      <c r="AK111" s="4039"/>
      <c r="AL111" s="4038" t="s">
        <v>28</v>
      </c>
      <c r="AM111" s="4039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2042" t="s">
        <v>90</v>
      </c>
      <c r="D112" s="2006" t="s">
        <v>29</v>
      </c>
      <c r="E112" s="1219" t="s">
        <v>30</v>
      </c>
      <c r="F112" s="1938" t="s">
        <v>29</v>
      </c>
      <c r="G112" s="1219" t="s">
        <v>30</v>
      </c>
      <c r="H112" s="1938" t="s">
        <v>29</v>
      </c>
      <c r="I112" s="1219" t="s">
        <v>30</v>
      </c>
      <c r="J112" s="1938" t="s">
        <v>29</v>
      </c>
      <c r="K112" s="1219" t="s">
        <v>30</v>
      </c>
      <c r="L112" s="2006" t="s">
        <v>29</v>
      </c>
      <c r="M112" s="1939" t="s">
        <v>30</v>
      </c>
      <c r="N112" s="1939" t="s">
        <v>29</v>
      </c>
      <c r="O112" s="2034" t="s">
        <v>30</v>
      </c>
      <c r="P112" s="1938" t="s">
        <v>29</v>
      </c>
      <c r="Q112" s="2034" t="s">
        <v>30</v>
      </c>
      <c r="R112" s="2006" t="s">
        <v>29</v>
      </c>
      <c r="S112" s="2034" t="s">
        <v>30</v>
      </c>
      <c r="T112" s="2006" t="s">
        <v>29</v>
      </c>
      <c r="U112" s="2034" t="s">
        <v>30</v>
      </c>
      <c r="V112" s="1938" t="s">
        <v>29</v>
      </c>
      <c r="W112" s="2034" t="s">
        <v>30</v>
      </c>
      <c r="X112" s="2006" t="s">
        <v>29</v>
      </c>
      <c r="Y112" s="2034" t="s">
        <v>30</v>
      </c>
      <c r="Z112" s="2006" t="s">
        <v>29</v>
      </c>
      <c r="AA112" s="2034" t="s">
        <v>30</v>
      </c>
      <c r="AB112" s="2006" t="s">
        <v>29</v>
      </c>
      <c r="AC112" s="2034" t="s">
        <v>30</v>
      </c>
      <c r="AD112" s="2006" t="s">
        <v>29</v>
      </c>
      <c r="AE112" s="2034" t="s">
        <v>30</v>
      </c>
      <c r="AF112" s="2006" t="s">
        <v>29</v>
      </c>
      <c r="AG112" s="2034" t="s">
        <v>30</v>
      </c>
      <c r="AH112" s="2006" t="s">
        <v>29</v>
      </c>
      <c r="AI112" s="2034" t="s">
        <v>30</v>
      </c>
      <c r="AJ112" s="2006" t="s">
        <v>29</v>
      </c>
      <c r="AK112" s="2034" t="s">
        <v>30</v>
      </c>
      <c r="AL112" s="2006" t="s">
        <v>29</v>
      </c>
      <c r="AM112" s="2034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2119" t="s">
        <v>31</v>
      </c>
      <c r="C113" s="2120">
        <f>SUM(D113:E113)</f>
        <v>0</v>
      </c>
      <c r="D113" s="1903">
        <f>SUM(F113+H113+J113+L113+N113+P113+R113+T113+V113+X113+Z113+AB113+AD113+AF113+AH113+AJ113+AL113)</f>
        <v>0</v>
      </c>
      <c r="E113" s="1904">
        <f>SUM(G113+I113+K113+M113+O113+Q113+S113+U113+W113+Y113+AA113+AC113+AE113+AG113+AI113+AK113+AM113)</f>
        <v>0</v>
      </c>
      <c r="F113" s="2121">
        <v>0</v>
      </c>
      <c r="G113" s="2122">
        <v>0</v>
      </c>
      <c r="H113" s="2121">
        <v>0</v>
      </c>
      <c r="I113" s="2122">
        <v>0</v>
      </c>
      <c r="J113" s="2121">
        <v>0</v>
      </c>
      <c r="K113" s="2122">
        <v>0</v>
      </c>
      <c r="L113" s="2123">
        <v>0</v>
      </c>
      <c r="M113" s="2124">
        <v>0</v>
      </c>
      <c r="N113" s="2124">
        <v>0</v>
      </c>
      <c r="O113" s="2125">
        <v>0</v>
      </c>
      <c r="P113" s="2121">
        <v>0</v>
      </c>
      <c r="Q113" s="2125">
        <v>0</v>
      </c>
      <c r="R113" s="2123">
        <v>0</v>
      </c>
      <c r="S113" s="2125">
        <v>0</v>
      </c>
      <c r="T113" s="2123">
        <v>0</v>
      </c>
      <c r="U113" s="2125">
        <v>0</v>
      </c>
      <c r="V113" s="2121">
        <v>0</v>
      </c>
      <c r="W113" s="2122">
        <v>0</v>
      </c>
      <c r="X113" s="2123">
        <v>0</v>
      </c>
      <c r="Y113" s="2122">
        <v>0</v>
      </c>
      <c r="Z113" s="2123">
        <v>0</v>
      </c>
      <c r="AA113" s="2125">
        <v>0</v>
      </c>
      <c r="AB113" s="2123">
        <v>0</v>
      </c>
      <c r="AC113" s="2125">
        <v>0</v>
      </c>
      <c r="AD113" s="2123">
        <v>0</v>
      </c>
      <c r="AE113" s="2125">
        <v>0</v>
      </c>
      <c r="AF113" s="2123">
        <v>0</v>
      </c>
      <c r="AG113" s="2125">
        <v>0</v>
      </c>
      <c r="AH113" s="2123">
        <v>0</v>
      </c>
      <c r="AI113" s="2125">
        <v>0</v>
      </c>
      <c r="AJ113" s="2123">
        <v>0</v>
      </c>
      <c r="AK113" s="2125">
        <v>0</v>
      </c>
      <c r="AL113" s="2123">
        <v>0</v>
      </c>
      <c r="AM113" s="2125">
        <v>0</v>
      </c>
      <c r="AN113" s="2125">
        <v>0</v>
      </c>
      <c r="AO113" s="2125">
        <v>0</v>
      </c>
      <c r="AP113" s="2125">
        <v>0</v>
      </c>
      <c r="AQ113" s="2125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2126" t="s">
        <v>151</v>
      </c>
      <c r="C114" s="2127">
        <f t="shared" ref="C114:C123" si="81">SUM(D114:E114)</f>
        <v>104</v>
      </c>
      <c r="D114" s="2128">
        <f t="shared" ref="D114:D122" si="82">SUM(F114+H114+J114+L114+N114+P114+R114+T114+V114+X114+Z114+AB114+AD114+AF114+AH114+AJ114+AL114)</f>
        <v>41</v>
      </c>
      <c r="E114" s="2129">
        <f t="shared" ref="E114:E123" si="83">SUM(G114+I114+K114+M114+O114+Q114+S114+U114+W114+Y114+AA114+AC114+AE114+AG114+AI114+AK114+AM114)</f>
        <v>63</v>
      </c>
      <c r="F114" s="2112">
        <v>0</v>
      </c>
      <c r="G114" s="2114">
        <v>0</v>
      </c>
      <c r="H114" s="2112">
        <v>0</v>
      </c>
      <c r="I114" s="2114">
        <v>0</v>
      </c>
      <c r="J114" s="2112">
        <v>2</v>
      </c>
      <c r="K114" s="2114">
        <v>3</v>
      </c>
      <c r="L114" s="2130">
        <v>6</v>
      </c>
      <c r="M114" s="2113">
        <v>4</v>
      </c>
      <c r="N114" s="2113">
        <v>6</v>
      </c>
      <c r="O114" s="2131">
        <v>0</v>
      </c>
      <c r="P114" s="2112">
        <v>8</v>
      </c>
      <c r="Q114" s="2131">
        <v>6</v>
      </c>
      <c r="R114" s="2130">
        <v>5</v>
      </c>
      <c r="S114" s="2131">
        <v>3</v>
      </c>
      <c r="T114" s="2130">
        <v>3</v>
      </c>
      <c r="U114" s="2131">
        <v>4</v>
      </c>
      <c r="V114" s="2112">
        <v>0</v>
      </c>
      <c r="W114" s="2114">
        <v>7</v>
      </c>
      <c r="X114" s="2130">
        <v>3</v>
      </c>
      <c r="Y114" s="2114">
        <v>11</v>
      </c>
      <c r="Z114" s="2130">
        <v>3</v>
      </c>
      <c r="AA114" s="2131">
        <v>7</v>
      </c>
      <c r="AB114" s="2130">
        <v>3</v>
      </c>
      <c r="AC114" s="2131">
        <v>9</v>
      </c>
      <c r="AD114" s="2130">
        <v>2</v>
      </c>
      <c r="AE114" s="2131">
        <v>6</v>
      </c>
      <c r="AF114" s="2130">
        <v>0</v>
      </c>
      <c r="AG114" s="2131">
        <v>3</v>
      </c>
      <c r="AH114" s="2130">
        <v>0</v>
      </c>
      <c r="AI114" s="2131">
        <v>0</v>
      </c>
      <c r="AJ114" s="2130">
        <v>0</v>
      </c>
      <c r="AK114" s="2131">
        <v>0</v>
      </c>
      <c r="AL114" s="2130">
        <v>0</v>
      </c>
      <c r="AM114" s="2131">
        <v>0</v>
      </c>
      <c r="AN114" s="2131">
        <v>0</v>
      </c>
      <c r="AO114" s="2131">
        <v>0</v>
      </c>
      <c r="AP114" s="2131">
        <v>0</v>
      </c>
      <c r="AQ114" s="2131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2126" t="s">
        <v>152</v>
      </c>
      <c r="C115" s="2127">
        <f t="shared" si="81"/>
        <v>0</v>
      </c>
      <c r="D115" s="2128">
        <f t="shared" si="82"/>
        <v>0</v>
      </c>
      <c r="E115" s="2129">
        <f t="shared" si="83"/>
        <v>0</v>
      </c>
      <c r="F115" s="2112">
        <v>0</v>
      </c>
      <c r="G115" s="2114">
        <v>0</v>
      </c>
      <c r="H115" s="2112">
        <v>0</v>
      </c>
      <c r="I115" s="2114">
        <v>0</v>
      </c>
      <c r="J115" s="2112">
        <v>0</v>
      </c>
      <c r="K115" s="2114">
        <v>0</v>
      </c>
      <c r="L115" s="2130">
        <v>0</v>
      </c>
      <c r="M115" s="2113">
        <v>0</v>
      </c>
      <c r="N115" s="2113">
        <v>0</v>
      </c>
      <c r="O115" s="2131">
        <v>0</v>
      </c>
      <c r="P115" s="2112">
        <v>0</v>
      </c>
      <c r="Q115" s="2131">
        <v>0</v>
      </c>
      <c r="R115" s="2130">
        <v>0</v>
      </c>
      <c r="S115" s="2131">
        <v>0</v>
      </c>
      <c r="T115" s="2130">
        <v>0</v>
      </c>
      <c r="U115" s="2131">
        <v>0</v>
      </c>
      <c r="V115" s="2112">
        <v>0</v>
      </c>
      <c r="W115" s="2114">
        <v>0</v>
      </c>
      <c r="X115" s="2130">
        <v>0</v>
      </c>
      <c r="Y115" s="2114">
        <v>0</v>
      </c>
      <c r="Z115" s="2130">
        <v>0</v>
      </c>
      <c r="AA115" s="2131">
        <v>0</v>
      </c>
      <c r="AB115" s="2130">
        <v>0</v>
      </c>
      <c r="AC115" s="2131">
        <v>0</v>
      </c>
      <c r="AD115" s="2130">
        <v>0</v>
      </c>
      <c r="AE115" s="2131">
        <v>0</v>
      </c>
      <c r="AF115" s="2130">
        <v>0</v>
      </c>
      <c r="AG115" s="2131">
        <v>0</v>
      </c>
      <c r="AH115" s="2130">
        <v>0</v>
      </c>
      <c r="AI115" s="2131">
        <v>0</v>
      </c>
      <c r="AJ115" s="2130">
        <v>0</v>
      </c>
      <c r="AK115" s="2131">
        <v>0</v>
      </c>
      <c r="AL115" s="2130">
        <v>0</v>
      </c>
      <c r="AM115" s="2131">
        <v>0</v>
      </c>
      <c r="AN115" s="2131">
        <v>0</v>
      </c>
      <c r="AO115" s="2131">
        <v>0</v>
      </c>
      <c r="AP115" s="2131">
        <v>0</v>
      </c>
      <c r="AQ115" s="2131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2126" t="s">
        <v>153</v>
      </c>
      <c r="C116" s="2127">
        <f t="shared" si="81"/>
        <v>0</v>
      </c>
      <c r="D116" s="2128">
        <f t="shared" si="82"/>
        <v>0</v>
      </c>
      <c r="E116" s="2129">
        <f t="shared" si="83"/>
        <v>0</v>
      </c>
      <c r="F116" s="2112">
        <v>0</v>
      </c>
      <c r="G116" s="2114">
        <v>0</v>
      </c>
      <c r="H116" s="2112">
        <v>0</v>
      </c>
      <c r="I116" s="2114">
        <v>0</v>
      </c>
      <c r="J116" s="2112">
        <v>0</v>
      </c>
      <c r="K116" s="2114">
        <v>0</v>
      </c>
      <c r="L116" s="2130">
        <v>0</v>
      </c>
      <c r="M116" s="2113">
        <v>0</v>
      </c>
      <c r="N116" s="2113">
        <v>0</v>
      </c>
      <c r="O116" s="2131">
        <v>0</v>
      </c>
      <c r="P116" s="2112">
        <v>0</v>
      </c>
      <c r="Q116" s="2131">
        <v>0</v>
      </c>
      <c r="R116" s="2130">
        <v>0</v>
      </c>
      <c r="S116" s="2131">
        <v>0</v>
      </c>
      <c r="T116" s="2130">
        <v>0</v>
      </c>
      <c r="U116" s="2131">
        <v>0</v>
      </c>
      <c r="V116" s="2112">
        <v>0</v>
      </c>
      <c r="W116" s="2114">
        <v>0</v>
      </c>
      <c r="X116" s="2130">
        <v>0</v>
      </c>
      <c r="Y116" s="2114">
        <v>0</v>
      </c>
      <c r="Z116" s="2130">
        <v>0</v>
      </c>
      <c r="AA116" s="2131">
        <v>0</v>
      </c>
      <c r="AB116" s="2130">
        <v>0</v>
      </c>
      <c r="AC116" s="2131">
        <v>0</v>
      </c>
      <c r="AD116" s="2130">
        <v>0</v>
      </c>
      <c r="AE116" s="2131">
        <v>0</v>
      </c>
      <c r="AF116" s="2130">
        <v>0</v>
      </c>
      <c r="AG116" s="2131">
        <v>0</v>
      </c>
      <c r="AH116" s="2130">
        <v>0</v>
      </c>
      <c r="AI116" s="2131">
        <v>0</v>
      </c>
      <c r="AJ116" s="2130">
        <v>0</v>
      </c>
      <c r="AK116" s="2131">
        <v>0</v>
      </c>
      <c r="AL116" s="2130">
        <v>0</v>
      </c>
      <c r="AM116" s="2131">
        <v>0</v>
      </c>
      <c r="AN116" s="2131">
        <v>0</v>
      </c>
      <c r="AO116" s="2131">
        <v>0</v>
      </c>
      <c r="AP116" s="2131">
        <v>0</v>
      </c>
      <c r="AQ116" s="2131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2126" t="s">
        <v>154</v>
      </c>
      <c r="C117" s="2127">
        <f t="shared" si="81"/>
        <v>52</v>
      </c>
      <c r="D117" s="2128">
        <f t="shared" si="82"/>
        <v>29</v>
      </c>
      <c r="E117" s="2129">
        <f t="shared" si="83"/>
        <v>23</v>
      </c>
      <c r="F117" s="2112">
        <v>0</v>
      </c>
      <c r="G117" s="2114">
        <v>0</v>
      </c>
      <c r="H117" s="2112">
        <v>2</v>
      </c>
      <c r="I117" s="2114">
        <v>0</v>
      </c>
      <c r="J117" s="2112">
        <v>7</v>
      </c>
      <c r="K117" s="2114">
        <v>2</v>
      </c>
      <c r="L117" s="2130">
        <v>5</v>
      </c>
      <c r="M117" s="2113">
        <v>2</v>
      </c>
      <c r="N117" s="2113">
        <v>3</v>
      </c>
      <c r="O117" s="2131">
        <v>1</v>
      </c>
      <c r="P117" s="2112">
        <v>1</v>
      </c>
      <c r="Q117" s="2131">
        <v>2</v>
      </c>
      <c r="R117" s="2130">
        <v>5</v>
      </c>
      <c r="S117" s="2131">
        <v>2</v>
      </c>
      <c r="T117" s="2130">
        <v>3</v>
      </c>
      <c r="U117" s="2131">
        <v>2</v>
      </c>
      <c r="V117" s="2112">
        <v>0</v>
      </c>
      <c r="W117" s="2114">
        <v>3</v>
      </c>
      <c r="X117" s="2130">
        <v>2</v>
      </c>
      <c r="Y117" s="2114">
        <v>2</v>
      </c>
      <c r="Z117" s="2130">
        <v>1</v>
      </c>
      <c r="AA117" s="2131">
        <v>3</v>
      </c>
      <c r="AB117" s="2130">
        <v>0</v>
      </c>
      <c r="AC117" s="2131">
        <v>4</v>
      </c>
      <c r="AD117" s="2130">
        <v>0</v>
      </c>
      <c r="AE117" s="2131">
        <v>0</v>
      </c>
      <c r="AF117" s="2130">
        <v>0</v>
      </c>
      <c r="AG117" s="2131">
        <v>0</v>
      </c>
      <c r="AH117" s="2130">
        <v>0</v>
      </c>
      <c r="AI117" s="2131">
        <v>0</v>
      </c>
      <c r="AJ117" s="2130">
        <v>0</v>
      </c>
      <c r="AK117" s="2131">
        <v>0</v>
      </c>
      <c r="AL117" s="2130">
        <v>0</v>
      </c>
      <c r="AM117" s="2131">
        <v>0</v>
      </c>
      <c r="AN117" s="2131">
        <v>4</v>
      </c>
      <c r="AO117" s="2131">
        <v>0</v>
      </c>
      <c r="AP117" s="2131">
        <v>0</v>
      </c>
      <c r="AQ117" s="2131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2126" t="s">
        <v>37</v>
      </c>
      <c r="C118" s="2127">
        <f t="shared" si="81"/>
        <v>0</v>
      </c>
      <c r="D118" s="2128">
        <f t="shared" si="82"/>
        <v>0</v>
      </c>
      <c r="E118" s="2129">
        <f t="shared" si="83"/>
        <v>0</v>
      </c>
      <c r="F118" s="2112">
        <v>0</v>
      </c>
      <c r="G118" s="2114">
        <v>0</v>
      </c>
      <c r="H118" s="2112">
        <v>0</v>
      </c>
      <c r="I118" s="2114">
        <v>0</v>
      </c>
      <c r="J118" s="2112">
        <v>0</v>
      </c>
      <c r="K118" s="2114">
        <v>0</v>
      </c>
      <c r="L118" s="2130">
        <v>0</v>
      </c>
      <c r="M118" s="2113">
        <v>0</v>
      </c>
      <c r="N118" s="2113">
        <v>0</v>
      </c>
      <c r="O118" s="2131">
        <v>0</v>
      </c>
      <c r="P118" s="2112">
        <v>0</v>
      </c>
      <c r="Q118" s="2131">
        <v>0</v>
      </c>
      <c r="R118" s="2130">
        <v>0</v>
      </c>
      <c r="S118" s="2131">
        <v>0</v>
      </c>
      <c r="T118" s="2130">
        <v>0</v>
      </c>
      <c r="U118" s="2131">
        <v>0</v>
      </c>
      <c r="V118" s="2112">
        <v>0</v>
      </c>
      <c r="W118" s="2114">
        <v>0</v>
      </c>
      <c r="X118" s="2130">
        <v>0</v>
      </c>
      <c r="Y118" s="2114">
        <v>0</v>
      </c>
      <c r="Z118" s="2130">
        <v>0</v>
      </c>
      <c r="AA118" s="2131">
        <v>0</v>
      </c>
      <c r="AB118" s="2130">
        <v>0</v>
      </c>
      <c r="AC118" s="2131">
        <v>0</v>
      </c>
      <c r="AD118" s="2130">
        <v>0</v>
      </c>
      <c r="AE118" s="2131">
        <v>0</v>
      </c>
      <c r="AF118" s="2130">
        <v>0</v>
      </c>
      <c r="AG118" s="2131">
        <v>0</v>
      </c>
      <c r="AH118" s="2130">
        <v>0</v>
      </c>
      <c r="AI118" s="2131">
        <v>0</v>
      </c>
      <c r="AJ118" s="2130">
        <v>0</v>
      </c>
      <c r="AK118" s="2131">
        <v>0</v>
      </c>
      <c r="AL118" s="2130">
        <v>0</v>
      </c>
      <c r="AM118" s="2131">
        <v>0</v>
      </c>
      <c r="AN118" s="2131">
        <v>0</v>
      </c>
      <c r="AO118" s="2131">
        <v>0</v>
      </c>
      <c r="AP118" s="2131">
        <v>0</v>
      </c>
      <c r="AQ118" s="2131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2126" t="s">
        <v>155</v>
      </c>
      <c r="C119" s="2127">
        <f t="shared" si="81"/>
        <v>43</v>
      </c>
      <c r="D119" s="2128">
        <f t="shared" si="82"/>
        <v>28</v>
      </c>
      <c r="E119" s="2129">
        <f t="shared" si="83"/>
        <v>15</v>
      </c>
      <c r="F119" s="2112">
        <v>9</v>
      </c>
      <c r="G119" s="2114">
        <v>1</v>
      </c>
      <c r="H119" s="2112">
        <v>3</v>
      </c>
      <c r="I119" s="2114">
        <v>2</v>
      </c>
      <c r="J119" s="2112">
        <v>7</v>
      </c>
      <c r="K119" s="2114">
        <v>5</v>
      </c>
      <c r="L119" s="2130">
        <v>4</v>
      </c>
      <c r="M119" s="2113">
        <v>0</v>
      </c>
      <c r="N119" s="2113">
        <v>1</v>
      </c>
      <c r="O119" s="2131">
        <v>3</v>
      </c>
      <c r="P119" s="2112">
        <v>2</v>
      </c>
      <c r="Q119" s="2131">
        <v>0</v>
      </c>
      <c r="R119" s="2130">
        <v>1</v>
      </c>
      <c r="S119" s="2131">
        <v>1</v>
      </c>
      <c r="T119" s="2130">
        <v>1</v>
      </c>
      <c r="U119" s="2131">
        <v>1</v>
      </c>
      <c r="V119" s="2112">
        <v>0</v>
      </c>
      <c r="W119" s="2114">
        <v>0</v>
      </c>
      <c r="X119" s="2130">
        <v>0</v>
      </c>
      <c r="Y119" s="2114">
        <v>2</v>
      </c>
      <c r="Z119" s="2130">
        <v>0</v>
      </c>
      <c r="AA119" s="2131">
        <v>0</v>
      </c>
      <c r="AB119" s="2130">
        <v>0</v>
      </c>
      <c r="AC119" s="2131">
        <v>0</v>
      </c>
      <c r="AD119" s="2130">
        <v>0</v>
      </c>
      <c r="AE119" s="2131">
        <v>0</v>
      </c>
      <c r="AF119" s="2130">
        <v>0</v>
      </c>
      <c r="AG119" s="2131">
        <v>0</v>
      </c>
      <c r="AH119" s="2130">
        <v>0</v>
      </c>
      <c r="AI119" s="2131">
        <v>0</v>
      </c>
      <c r="AJ119" s="2130">
        <v>0</v>
      </c>
      <c r="AK119" s="2131">
        <v>0</v>
      </c>
      <c r="AL119" s="2130">
        <v>0</v>
      </c>
      <c r="AM119" s="2131">
        <v>0</v>
      </c>
      <c r="AN119" s="2131">
        <v>0</v>
      </c>
      <c r="AO119" s="2131">
        <v>0</v>
      </c>
      <c r="AP119" s="2131">
        <v>0</v>
      </c>
      <c r="AQ119" s="2131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2126" t="s">
        <v>156</v>
      </c>
      <c r="C120" s="2127">
        <f t="shared" si="81"/>
        <v>0</v>
      </c>
      <c r="D120" s="2128">
        <f t="shared" si="82"/>
        <v>0</v>
      </c>
      <c r="E120" s="2129">
        <f t="shared" si="83"/>
        <v>0</v>
      </c>
      <c r="F120" s="2112">
        <v>0</v>
      </c>
      <c r="G120" s="2114">
        <v>0</v>
      </c>
      <c r="H120" s="2112">
        <v>0</v>
      </c>
      <c r="I120" s="2114">
        <v>0</v>
      </c>
      <c r="J120" s="2112">
        <v>0</v>
      </c>
      <c r="K120" s="2114">
        <v>0</v>
      </c>
      <c r="L120" s="2130">
        <v>0</v>
      </c>
      <c r="M120" s="2113">
        <v>0</v>
      </c>
      <c r="N120" s="2113">
        <v>0</v>
      </c>
      <c r="O120" s="2131">
        <v>0</v>
      </c>
      <c r="P120" s="2112">
        <v>0</v>
      </c>
      <c r="Q120" s="2131">
        <v>0</v>
      </c>
      <c r="R120" s="2130">
        <v>0</v>
      </c>
      <c r="S120" s="2131">
        <v>0</v>
      </c>
      <c r="T120" s="2130">
        <v>0</v>
      </c>
      <c r="U120" s="2131">
        <v>0</v>
      </c>
      <c r="V120" s="2112">
        <v>0</v>
      </c>
      <c r="W120" s="2114">
        <v>0</v>
      </c>
      <c r="X120" s="2130">
        <v>0</v>
      </c>
      <c r="Y120" s="2114">
        <v>0</v>
      </c>
      <c r="Z120" s="2130">
        <v>0</v>
      </c>
      <c r="AA120" s="2131">
        <v>0</v>
      </c>
      <c r="AB120" s="2130">
        <v>0</v>
      </c>
      <c r="AC120" s="2131">
        <v>0</v>
      </c>
      <c r="AD120" s="2130">
        <v>0</v>
      </c>
      <c r="AE120" s="2131">
        <v>0</v>
      </c>
      <c r="AF120" s="2130">
        <v>0</v>
      </c>
      <c r="AG120" s="2131">
        <v>0</v>
      </c>
      <c r="AH120" s="2130">
        <v>0</v>
      </c>
      <c r="AI120" s="2131">
        <v>0</v>
      </c>
      <c r="AJ120" s="2130">
        <v>0</v>
      </c>
      <c r="AK120" s="2131">
        <v>0</v>
      </c>
      <c r="AL120" s="2130">
        <v>0</v>
      </c>
      <c r="AM120" s="2131">
        <v>0</v>
      </c>
      <c r="AN120" s="2131">
        <v>0</v>
      </c>
      <c r="AO120" s="2131">
        <v>0</v>
      </c>
      <c r="AP120" s="2131">
        <v>0</v>
      </c>
      <c r="AQ120" s="2131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2126" t="s">
        <v>157</v>
      </c>
      <c r="C121" s="2127">
        <f t="shared" si="81"/>
        <v>0</v>
      </c>
      <c r="D121" s="2128">
        <f t="shared" si="82"/>
        <v>0</v>
      </c>
      <c r="E121" s="2129">
        <f t="shared" si="83"/>
        <v>0</v>
      </c>
      <c r="F121" s="2112">
        <v>0</v>
      </c>
      <c r="G121" s="2114">
        <v>0</v>
      </c>
      <c r="H121" s="2112">
        <v>0</v>
      </c>
      <c r="I121" s="2114">
        <v>0</v>
      </c>
      <c r="J121" s="2112">
        <v>0</v>
      </c>
      <c r="K121" s="2114">
        <v>0</v>
      </c>
      <c r="L121" s="2130">
        <v>0</v>
      </c>
      <c r="M121" s="2113">
        <v>0</v>
      </c>
      <c r="N121" s="2113">
        <v>0</v>
      </c>
      <c r="O121" s="2131">
        <v>0</v>
      </c>
      <c r="P121" s="2112">
        <v>0</v>
      </c>
      <c r="Q121" s="2131">
        <v>0</v>
      </c>
      <c r="R121" s="2130">
        <v>0</v>
      </c>
      <c r="S121" s="2131">
        <v>0</v>
      </c>
      <c r="T121" s="2130">
        <v>0</v>
      </c>
      <c r="U121" s="2131">
        <v>0</v>
      </c>
      <c r="V121" s="2112">
        <v>0</v>
      </c>
      <c r="W121" s="2114">
        <v>0</v>
      </c>
      <c r="X121" s="2130">
        <v>0</v>
      </c>
      <c r="Y121" s="2114">
        <v>0</v>
      </c>
      <c r="Z121" s="2130">
        <v>0</v>
      </c>
      <c r="AA121" s="2131">
        <v>0</v>
      </c>
      <c r="AB121" s="2130">
        <v>0</v>
      </c>
      <c r="AC121" s="2131">
        <v>0</v>
      </c>
      <c r="AD121" s="2130">
        <v>0</v>
      </c>
      <c r="AE121" s="2131">
        <v>0</v>
      </c>
      <c r="AF121" s="2130">
        <v>0</v>
      </c>
      <c r="AG121" s="2131">
        <v>0</v>
      </c>
      <c r="AH121" s="2130">
        <v>0</v>
      </c>
      <c r="AI121" s="2131">
        <v>0</v>
      </c>
      <c r="AJ121" s="2130">
        <v>0</v>
      </c>
      <c r="AK121" s="2131">
        <v>0</v>
      </c>
      <c r="AL121" s="2130">
        <v>0</v>
      </c>
      <c r="AM121" s="2131">
        <v>0</v>
      </c>
      <c r="AN121" s="2131">
        <v>0</v>
      </c>
      <c r="AO121" s="2131">
        <v>0</v>
      </c>
      <c r="AP121" s="2131">
        <v>0</v>
      </c>
      <c r="AQ121" s="2131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2132" t="s">
        <v>158</v>
      </c>
      <c r="C122" s="2133">
        <f t="shared" si="81"/>
        <v>0</v>
      </c>
      <c r="D122" s="2134">
        <f t="shared" si="82"/>
        <v>0</v>
      </c>
      <c r="E122" s="2135">
        <f t="shared" si="83"/>
        <v>0</v>
      </c>
      <c r="F122" s="2136">
        <v>0</v>
      </c>
      <c r="G122" s="2137">
        <v>0</v>
      </c>
      <c r="H122" s="2136">
        <v>0</v>
      </c>
      <c r="I122" s="2137">
        <v>0</v>
      </c>
      <c r="J122" s="2136">
        <v>0</v>
      </c>
      <c r="K122" s="2137">
        <v>0</v>
      </c>
      <c r="L122" s="2138">
        <v>0</v>
      </c>
      <c r="M122" s="2139">
        <v>0</v>
      </c>
      <c r="N122" s="2139">
        <v>0</v>
      </c>
      <c r="O122" s="2140">
        <v>0</v>
      </c>
      <c r="P122" s="2136">
        <v>0</v>
      </c>
      <c r="Q122" s="2140">
        <v>0</v>
      </c>
      <c r="R122" s="2138">
        <v>0</v>
      </c>
      <c r="S122" s="2140">
        <v>0</v>
      </c>
      <c r="T122" s="2138">
        <v>0</v>
      </c>
      <c r="U122" s="2140">
        <v>0</v>
      </c>
      <c r="V122" s="2136">
        <v>0</v>
      </c>
      <c r="W122" s="2137">
        <v>0</v>
      </c>
      <c r="X122" s="2138">
        <v>0</v>
      </c>
      <c r="Y122" s="2137">
        <v>0</v>
      </c>
      <c r="Z122" s="2138">
        <v>0</v>
      </c>
      <c r="AA122" s="2140">
        <v>0</v>
      </c>
      <c r="AB122" s="2138">
        <v>0</v>
      </c>
      <c r="AC122" s="2140">
        <v>0</v>
      </c>
      <c r="AD122" s="2138">
        <v>0</v>
      </c>
      <c r="AE122" s="2140">
        <v>0</v>
      </c>
      <c r="AF122" s="2138">
        <v>0</v>
      </c>
      <c r="AG122" s="2140">
        <v>0</v>
      </c>
      <c r="AH122" s="2138">
        <v>0</v>
      </c>
      <c r="AI122" s="2140">
        <v>0</v>
      </c>
      <c r="AJ122" s="2138">
        <v>0</v>
      </c>
      <c r="AK122" s="2140">
        <v>0</v>
      </c>
      <c r="AL122" s="2138">
        <v>0</v>
      </c>
      <c r="AM122" s="2140">
        <v>0</v>
      </c>
      <c r="AN122" s="2140">
        <v>0</v>
      </c>
      <c r="AO122" s="2140">
        <v>0</v>
      </c>
      <c r="AP122" s="2140">
        <v>0</v>
      </c>
      <c r="AQ122" s="2140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2141" t="s">
        <v>159</v>
      </c>
      <c r="C123" s="2142">
        <f t="shared" si="81"/>
        <v>0</v>
      </c>
      <c r="D123" s="2143">
        <f>SUM(F123+H123+J123+L123+N123+P123+R123+T123+V123+X123+Z123+AB123+AD123+AF123+AH123+AJ123+AL123)</f>
        <v>0</v>
      </c>
      <c r="E123" s="2144">
        <f t="shared" si="83"/>
        <v>0</v>
      </c>
      <c r="F123" s="2145">
        <v>0</v>
      </c>
      <c r="G123" s="2146">
        <v>0</v>
      </c>
      <c r="H123" s="2145">
        <v>0</v>
      </c>
      <c r="I123" s="2146">
        <v>0</v>
      </c>
      <c r="J123" s="2145">
        <v>0</v>
      </c>
      <c r="K123" s="2146">
        <v>0</v>
      </c>
      <c r="L123" s="2147">
        <v>0</v>
      </c>
      <c r="M123" s="2148">
        <v>0</v>
      </c>
      <c r="N123" s="2148">
        <v>0</v>
      </c>
      <c r="O123" s="2149">
        <v>0</v>
      </c>
      <c r="P123" s="2145">
        <v>0</v>
      </c>
      <c r="Q123" s="2149">
        <v>0</v>
      </c>
      <c r="R123" s="2147">
        <v>0</v>
      </c>
      <c r="S123" s="2149">
        <v>0</v>
      </c>
      <c r="T123" s="2147">
        <v>0</v>
      </c>
      <c r="U123" s="2149">
        <v>0</v>
      </c>
      <c r="V123" s="2145">
        <v>0</v>
      </c>
      <c r="W123" s="2146">
        <v>0</v>
      </c>
      <c r="X123" s="2147">
        <v>0</v>
      </c>
      <c r="Y123" s="2146">
        <v>0</v>
      </c>
      <c r="Z123" s="2147">
        <v>0</v>
      </c>
      <c r="AA123" s="2149">
        <v>0</v>
      </c>
      <c r="AB123" s="2147">
        <v>0</v>
      </c>
      <c r="AC123" s="2149">
        <v>0</v>
      </c>
      <c r="AD123" s="2147">
        <v>0</v>
      </c>
      <c r="AE123" s="2149">
        <v>0</v>
      </c>
      <c r="AF123" s="2147">
        <v>0</v>
      </c>
      <c r="AG123" s="2149">
        <v>0</v>
      </c>
      <c r="AH123" s="2147">
        <v>0</v>
      </c>
      <c r="AI123" s="2149">
        <v>0</v>
      </c>
      <c r="AJ123" s="2147">
        <v>0</v>
      </c>
      <c r="AK123" s="2149">
        <v>0</v>
      </c>
      <c r="AL123" s="2147">
        <v>0</v>
      </c>
      <c r="AM123" s="2149">
        <v>0</v>
      </c>
      <c r="AN123" s="2149">
        <v>0</v>
      </c>
      <c r="AO123" s="2149">
        <v>0</v>
      </c>
      <c r="AP123" s="2149">
        <v>0</v>
      </c>
      <c r="AQ123" s="2149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199</v>
      </c>
      <c r="D124" s="207">
        <f>SUM(D113:D123)</f>
        <v>98</v>
      </c>
      <c r="E124" s="208">
        <f>SUM(E113:E123)</f>
        <v>101</v>
      </c>
      <c r="F124" s="209">
        <f>SUM(F113:F123)</f>
        <v>9</v>
      </c>
      <c r="G124" s="210">
        <f>SUM(G113:G123)</f>
        <v>1</v>
      </c>
      <c r="H124" s="209">
        <f>SUM(H113:H123)</f>
        <v>5</v>
      </c>
      <c r="I124" s="210">
        <f t="shared" ref="I124:AO124" si="84">SUM(I113:I123)</f>
        <v>2</v>
      </c>
      <c r="J124" s="209">
        <f t="shared" si="84"/>
        <v>16</v>
      </c>
      <c r="K124" s="210">
        <f t="shared" si="84"/>
        <v>10</v>
      </c>
      <c r="L124" s="211">
        <f t="shared" si="84"/>
        <v>15</v>
      </c>
      <c r="M124" s="212">
        <f t="shared" si="84"/>
        <v>6</v>
      </c>
      <c r="N124" s="212">
        <f t="shared" si="84"/>
        <v>10</v>
      </c>
      <c r="O124" s="213">
        <f t="shared" si="84"/>
        <v>4</v>
      </c>
      <c r="P124" s="209">
        <f t="shared" si="84"/>
        <v>11</v>
      </c>
      <c r="Q124" s="213">
        <f t="shared" si="84"/>
        <v>8</v>
      </c>
      <c r="R124" s="214">
        <f t="shared" si="84"/>
        <v>11</v>
      </c>
      <c r="S124" s="2150">
        <f t="shared" si="84"/>
        <v>6</v>
      </c>
      <c r="T124" s="2151">
        <f>SUM(T113:T123)</f>
        <v>7</v>
      </c>
      <c r="U124" s="2152">
        <f t="shared" si="84"/>
        <v>7</v>
      </c>
      <c r="V124" s="212">
        <f t="shared" si="84"/>
        <v>0</v>
      </c>
      <c r="W124" s="2150">
        <f t="shared" si="84"/>
        <v>10</v>
      </c>
      <c r="X124" s="2153">
        <f t="shared" si="84"/>
        <v>5</v>
      </c>
      <c r="Y124" s="210">
        <f t="shared" si="84"/>
        <v>15</v>
      </c>
      <c r="Z124" s="2154">
        <f t="shared" si="84"/>
        <v>4</v>
      </c>
      <c r="AA124" s="210">
        <f t="shared" si="84"/>
        <v>10</v>
      </c>
      <c r="AB124" s="2154">
        <f t="shared" si="84"/>
        <v>3</v>
      </c>
      <c r="AC124" s="210">
        <f t="shared" si="84"/>
        <v>13</v>
      </c>
      <c r="AD124" s="2154">
        <f t="shared" si="84"/>
        <v>2</v>
      </c>
      <c r="AE124" s="210">
        <f t="shared" si="84"/>
        <v>6</v>
      </c>
      <c r="AF124" s="2154">
        <f t="shared" si="84"/>
        <v>0</v>
      </c>
      <c r="AG124" s="210">
        <f t="shared" si="84"/>
        <v>3</v>
      </c>
      <c r="AH124" s="2154">
        <f t="shared" si="84"/>
        <v>0</v>
      </c>
      <c r="AI124" s="210">
        <f t="shared" si="84"/>
        <v>0</v>
      </c>
      <c r="AJ124" s="2154">
        <f t="shared" si="84"/>
        <v>0</v>
      </c>
      <c r="AK124" s="210">
        <f t="shared" si="84"/>
        <v>0</v>
      </c>
      <c r="AL124" s="2154">
        <f t="shared" si="84"/>
        <v>0</v>
      </c>
      <c r="AM124" s="210">
        <f t="shared" si="84"/>
        <v>0</v>
      </c>
      <c r="AN124" s="210">
        <f t="shared" si="84"/>
        <v>4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2119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2126" t="s">
        <v>151</v>
      </c>
      <c r="C126" s="2127">
        <f t="shared" ref="C126:C134" si="86">SUM(D126:E126)</f>
        <v>78</v>
      </c>
      <c r="D126" s="2128">
        <f t="shared" ref="D126:E135" si="87">SUM(F126+H126+J126+L126+N126+P126+R126+T126+V126+X126+Z126+AB126+AD126+AF126+AH126+AJ126+AL126)</f>
        <v>24</v>
      </c>
      <c r="E126" s="2129">
        <f>SUM(G126+I126+K126+M126+O126+Q126+S126+U126+W126+Y126+AA126+AC126+AE126+AG126+AI126+AK126+AM126)</f>
        <v>54</v>
      </c>
      <c r="F126" s="2112">
        <v>0</v>
      </c>
      <c r="G126" s="2114">
        <v>0</v>
      </c>
      <c r="H126" s="2112">
        <v>1</v>
      </c>
      <c r="I126" s="2114">
        <v>4</v>
      </c>
      <c r="J126" s="2112">
        <v>4</v>
      </c>
      <c r="K126" s="2114">
        <v>16</v>
      </c>
      <c r="L126" s="2130">
        <v>18</v>
      </c>
      <c r="M126" s="2113">
        <v>34</v>
      </c>
      <c r="N126" s="2113">
        <v>0</v>
      </c>
      <c r="O126" s="2131">
        <v>0</v>
      </c>
      <c r="P126" s="2112">
        <v>1</v>
      </c>
      <c r="Q126" s="2131">
        <v>0</v>
      </c>
      <c r="R126" s="2130">
        <v>0</v>
      </c>
      <c r="S126" s="2131">
        <v>0</v>
      </c>
      <c r="T126" s="2130">
        <v>0</v>
      </c>
      <c r="U126" s="2131">
        <v>0</v>
      </c>
      <c r="V126" s="2112">
        <v>0</v>
      </c>
      <c r="W126" s="2114">
        <v>0</v>
      </c>
      <c r="X126" s="2130">
        <v>0</v>
      </c>
      <c r="Y126" s="2114">
        <v>0</v>
      </c>
      <c r="Z126" s="2130">
        <v>0</v>
      </c>
      <c r="AA126" s="2131">
        <v>0</v>
      </c>
      <c r="AB126" s="2130">
        <v>0</v>
      </c>
      <c r="AC126" s="2131">
        <v>0</v>
      </c>
      <c r="AD126" s="2130">
        <v>0</v>
      </c>
      <c r="AE126" s="2131">
        <v>0</v>
      </c>
      <c r="AF126" s="2130">
        <v>0</v>
      </c>
      <c r="AG126" s="2131">
        <v>0</v>
      </c>
      <c r="AH126" s="2130">
        <v>0</v>
      </c>
      <c r="AI126" s="2131">
        <v>0</v>
      </c>
      <c r="AJ126" s="2130">
        <v>0</v>
      </c>
      <c r="AK126" s="2131">
        <v>0</v>
      </c>
      <c r="AL126" s="2130">
        <v>0</v>
      </c>
      <c r="AM126" s="2131">
        <v>0</v>
      </c>
      <c r="AN126" s="2131">
        <v>0</v>
      </c>
      <c r="AO126" s="2131">
        <v>0</v>
      </c>
      <c r="AP126" s="2131">
        <v>0</v>
      </c>
      <c r="AQ126" s="2131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2126" t="s">
        <v>152</v>
      </c>
      <c r="C127" s="2127">
        <f t="shared" si="86"/>
        <v>0</v>
      </c>
      <c r="D127" s="2128">
        <f t="shared" si="87"/>
        <v>0</v>
      </c>
      <c r="E127" s="2129">
        <f t="shared" si="87"/>
        <v>0</v>
      </c>
      <c r="F127" s="2112">
        <v>0</v>
      </c>
      <c r="G127" s="2114">
        <v>0</v>
      </c>
      <c r="H127" s="2112">
        <v>0</v>
      </c>
      <c r="I127" s="2114">
        <v>0</v>
      </c>
      <c r="J127" s="2112">
        <v>0</v>
      </c>
      <c r="K127" s="2114">
        <v>0</v>
      </c>
      <c r="L127" s="2130">
        <v>0</v>
      </c>
      <c r="M127" s="2113">
        <v>0</v>
      </c>
      <c r="N127" s="2113">
        <v>0</v>
      </c>
      <c r="O127" s="2131">
        <v>0</v>
      </c>
      <c r="P127" s="2112">
        <v>0</v>
      </c>
      <c r="Q127" s="2131">
        <v>0</v>
      </c>
      <c r="R127" s="2130">
        <v>0</v>
      </c>
      <c r="S127" s="2131">
        <v>0</v>
      </c>
      <c r="T127" s="2130">
        <v>0</v>
      </c>
      <c r="U127" s="2131">
        <v>0</v>
      </c>
      <c r="V127" s="2112">
        <v>0</v>
      </c>
      <c r="W127" s="2114">
        <v>0</v>
      </c>
      <c r="X127" s="2130">
        <v>0</v>
      </c>
      <c r="Y127" s="2114">
        <v>0</v>
      </c>
      <c r="Z127" s="2130">
        <v>0</v>
      </c>
      <c r="AA127" s="2131">
        <v>0</v>
      </c>
      <c r="AB127" s="2130">
        <v>0</v>
      </c>
      <c r="AC127" s="2131">
        <v>0</v>
      </c>
      <c r="AD127" s="2130">
        <v>0</v>
      </c>
      <c r="AE127" s="2131">
        <v>0</v>
      </c>
      <c r="AF127" s="2130">
        <v>0</v>
      </c>
      <c r="AG127" s="2131">
        <v>0</v>
      </c>
      <c r="AH127" s="2130">
        <v>0</v>
      </c>
      <c r="AI127" s="2131">
        <v>0</v>
      </c>
      <c r="AJ127" s="2130">
        <v>0</v>
      </c>
      <c r="AK127" s="2131">
        <v>0</v>
      </c>
      <c r="AL127" s="2130">
        <v>0</v>
      </c>
      <c r="AM127" s="2131">
        <v>0</v>
      </c>
      <c r="AN127" s="2131">
        <v>0</v>
      </c>
      <c r="AO127" s="2131">
        <v>0</v>
      </c>
      <c r="AP127" s="2131">
        <v>0</v>
      </c>
      <c r="AQ127" s="2131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2126" t="s">
        <v>153</v>
      </c>
      <c r="C128" s="2127">
        <f t="shared" si="86"/>
        <v>0</v>
      </c>
      <c r="D128" s="2128">
        <f t="shared" si="87"/>
        <v>0</v>
      </c>
      <c r="E128" s="2129">
        <f t="shared" si="87"/>
        <v>0</v>
      </c>
      <c r="F128" s="2112">
        <v>0</v>
      </c>
      <c r="G128" s="2114">
        <v>0</v>
      </c>
      <c r="H128" s="2112">
        <v>0</v>
      </c>
      <c r="I128" s="2114">
        <v>0</v>
      </c>
      <c r="J128" s="2112">
        <v>0</v>
      </c>
      <c r="K128" s="2114">
        <v>0</v>
      </c>
      <c r="L128" s="2130">
        <v>0</v>
      </c>
      <c r="M128" s="2113">
        <v>0</v>
      </c>
      <c r="N128" s="2113">
        <v>0</v>
      </c>
      <c r="O128" s="2131">
        <v>0</v>
      </c>
      <c r="P128" s="2112">
        <v>0</v>
      </c>
      <c r="Q128" s="2131">
        <v>0</v>
      </c>
      <c r="R128" s="2130">
        <v>0</v>
      </c>
      <c r="S128" s="2131">
        <v>0</v>
      </c>
      <c r="T128" s="2130">
        <v>0</v>
      </c>
      <c r="U128" s="2131">
        <v>0</v>
      </c>
      <c r="V128" s="2112">
        <v>0</v>
      </c>
      <c r="W128" s="2114">
        <v>0</v>
      </c>
      <c r="X128" s="2130">
        <v>0</v>
      </c>
      <c r="Y128" s="2114">
        <v>0</v>
      </c>
      <c r="Z128" s="2130">
        <v>0</v>
      </c>
      <c r="AA128" s="2131">
        <v>0</v>
      </c>
      <c r="AB128" s="2130">
        <v>0</v>
      </c>
      <c r="AC128" s="2131">
        <v>0</v>
      </c>
      <c r="AD128" s="2130">
        <v>0</v>
      </c>
      <c r="AE128" s="2131">
        <v>0</v>
      </c>
      <c r="AF128" s="2130">
        <v>0</v>
      </c>
      <c r="AG128" s="2131">
        <v>0</v>
      </c>
      <c r="AH128" s="2130">
        <v>0</v>
      </c>
      <c r="AI128" s="2131">
        <v>0</v>
      </c>
      <c r="AJ128" s="2130">
        <v>0</v>
      </c>
      <c r="AK128" s="2131">
        <v>0</v>
      </c>
      <c r="AL128" s="2130">
        <v>0</v>
      </c>
      <c r="AM128" s="2131">
        <v>0</v>
      </c>
      <c r="AN128" s="2131">
        <v>0</v>
      </c>
      <c r="AO128" s="2131">
        <v>0</v>
      </c>
      <c r="AP128" s="2131">
        <v>0</v>
      </c>
      <c r="AQ128" s="2131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2126" t="s">
        <v>154</v>
      </c>
      <c r="C129" s="2127">
        <f t="shared" si="86"/>
        <v>0</v>
      </c>
      <c r="D129" s="2128">
        <f t="shared" si="87"/>
        <v>0</v>
      </c>
      <c r="E129" s="2129">
        <f t="shared" si="87"/>
        <v>0</v>
      </c>
      <c r="F129" s="2112">
        <v>0</v>
      </c>
      <c r="G129" s="2114">
        <v>0</v>
      </c>
      <c r="H129" s="2112">
        <v>0</v>
      </c>
      <c r="I129" s="2114">
        <v>0</v>
      </c>
      <c r="J129" s="2112">
        <v>0</v>
      </c>
      <c r="K129" s="2114">
        <v>0</v>
      </c>
      <c r="L129" s="2130">
        <v>0</v>
      </c>
      <c r="M129" s="2113">
        <v>0</v>
      </c>
      <c r="N129" s="2113">
        <v>0</v>
      </c>
      <c r="O129" s="2131">
        <v>0</v>
      </c>
      <c r="P129" s="2112">
        <v>0</v>
      </c>
      <c r="Q129" s="2131">
        <v>0</v>
      </c>
      <c r="R129" s="2130">
        <v>0</v>
      </c>
      <c r="S129" s="2131">
        <v>0</v>
      </c>
      <c r="T129" s="2130">
        <v>0</v>
      </c>
      <c r="U129" s="2131">
        <v>0</v>
      </c>
      <c r="V129" s="2112">
        <v>0</v>
      </c>
      <c r="W129" s="2114">
        <v>0</v>
      </c>
      <c r="X129" s="2130">
        <v>0</v>
      </c>
      <c r="Y129" s="2114">
        <v>0</v>
      </c>
      <c r="Z129" s="2130">
        <v>0</v>
      </c>
      <c r="AA129" s="2131">
        <v>0</v>
      </c>
      <c r="AB129" s="2130">
        <v>0</v>
      </c>
      <c r="AC129" s="2131">
        <v>0</v>
      </c>
      <c r="AD129" s="2130">
        <v>0</v>
      </c>
      <c r="AE129" s="2131">
        <v>0</v>
      </c>
      <c r="AF129" s="2130">
        <v>0</v>
      </c>
      <c r="AG129" s="2131">
        <v>0</v>
      </c>
      <c r="AH129" s="2130">
        <v>0</v>
      </c>
      <c r="AI129" s="2131">
        <v>0</v>
      </c>
      <c r="AJ129" s="2130">
        <v>0</v>
      </c>
      <c r="AK129" s="2131">
        <v>0</v>
      </c>
      <c r="AL129" s="2130">
        <v>0</v>
      </c>
      <c r="AM129" s="2131">
        <v>0</v>
      </c>
      <c r="AN129" s="2131">
        <v>0</v>
      </c>
      <c r="AO129" s="2131">
        <v>0</v>
      </c>
      <c r="AP129" s="2131">
        <v>0</v>
      </c>
      <c r="AQ129" s="2131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2126" t="s">
        <v>37</v>
      </c>
      <c r="C130" s="2127">
        <f t="shared" si="86"/>
        <v>0</v>
      </c>
      <c r="D130" s="2128">
        <f t="shared" si="87"/>
        <v>0</v>
      </c>
      <c r="E130" s="2129">
        <f t="shared" si="87"/>
        <v>0</v>
      </c>
      <c r="F130" s="2112">
        <v>0</v>
      </c>
      <c r="G130" s="2114">
        <v>0</v>
      </c>
      <c r="H130" s="2112">
        <v>0</v>
      </c>
      <c r="I130" s="2114">
        <v>0</v>
      </c>
      <c r="J130" s="2112">
        <v>0</v>
      </c>
      <c r="K130" s="2114">
        <v>0</v>
      </c>
      <c r="L130" s="2130">
        <v>0</v>
      </c>
      <c r="M130" s="2113">
        <v>0</v>
      </c>
      <c r="N130" s="2113">
        <v>0</v>
      </c>
      <c r="O130" s="2131">
        <v>0</v>
      </c>
      <c r="P130" s="2112">
        <v>0</v>
      </c>
      <c r="Q130" s="2131">
        <v>0</v>
      </c>
      <c r="R130" s="2130">
        <v>0</v>
      </c>
      <c r="S130" s="2131">
        <v>0</v>
      </c>
      <c r="T130" s="2130">
        <v>0</v>
      </c>
      <c r="U130" s="2131">
        <v>0</v>
      </c>
      <c r="V130" s="2112">
        <v>0</v>
      </c>
      <c r="W130" s="2114">
        <v>0</v>
      </c>
      <c r="X130" s="2130">
        <v>0</v>
      </c>
      <c r="Y130" s="2114">
        <v>0</v>
      </c>
      <c r="Z130" s="2130">
        <v>0</v>
      </c>
      <c r="AA130" s="2131">
        <v>0</v>
      </c>
      <c r="AB130" s="2130">
        <v>0</v>
      </c>
      <c r="AC130" s="2131">
        <v>0</v>
      </c>
      <c r="AD130" s="2130">
        <v>0</v>
      </c>
      <c r="AE130" s="2131">
        <v>0</v>
      </c>
      <c r="AF130" s="2130">
        <v>0</v>
      </c>
      <c r="AG130" s="2131">
        <v>0</v>
      </c>
      <c r="AH130" s="2130">
        <v>0</v>
      </c>
      <c r="AI130" s="2131">
        <v>0</v>
      </c>
      <c r="AJ130" s="2130">
        <v>0</v>
      </c>
      <c r="AK130" s="2131">
        <v>0</v>
      </c>
      <c r="AL130" s="2130">
        <v>0</v>
      </c>
      <c r="AM130" s="2131">
        <v>0</v>
      </c>
      <c r="AN130" s="2131">
        <v>0</v>
      </c>
      <c r="AO130" s="2131">
        <v>0</v>
      </c>
      <c r="AP130" s="2131">
        <v>0</v>
      </c>
      <c r="AQ130" s="2131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2126" t="s">
        <v>155</v>
      </c>
      <c r="C131" s="2127">
        <f t="shared" si="86"/>
        <v>41</v>
      </c>
      <c r="D131" s="2128">
        <f t="shared" si="87"/>
        <v>24</v>
      </c>
      <c r="E131" s="2129">
        <f t="shared" si="87"/>
        <v>17</v>
      </c>
      <c r="F131" s="2112">
        <v>1</v>
      </c>
      <c r="G131" s="2114">
        <v>0</v>
      </c>
      <c r="H131" s="2112">
        <v>7</v>
      </c>
      <c r="I131" s="2114">
        <v>2</v>
      </c>
      <c r="J131" s="2112">
        <v>13</v>
      </c>
      <c r="K131" s="2114">
        <v>15</v>
      </c>
      <c r="L131" s="2130">
        <v>3</v>
      </c>
      <c r="M131" s="2113">
        <v>0</v>
      </c>
      <c r="N131" s="2113">
        <v>0</v>
      </c>
      <c r="O131" s="2131">
        <v>0</v>
      </c>
      <c r="P131" s="2112">
        <v>0</v>
      </c>
      <c r="Q131" s="2131">
        <v>0</v>
      </c>
      <c r="R131" s="2130">
        <v>0</v>
      </c>
      <c r="S131" s="2131">
        <v>0</v>
      </c>
      <c r="T131" s="2130">
        <v>0</v>
      </c>
      <c r="U131" s="2131">
        <v>0</v>
      </c>
      <c r="V131" s="2112">
        <v>0</v>
      </c>
      <c r="W131" s="2114">
        <v>0</v>
      </c>
      <c r="X131" s="2130">
        <v>0</v>
      </c>
      <c r="Y131" s="2114">
        <v>0</v>
      </c>
      <c r="Z131" s="2130">
        <v>0</v>
      </c>
      <c r="AA131" s="2131">
        <v>0</v>
      </c>
      <c r="AB131" s="2130">
        <v>0</v>
      </c>
      <c r="AC131" s="2131">
        <v>0</v>
      </c>
      <c r="AD131" s="2130">
        <v>0</v>
      </c>
      <c r="AE131" s="2131">
        <v>0</v>
      </c>
      <c r="AF131" s="2130">
        <v>0</v>
      </c>
      <c r="AG131" s="2131">
        <v>0</v>
      </c>
      <c r="AH131" s="2130">
        <v>0</v>
      </c>
      <c r="AI131" s="2131">
        <v>0</v>
      </c>
      <c r="AJ131" s="2130">
        <v>0</v>
      </c>
      <c r="AK131" s="2131">
        <v>0</v>
      </c>
      <c r="AL131" s="2130">
        <v>0</v>
      </c>
      <c r="AM131" s="2131">
        <v>0</v>
      </c>
      <c r="AN131" s="2131">
        <v>0</v>
      </c>
      <c r="AO131" s="2131">
        <v>0</v>
      </c>
      <c r="AP131" s="2131">
        <v>0</v>
      </c>
      <c r="AQ131" s="2131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2126" t="s">
        <v>156</v>
      </c>
      <c r="C132" s="2127">
        <f t="shared" si="86"/>
        <v>0</v>
      </c>
      <c r="D132" s="2128">
        <f t="shared" si="87"/>
        <v>0</v>
      </c>
      <c r="E132" s="2129">
        <f t="shared" si="87"/>
        <v>0</v>
      </c>
      <c r="F132" s="2112">
        <v>0</v>
      </c>
      <c r="G132" s="2114">
        <v>0</v>
      </c>
      <c r="H132" s="2112">
        <v>0</v>
      </c>
      <c r="I132" s="2114">
        <v>0</v>
      </c>
      <c r="J132" s="2112">
        <v>0</v>
      </c>
      <c r="K132" s="2114">
        <v>0</v>
      </c>
      <c r="L132" s="2130">
        <v>0</v>
      </c>
      <c r="M132" s="2113">
        <v>0</v>
      </c>
      <c r="N132" s="2113">
        <v>0</v>
      </c>
      <c r="O132" s="2131">
        <v>0</v>
      </c>
      <c r="P132" s="2112">
        <v>0</v>
      </c>
      <c r="Q132" s="2131">
        <v>0</v>
      </c>
      <c r="R132" s="2130">
        <v>0</v>
      </c>
      <c r="S132" s="2131">
        <v>0</v>
      </c>
      <c r="T132" s="2130">
        <v>0</v>
      </c>
      <c r="U132" s="2131">
        <v>0</v>
      </c>
      <c r="V132" s="2112">
        <v>0</v>
      </c>
      <c r="W132" s="2114">
        <v>0</v>
      </c>
      <c r="X132" s="2130">
        <v>0</v>
      </c>
      <c r="Y132" s="2114">
        <v>0</v>
      </c>
      <c r="Z132" s="2130">
        <v>0</v>
      </c>
      <c r="AA132" s="2131">
        <v>0</v>
      </c>
      <c r="AB132" s="2130">
        <v>0</v>
      </c>
      <c r="AC132" s="2131">
        <v>0</v>
      </c>
      <c r="AD132" s="2130">
        <v>0</v>
      </c>
      <c r="AE132" s="2131">
        <v>0</v>
      </c>
      <c r="AF132" s="2130">
        <v>0</v>
      </c>
      <c r="AG132" s="2131">
        <v>0</v>
      </c>
      <c r="AH132" s="2130">
        <v>0</v>
      </c>
      <c r="AI132" s="2131">
        <v>0</v>
      </c>
      <c r="AJ132" s="2130">
        <v>0</v>
      </c>
      <c r="AK132" s="2131">
        <v>0</v>
      </c>
      <c r="AL132" s="2130">
        <v>0</v>
      </c>
      <c r="AM132" s="2131">
        <v>0</v>
      </c>
      <c r="AN132" s="2131">
        <v>0</v>
      </c>
      <c r="AO132" s="2131">
        <v>0</v>
      </c>
      <c r="AP132" s="2131">
        <v>0</v>
      </c>
      <c r="AQ132" s="2131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2126" t="s">
        <v>157</v>
      </c>
      <c r="C133" s="2127">
        <f t="shared" si="86"/>
        <v>0</v>
      </c>
      <c r="D133" s="2128">
        <f t="shared" si="87"/>
        <v>0</v>
      </c>
      <c r="E133" s="2129">
        <f t="shared" si="87"/>
        <v>0</v>
      </c>
      <c r="F133" s="2112">
        <v>0</v>
      </c>
      <c r="G133" s="2114">
        <v>0</v>
      </c>
      <c r="H133" s="2112">
        <v>0</v>
      </c>
      <c r="I133" s="2114">
        <v>0</v>
      </c>
      <c r="J133" s="2112">
        <v>0</v>
      </c>
      <c r="K133" s="2114">
        <v>0</v>
      </c>
      <c r="L133" s="2130">
        <v>0</v>
      </c>
      <c r="M133" s="2113">
        <v>0</v>
      </c>
      <c r="N133" s="2113">
        <v>0</v>
      </c>
      <c r="O133" s="2131">
        <v>0</v>
      </c>
      <c r="P133" s="2112">
        <v>0</v>
      </c>
      <c r="Q133" s="2131">
        <v>0</v>
      </c>
      <c r="R133" s="2130">
        <v>0</v>
      </c>
      <c r="S133" s="2131">
        <v>0</v>
      </c>
      <c r="T133" s="2130">
        <v>0</v>
      </c>
      <c r="U133" s="2131">
        <v>0</v>
      </c>
      <c r="V133" s="2112">
        <v>0</v>
      </c>
      <c r="W133" s="2114">
        <v>0</v>
      </c>
      <c r="X133" s="2130">
        <v>0</v>
      </c>
      <c r="Y133" s="2114">
        <v>0</v>
      </c>
      <c r="Z133" s="2130">
        <v>0</v>
      </c>
      <c r="AA133" s="2131">
        <v>0</v>
      </c>
      <c r="AB133" s="2130">
        <v>0</v>
      </c>
      <c r="AC133" s="2131">
        <v>0</v>
      </c>
      <c r="AD133" s="2130">
        <v>0</v>
      </c>
      <c r="AE133" s="2131">
        <v>0</v>
      </c>
      <c r="AF133" s="2130">
        <v>0</v>
      </c>
      <c r="AG133" s="2131">
        <v>0</v>
      </c>
      <c r="AH133" s="2130">
        <v>0</v>
      </c>
      <c r="AI133" s="2131">
        <v>0</v>
      </c>
      <c r="AJ133" s="2130">
        <v>0</v>
      </c>
      <c r="AK133" s="2131">
        <v>0</v>
      </c>
      <c r="AL133" s="2130">
        <v>0</v>
      </c>
      <c r="AM133" s="2131">
        <v>0</v>
      </c>
      <c r="AN133" s="2131">
        <v>0</v>
      </c>
      <c r="AO133" s="2131">
        <v>0</v>
      </c>
      <c r="AP133" s="2131">
        <v>0</v>
      </c>
      <c r="AQ133" s="2131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2126" t="s">
        <v>158</v>
      </c>
      <c r="C134" s="2127">
        <f t="shared" si="86"/>
        <v>0</v>
      </c>
      <c r="D134" s="2128">
        <f t="shared" si="87"/>
        <v>0</v>
      </c>
      <c r="E134" s="2129">
        <f t="shared" si="87"/>
        <v>0</v>
      </c>
      <c r="F134" s="2112">
        <v>0</v>
      </c>
      <c r="G134" s="2114">
        <v>0</v>
      </c>
      <c r="H134" s="2112">
        <v>0</v>
      </c>
      <c r="I134" s="2114">
        <v>0</v>
      </c>
      <c r="J134" s="2112">
        <v>0</v>
      </c>
      <c r="K134" s="2114">
        <v>0</v>
      </c>
      <c r="L134" s="2130">
        <v>0</v>
      </c>
      <c r="M134" s="2113">
        <v>0</v>
      </c>
      <c r="N134" s="2113">
        <v>0</v>
      </c>
      <c r="O134" s="2131">
        <v>0</v>
      </c>
      <c r="P134" s="2112">
        <v>0</v>
      </c>
      <c r="Q134" s="2131">
        <v>0</v>
      </c>
      <c r="R134" s="2130">
        <v>0</v>
      </c>
      <c r="S134" s="2131">
        <v>0</v>
      </c>
      <c r="T134" s="2130">
        <v>0</v>
      </c>
      <c r="U134" s="2131">
        <v>0</v>
      </c>
      <c r="V134" s="2112">
        <v>0</v>
      </c>
      <c r="W134" s="2114">
        <v>0</v>
      </c>
      <c r="X134" s="2130">
        <v>0</v>
      </c>
      <c r="Y134" s="2114">
        <v>0</v>
      </c>
      <c r="Z134" s="2130">
        <v>0</v>
      </c>
      <c r="AA134" s="2131">
        <v>0</v>
      </c>
      <c r="AB134" s="2130">
        <v>0</v>
      </c>
      <c r="AC134" s="2131">
        <v>0</v>
      </c>
      <c r="AD134" s="2130">
        <v>0</v>
      </c>
      <c r="AE134" s="2131">
        <v>0</v>
      </c>
      <c r="AF134" s="2130">
        <v>0</v>
      </c>
      <c r="AG134" s="2131">
        <v>0</v>
      </c>
      <c r="AH134" s="2130">
        <v>0</v>
      </c>
      <c r="AI134" s="2131">
        <v>0</v>
      </c>
      <c r="AJ134" s="2130">
        <v>0</v>
      </c>
      <c r="AK134" s="2131">
        <v>0</v>
      </c>
      <c r="AL134" s="2130">
        <v>0</v>
      </c>
      <c r="AM134" s="2131">
        <v>0</v>
      </c>
      <c r="AN134" s="2131">
        <v>0</v>
      </c>
      <c r="AO134" s="2131">
        <v>0</v>
      </c>
      <c r="AP134" s="2131">
        <v>0</v>
      </c>
      <c r="AQ134" s="2131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119</v>
      </c>
      <c r="D136" s="230">
        <f>SUM(D125:D135)</f>
        <v>48</v>
      </c>
      <c r="E136" s="231">
        <f>SUM(E125:E135)</f>
        <v>71</v>
      </c>
      <c r="F136" s="236">
        <f>SUM(F125:F135)</f>
        <v>1</v>
      </c>
      <c r="G136" s="518">
        <f t="shared" ref="G136:AQ136" si="88">SUM(G125:G135)</f>
        <v>0</v>
      </c>
      <c r="H136" s="236">
        <f t="shared" si="88"/>
        <v>8</v>
      </c>
      <c r="I136" s="518">
        <f t="shared" si="88"/>
        <v>6</v>
      </c>
      <c r="J136" s="236">
        <f t="shared" si="88"/>
        <v>17</v>
      </c>
      <c r="K136" s="518">
        <f t="shared" si="88"/>
        <v>31</v>
      </c>
      <c r="L136" s="521">
        <f t="shared" si="88"/>
        <v>21</v>
      </c>
      <c r="M136" s="239">
        <f t="shared" si="88"/>
        <v>34</v>
      </c>
      <c r="N136" s="239">
        <f t="shared" si="88"/>
        <v>0</v>
      </c>
      <c r="O136" s="240">
        <f t="shared" si="88"/>
        <v>0</v>
      </c>
      <c r="P136" s="236">
        <f t="shared" si="88"/>
        <v>1</v>
      </c>
      <c r="Q136" s="240">
        <f t="shared" si="88"/>
        <v>0</v>
      </c>
      <c r="R136" s="517">
        <f t="shared" si="88"/>
        <v>0</v>
      </c>
      <c r="S136" s="2040">
        <f t="shared" si="88"/>
        <v>0</v>
      </c>
      <c r="T136" s="1926">
        <f t="shared" si="88"/>
        <v>0</v>
      </c>
      <c r="U136" s="1941">
        <f t="shared" si="88"/>
        <v>0</v>
      </c>
      <c r="V136" s="239">
        <f t="shared" si="88"/>
        <v>0</v>
      </c>
      <c r="W136" s="2040">
        <f t="shared" si="88"/>
        <v>0</v>
      </c>
      <c r="X136" s="2155">
        <f t="shared" si="88"/>
        <v>0</v>
      </c>
      <c r="Y136" s="518">
        <f t="shared" si="88"/>
        <v>0</v>
      </c>
      <c r="Z136" s="2156">
        <f t="shared" si="88"/>
        <v>0</v>
      </c>
      <c r="AA136" s="518">
        <f t="shared" si="88"/>
        <v>0</v>
      </c>
      <c r="AB136" s="2156">
        <f t="shared" si="88"/>
        <v>0</v>
      </c>
      <c r="AC136" s="518">
        <f t="shared" si="88"/>
        <v>0</v>
      </c>
      <c r="AD136" s="2156">
        <f t="shared" si="88"/>
        <v>0</v>
      </c>
      <c r="AE136" s="518">
        <f t="shared" si="88"/>
        <v>0</v>
      </c>
      <c r="AF136" s="2156">
        <f t="shared" si="88"/>
        <v>0</v>
      </c>
      <c r="AG136" s="518">
        <f t="shared" si="88"/>
        <v>0</v>
      </c>
      <c r="AH136" s="2156">
        <f t="shared" si="88"/>
        <v>0</v>
      </c>
      <c r="AI136" s="518">
        <f t="shared" si="88"/>
        <v>0</v>
      </c>
      <c r="AJ136" s="2156">
        <f t="shared" si="88"/>
        <v>0</v>
      </c>
      <c r="AK136" s="518">
        <f t="shared" si="88"/>
        <v>0</v>
      </c>
      <c r="AL136" s="2156">
        <f t="shared" si="88"/>
        <v>0</v>
      </c>
      <c r="AM136" s="518">
        <f t="shared" si="88"/>
        <v>0</v>
      </c>
      <c r="AN136" s="518">
        <f t="shared" si="88"/>
        <v>0</v>
      </c>
      <c r="AO136" s="518">
        <f t="shared" si="88"/>
        <v>0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3754" t="s">
        <v>162</v>
      </c>
      <c r="B138" s="3754" t="s">
        <v>4</v>
      </c>
      <c r="C138" s="3775" t="s">
        <v>6</v>
      </c>
      <c r="D138" s="3776"/>
      <c r="E138" s="3777"/>
      <c r="F138" s="4308" t="s">
        <v>163</v>
      </c>
      <c r="G138" s="4309"/>
      <c r="H138" s="4309"/>
      <c r="I138" s="4309"/>
      <c r="J138" s="4309"/>
      <c r="K138" s="4309"/>
      <c r="L138" s="4309"/>
      <c r="M138" s="4309"/>
      <c r="N138" s="4309"/>
      <c r="O138" s="4309"/>
      <c r="P138" s="4309"/>
      <c r="Q138" s="4309"/>
      <c r="R138" s="4309"/>
      <c r="S138" s="4309"/>
      <c r="T138" s="4309"/>
      <c r="U138" s="4309"/>
      <c r="V138" s="4309"/>
      <c r="W138" s="4309"/>
      <c r="X138" s="4309"/>
      <c r="Y138" s="4309"/>
      <c r="Z138" s="4309"/>
      <c r="AA138" s="4309"/>
      <c r="AB138" s="4309"/>
      <c r="AC138" s="4309"/>
      <c r="AD138" s="4309"/>
      <c r="AE138" s="4309"/>
      <c r="AF138" s="4309"/>
      <c r="AG138" s="4310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308" t="s">
        <v>15</v>
      </c>
      <c r="G139" s="4311"/>
      <c r="H139" s="4234" t="s">
        <v>16</v>
      </c>
      <c r="I139" s="4307"/>
      <c r="J139" s="4234" t="s">
        <v>17</v>
      </c>
      <c r="K139" s="4307"/>
      <c r="L139" s="4234" t="s">
        <v>18</v>
      </c>
      <c r="M139" s="4307"/>
      <c r="N139" s="4234" t="s">
        <v>19</v>
      </c>
      <c r="O139" s="4307"/>
      <c r="P139" s="4234" t="s">
        <v>20</v>
      </c>
      <c r="Q139" s="4307"/>
      <c r="R139" s="4234" t="s">
        <v>21</v>
      </c>
      <c r="S139" s="4307"/>
      <c r="T139" s="4234" t="s">
        <v>22</v>
      </c>
      <c r="U139" s="4307"/>
      <c r="V139" s="4234" t="s">
        <v>23</v>
      </c>
      <c r="W139" s="4307"/>
      <c r="X139" s="4234" t="s">
        <v>24</v>
      </c>
      <c r="Y139" s="4307"/>
      <c r="Z139" s="4234" t="s">
        <v>25</v>
      </c>
      <c r="AA139" s="4307"/>
      <c r="AB139" s="4234" t="s">
        <v>26</v>
      </c>
      <c r="AC139" s="4307"/>
      <c r="AD139" s="4234" t="s">
        <v>27</v>
      </c>
      <c r="AE139" s="4307"/>
      <c r="AF139" s="4234" t="s">
        <v>28</v>
      </c>
      <c r="AG139" s="4314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2042" t="s">
        <v>90</v>
      </c>
      <c r="D140" s="2006" t="s">
        <v>29</v>
      </c>
      <c r="E140" s="2157" t="s">
        <v>30</v>
      </c>
      <c r="F140" s="1938" t="s">
        <v>29</v>
      </c>
      <c r="G140" s="2157" t="s">
        <v>30</v>
      </c>
      <c r="H140" s="1938" t="s">
        <v>29</v>
      </c>
      <c r="I140" s="2157" t="s">
        <v>30</v>
      </c>
      <c r="J140" s="1938" t="s">
        <v>29</v>
      </c>
      <c r="K140" s="2157" t="s">
        <v>30</v>
      </c>
      <c r="L140" s="1938" t="s">
        <v>29</v>
      </c>
      <c r="M140" s="2157" t="s">
        <v>30</v>
      </c>
      <c r="N140" s="1938" t="s">
        <v>29</v>
      </c>
      <c r="O140" s="2157" t="s">
        <v>30</v>
      </c>
      <c r="P140" s="1938" t="s">
        <v>29</v>
      </c>
      <c r="Q140" s="2157" t="s">
        <v>30</v>
      </c>
      <c r="R140" s="1938" t="s">
        <v>29</v>
      </c>
      <c r="S140" s="2157" t="s">
        <v>30</v>
      </c>
      <c r="T140" s="1938" t="s">
        <v>29</v>
      </c>
      <c r="U140" s="2157" t="s">
        <v>30</v>
      </c>
      <c r="V140" s="1938" t="s">
        <v>29</v>
      </c>
      <c r="W140" s="2157" t="s">
        <v>30</v>
      </c>
      <c r="X140" s="1938" t="s">
        <v>29</v>
      </c>
      <c r="Y140" s="2157" t="s">
        <v>30</v>
      </c>
      <c r="Z140" s="1938" t="s">
        <v>29</v>
      </c>
      <c r="AA140" s="2157" t="s">
        <v>30</v>
      </c>
      <c r="AB140" s="1938" t="s">
        <v>29</v>
      </c>
      <c r="AC140" s="2157" t="s">
        <v>30</v>
      </c>
      <c r="AD140" s="1938" t="s">
        <v>29</v>
      </c>
      <c r="AE140" s="2157" t="s">
        <v>30</v>
      </c>
      <c r="AF140" s="1938" t="s">
        <v>29</v>
      </c>
      <c r="AG140" s="2158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3656" t="s">
        <v>164</v>
      </c>
      <c r="B141" s="1901" t="s">
        <v>31</v>
      </c>
      <c r="C141" s="1902">
        <f t="shared" ref="C141:C148" si="90">SUM(D141:E141)</f>
        <v>0</v>
      </c>
      <c r="D141" s="1903">
        <f>SUM(F141+H141+J141+L141+N141+P141+R141+T141+V141+X141+Z141+AB141+AD141+AF141)</f>
        <v>0</v>
      </c>
      <c r="E141" s="1904">
        <f t="shared" ref="D141:E148" si="91">SUM(G141+I141+K141+M141+O141+Q141+S141+U141+W141+Y141+AA141+AC141+AE141+AG141)</f>
        <v>0</v>
      </c>
      <c r="F141" s="1905"/>
      <c r="G141" s="1906"/>
      <c r="H141" s="1905"/>
      <c r="I141" s="1906"/>
      <c r="J141" s="1905"/>
      <c r="K141" s="1906"/>
      <c r="L141" s="1905"/>
      <c r="M141" s="1906"/>
      <c r="N141" s="1905"/>
      <c r="O141" s="1906"/>
      <c r="P141" s="1905"/>
      <c r="Q141" s="1906"/>
      <c r="R141" s="1905"/>
      <c r="S141" s="1906"/>
      <c r="T141" s="1905"/>
      <c r="U141" s="1906"/>
      <c r="V141" s="1905"/>
      <c r="W141" s="1906"/>
      <c r="X141" s="1905"/>
      <c r="Y141" s="1906"/>
      <c r="Z141" s="1905"/>
      <c r="AA141" s="1906"/>
      <c r="AB141" s="1905"/>
      <c r="AC141" s="1906"/>
      <c r="AD141" s="1905"/>
      <c r="AE141" s="1906"/>
      <c r="AF141" s="1905"/>
      <c r="AG141" s="1907"/>
      <c r="AH141" s="1908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2159" t="s">
        <v>152</v>
      </c>
      <c r="C142" s="1647">
        <f t="shared" si="90"/>
        <v>0</v>
      </c>
      <c r="D142" s="2128">
        <f t="shared" si="91"/>
        <v>0</v>
      </c>
      <c r="E142" s="2129">
        <f>SUM(G142+I142+K142+M142+O142+Q142+S142+U142+W142+Y142+AA142+AC142+AE142+AG142)</f>
        <v>0</v>
      </c>
      <c r="F142" s="2046"/>
      <c r="G142" s="2048"/>
      <c r="H142" s="2046"/>
      <c r="I142" s="2048"/>
      <c r="J142" s="2046"/>
      <c r="K142" s="2048"/>
      <c r="L142" s="2046"/>
      <c r="M142" s="2048"/>
      <c r="N142" s="2046"/>
      <c r="O142" s="2048"/>
      <c r="P142" s="2046"/>
      <c r="Q142" s="2048"/>
      <c r="R142" s="2046"/>
      <c r="S142" s="2048"/>
      <c r="T142" s="2046"/>
      <c r="U142" s="2048"/>
      <c r="V142" s="2046"/>
      <c r="W142" s="2048"/>
      <c r="X142" s="2046"/>
      <c r="Y142" s="2048"/>
      <c r="Z142" s="2046"/>
      <c r="AA142" s="2048"/>
      <c r="AB142" s="2046"/>
      <c r="AC142" s="2048"/>
      <c r="AD142" s="2046"/>
      <c r="AE142" s="2048"/>
      <c r="AF142" s="2046"/>
      <c r="AG142" s="2049"/>
      <c r="AH142" s="2045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2160" t="s">
        <v>165</v>
      </c>
      <c r="C143" s="1647">
        <f t="shared" si="90"/>
        <v>0</v>
      </c>
      <c r="D143" s="2128">
        <f>SUM(F143+H143+J143+L143+N143+P143+R143+T143+V143+X143+Z143+AB143+AD143+AF143)</f>
        <v>0</v>
      </c>
      <c r="E143" s="2129">
        <f t="shared" si="91"/>
        <v>0</v>
      </c>
      <c r="F143" s="2046"/>
      <c r="G143" s="2048"/>
      <c r="H143" s="2046"/>
      <c r="I143" s="2048"/>
      <c r="J143" s="2046"/>
      <c r="K143" s="2048"/>
      <c r="L143" s="2046"/>
      <c r="M143" s="2048"/>
      <c r="N143" s="2046"/>
      <c r="O143" s="2048"/>
      <c r="P143" s="2046"/>
      <c r="Q143" s="2048"/>
      <c r="R143" s="2046"/>
      <c r="S143" s="2048"/>
      <c r="T143" s="2046"/>
      <c r="U143" s="2048"/>
      <c r="V143" s="2046"/>
      <c r="W143" s="2048"/>
      <c r="X143" s="2046"/>
      <c r="Y143" s="2048"/>
      <c r="Z143" s="2046"/>
      <c r="AA143" s="2048"/>
      <c r="AB143" s="2046"/>
      <c r="AC143" s="2048"/>
      <c r="AD143" s="2046"/>
      <c r="AE143" s="2048"/>
      <c r="AF143" s="2046"/>
      <c r="AG143" s="2049"/>
      <c r="AH143" s="2045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2161" t="s">
        <v>166</v>
      </c>
      <c r="C144" s="2162">
        <f t="shared" si="90"/>
        <v>0</v>
      </c>
      <c r="D144" s="2143">
        <f t="shared" si="91"/>
        <v>0</v>
      </c>
      <c r="E144" s="2144">
        <f t="shared" si="91"/>
        <v>0</v>
      </c>
      <c r="F144" s="2052"/>
      <c r="G144" s="2054"/>
      <c r="H144" s="2052"/>
      <c r="I144" s="2054"/>
      <c r="J144" s="2052"/>
      <c r="K144" s="2054"/>
      <c r="L144" s="2052"/>
      <c r="M144" s="2054"/>
      <c r="N144" s="2052"/>
      <c r="O144" s="2054"/>
      <c r="P144" s="2052"/>
      <c r="Q144" s="2054"/>
      <c r="R144" s="2052"/>
      <c r="S144" s="2054"/>
      <c r="T144" s="2052"/>
      <c r="U144" s="2054"/>
      <c r="V144" s="2052"/>
      <c r="W144" s="2054"/>
      <c r="X144" s="2052"/>
      <c r="Y144" s="2054"/>
      <c r="Z144" s="2052"/>
      <c r="AA144" s="2054"/>
      <c r="AB144" s="2052"/>
      <c r="AC144" s="2054"/>
      <c r="AD144" s="2052"/>
      <c r="AE144" s="2054"/>
      <c r="AF144" s="2052"/>
      <c r="AG144" s="2055"/>
      <c r="AH144" s="2066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305" t="s">
        <v>167</v>
      </c>
      <c r="B145" s="2163" t="s">
        <v>31</v>
      </c>
      <c r="C145" s="2164">
        <f t="shared" si="90"/>
        <v>0</v>
      </c>
      <c r="D145" s="2165">
        <f t="shared" si="91"/>
        <v>0</v>
      </c>
      <c r="E145" s="2166">
        <f t="shared" si="91"/>
        <v>0</v>
      </c>
      <c r="F145" s="2167"/>
      <c r="G145" s="2168"/>
      <c r="H145" s="2167"/>
      <c r="I145" s="2168"/>
      <c r="J145" s="2167"/>
      <c r="K145" s="2168"/>
      <c r="L145" s="2167"/>
      <c r="M145" s="2168"/>
      <c r="N145" s="2167"/>
      <c r="O145" s="2168"/>
      <c r="P145" s="2167"/>
      <c r="Q145" s="2168"/>
      <c r="R145" s="2167"/>
      <c r="S145" s="2168"/>
      <c r="T145" s="2167"/>
      <c r="U145" s="2168"/>
      <c r="V145" s="2167"/>
      <c r="W145" s="2168"/>
      <c r="X145" s="2167"/>
      <c r="Y145" s="2168"/>
      <c r="Z145" s="2167"/>
      <c r="AA145" s="2168"/>
      <c r="AB145" s="2167"/>
      <c r="AC145" s="2168"/>
      <c r="AD145" s="2167"/>
      <c r="AE145" s="2168"/>
      <c r="AF145" s="2167"/>
      <c r="AG145" s="2169"/>
      <c r="AH145" s="2170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2159" t="s">
        <v>152</v>
      </c>
      <c r="C146" s="2171">
        <f t="shared" si="90"/>
        <v>0</v>
      </c>
      <c r="D146" s="2128">
        <f t="shared" si="91"/>
        <v>0</v>
      </c>
      <c r="E146" s="2129">
        <f t="shared" si="91"/>
        <v>0</v>
      </c>
      <c r="F146" s="2046"/>
      <c r="G146" s="2048"/>
      <c r="H146" s="2046"/>
      <c r="I146" s="2048"/>
      <c r="J146" s="2046"/>
      <c r="K146" s="2048"/>
      <c r="L146" s="2046"/>
      <c r="M146" s="2048"/>
      <c r="N146" s="2046"/>
      <c r="O146" s="2048"/>
      <c r="P146" s="2046"/>
      <c r="Q146" s="2048"/>
      <c r="R146" s="2046"/>
      <c r="S146" s="2048"/>
      <c r="T146" s="2046"/>
      <c r="U146" s="2048"/>
      <c r="V146" s="2046"/>
      <c r="W146" s="2048"/>
      <c r="X146" s="2046"/>
      <c r="Y146" s="2048"/>
      <c r="Z146" s="2046"/>
      <c r="AA146" s="2048"/>
      <c r="AB146" s="2046"/>
      <c r="AC146" s="2048"/>
      <c r="AD146" s="2046"/>
      <c r="AE146" s="2048"/>
      <c r="AF146" s="2046"/>
      <c r="AG146" s="2049"/>
      <c r="AH146" s="2045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2160" t="s">
        <v>165</v>
      </c>
      <c r="C147" s="2171">
        <f t="shared" si="90"/>
        <v>0</v>
      </c>
      <c r="D147" s="2128">
        <f t="shared" si="91"/>
        <v>0</v>
      </c>
      <c r="E147" s="2129">
        <f t="shared" si="91"/>
        <v>0</v>
      </c>
      <c r="F147" s="2046"/>
      <c r="G147" s="2048"/>
      <c r="H147" s="2046"/>
      <c r="I147" s="2048"/>
      <c r="J147" s="2046"/>
      <c r="K147" s="2048"/>
      <c r="L147" s="2046"/>
      <c r="M147" s="2048"/>
      <c r="N147" s="2046"/>
      <c r="O147" s="2048"/>
      <c r="P147" s="2046"/>
      <c r="Q147" s="2048"/>
      <c r="R147" s="2046"/>
      <c r="S147" s="2048"/>
      <c r="T147" s="2046"/>
      <c r="U147" s="2048"/>
      <c r="V147" s="2046"/>
      <c r="W147" s="2048"/>
      <c r="X147" s="2046"/>
      <c r="Y147" s="2048"/>
      <c r="Z147" s="2046"/>
      <c r="AA147" s="2048"/>
      <c r="AB147" s="2046"/>
      <c r="AC147" s="2048"/>
      <c r="AD147" s="2046"/>
      <c r="AE147" s="2048"/>
      <c r="AF147" s="2046"/>
      <c r="AG147" s="2049"/>
      <c r="AH147" s="2045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2161" t="s">
        <v>166</v>
      </c>
      <c r="C148" s="2162">
        <f t="shared" si="90"/>
        <v>0</v>
      </c>
      <c r="D148" s="2143">
        <f t="shared" si="91"/>
        <v>0</v>
      </c>
      <c r="E148" s="2144">
        <f t="shared" si="91"/>
        <v>0</v>
      </c>
      <c r="F148" s="2052"/>
      <c r="G148" s="2054"/>
      <c r="H148" s="2052"/>
      <c r="I148" s="2054"/>
      <c r="J148" s="2052"/>
      <c r="K148" s="2054"/>
      <c r="L148" s="2052"/>
      <c r="M148" s="2054"/>
      <c r="N148" s="2052"/>
      <c r="O148" s="2054"/>
      <c r="P148" s="2052"/>
      <c r="Q148" s="2054"/>
      <c r="R148" s="2052"/>
      <c r="S148" s="2054"/>
      <c r="T148" s="2052"/>
      <c r="U148" s="2054"/>
      <c r="V148" s="2052"/>
      <c r="W148" s="2054"/>
      <c r="X148" s="2052"/>
      <c r="Y148" s="2054"/>
      <c r="Z148" s="2052"/>
      <c r="AA148" s="2054"/>
      <c r="AB148" s="2052"/>
      <c r="AC148" s="2054"/>
      <c r="AD148" s="2052"/>
      <c r="AE148" s="2054"/>
      <c r="AF148" s="2052"/>
      <c r="AG148" s="2055"/>
      <c r="AH148" s="2066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306" t="s">
        <v>169</v>
      </c>
      <c r="B150" s="4306" t="s">
        <v>6</v>
      </c>
      <c r="C150" s="4306" t="s">
        <v>170</v>
      </c>
      <c r="D150" s="4306"/>
      <c r="E150" s="4306"/>
      <c r="F150" s="4044" t="s">
        <v>40</v>
      </c>
      <c r="G150" s="4290"/>
      <c r="CA150" s="3972" t="s">
        <v>10</v>
      </c>
      <c r="CI150" s="3972" t="s">
        <v>10</v>
      </c>
    </row>
    <row r="151" spans="1:91" ht="17.25" customHeight="1" x14ac:dyDescent="0.2">
      <c r="A151" s="4306"/>
      <c r="B151" s="4306"/>
      <c r="C151" s="2172" t="s">
        <v>171</v>
      </c>
      <c r="D151" s="2173" t="s">
        <v>172</v>
      </c>
      <c r="E151" s="1201" t="s">
        <v>173</v>
      </c>
      <c r="F151" s="2172" t="s">
        <v>174</v>
      </c>
      <c r="G151" s="1201" t="s">
        <v>175</v>
      </c>
      <c r="CA151" s="3972"/>
      <c r="CI151" s="3972"/>
    </row>
    <row r="152" spans="1:91" ht="21" customHeight="1" x14ac:dyDescent="0.25">
      <c r="A152" s="2159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2159" t="s">
        <v>177</v>
      </c>
      <c r="B153" s="431">
        <f t="shared" si="95"/>
        <v>0</v>
      </c>
      <c r="C153" s="2174"/>
      <c r="D153" s="2175"/>
      <c r="E153" s="2176"/>
      <c r="F153" s="2177"/>
      <c r="G153" s="2176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2159" t="s">
        <v>178</v>
      </c>
      <c r="B154" s="431">
        <f t="shared" si="95"/>
        <v>0</v>
      </c>
      <c r="C154" s="2174"/>
      <c r="D154" s="2175"/>
      <c r="E154" s="2176"/>
      <c r="F154" s="2177"/>
      <c r="G154" s="2176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2159" t="s">
        <v>179</v>
      </c>
      <c r="B155" s="431">
        <f t="shared" si="95"/>
        <v>0</v>
      </c>
      <c r="C155" s="2174"/>
      <c r="D155" s="2175"/>
      <c r="E155" s="2176"/>
      <c r="F155" s="2177"/>
      <c r="G155" s="2176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2159" t="s">
        <v>180</v>
      </c>
      <c r="B156" s="431">
        <f t="shared" si="95"/>
        <v>0</v>
      </c>
      <c r="C156" s="2174"/>
      <c r="D156" s="2175"/>
      <c r="E156" s="2176"/>
      <c r="F156" s="2177"/>
      <c r="G156" s="2176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2159" t="s">
        <v>181</v>
      </c>
      <c r="B157" s="431">
        <f t="shared" si="95"/>
        <v>0</v>
      </c>
      <c r="C157" s="2174"/>
      <c r="D157" s="2175"/>
      <c r="E157" s="2176"/>
      <c r="F157" s="2177"/>
      <c r="G157" s="2176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2178" t="s">
        <v>182</v>
      </c>
      <c r="B158" s="432">
        <f t="shared" si="95"/>
        <v>0</v>
      </c>
      <c r="C158" s="2179"/>
      <c r="D158" s="2180"/>
      <c r="E158" s="2181"/>
      <c r="F158" s="2182"/>
      <c r="G158" s="2181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2183" t="s">
        <v>5</v>
      </c>
      <c r="B160" s="2184" t="s">
        <v>6</v>
      </c>
    </row>
    <row r="161" spans="1:91" ht="17.25" customHeight="1" x14ac:dyDescent="0.2">
      <c r="A161" s="2159" t="s">
        <v>184</v>
      </c>
      <c r="B161" s="284"/>
    </row>
    <row r="162" spans="1:91" ht="16.5" customHeight="1" x14ac:dyDescent="0.2">
      <c r="A162" s="2159" t="s">
        <v>185</v>
      </c>
      <c r="B162" s="284"/>
    </row>
    <row r="163" spans="1:91" ht="23.25" customHeight="1" x14ac:dyDescent="0.2">
      <c r="A163" s="2178" t="s">
        <v>186</v>
      </c>
      <c r="B163" s="2185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303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296" t="s">
        <v>42</v>
      </c>
      <c r="F166" s="4049"/>
      <c r="G166" s="4296" t="s">
        <v>16</v>
      </c>
      <c r="H166" s="4049"/>
      <c r="I166" s="4296" t="s">
        <v>17</v>
      </c>
      <c r="J166" s="4049"/>
      <c r="K166" s="4296" t="s">
        <v>18</v>
      </c>
      <c r="L166" s="4049"/>
      <c r="M166" s="4296" t="s">
        <v>19</v>
      </c>
      <c r="N166" s="4049"/>
      <c r="O166" s="4296" t="s">
        <v>20</v>
      </c>
      <c r="P166" s="4049"/>
      <c r="Q166" s="4296" t="s">
        <v>21</v>
      </c>
      <c r="R166" s="4049"/>
      <c r="S166" s="4296" t="s">
        <v>22</v>
      </c>
      <c r="T166" s="4049"/>
      <c r="U166" s="4296" t="s">
        <v>23</v>
      </c>
      <c r="V166" s="4049"/>
      <c r="W166" s="4296" t="s">
        <v>24</v>
      </c>
      <c r="X166" s="4049"/>
      <c r="Y166" s="4296" t="s">
        <v>25</v>
      </c>
      <c r="Z166" s="4049"/>
      <c r="AA166" s="4296" t="s">
        <v>26</v>
      </c>
      <c r="AB166" s="4049"/>
      <c r="AC166" s="4296" t="s">
        <v>27</v>
      </c>
      <c r="AD166" s="4049"/>
      <c r="AE166" s="4296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2186" t="s">
        <v>90</v>
      </c>
      <c r="C167" s="2187" t="s">
        <v>29</v>
      </c>
      <c r="D167" s="1212" t="s">
        <v>30</v>
      </c>
      <c r="E167" s="2188" t="s">
        <v>29</v>
      </c>
      <c r="F167" s="1212" t="s">
        <v>30</v>
      </c>
      <c r="G167" s="2188" t="s">
        <v>29</v>
      </c>
      <c r="H167" s="1212" t="s">
        <v>30</v>
      </c>
      <c r="I167" s="2188" t="s">
        <v>29</v>
      </c>
      <c r="J167" s="1212" t="s">
        <v>30</v>
      </c>
      <c r="K167" s="2188" t="s">
        <v>29</v>
      </c>
      <c r="L167" s="1212" t="s">
        <v>30</v>
      </c>
      <c r="M167" s="2188" t="s">
        <v>29</v>
      </c>
      <c r="N167" s="1212" t="s">
        <v>30</v>
      </c>
      <c r="O167" s="2188" t="s">
        <v>29</v>
      </c>
      <c r="P167" s="1212" t="s">
        <v>30</v>
      </c>
      <c r="Q167" s="2188" t="s">
        <v>29</v>
      </c>
      <c r="R167" s="1212" t="s">
        <v>30</v>
      </c>
      <c r="S167" s="2188" t="s">
        <v>29</v>
      </c>
      <c r="T167" s="1212" t="s">
        <v>30</v>
      </c>
      <c r="U167" s="2188" t="s">
        <v>29</v>
      </c>
      <c r="V167" s="1212" t="s">
        <v>30</v>
      </c>
      <c r="W167" s="2188" t="s">
        <v>29</v>
      </c>
      <c r="X167" s="1212" t="s">
        <v>30</v>
      </c>
      <c r="Y167" s="2188" t="s">
        <v>29</v>
      </c>
      <c r="Z167" s="1212" t="s">
        <v>30</v>
      </c>
      <c r="AA167" s="2188" t="s">
        <v>29</v>
      </c>
      <c r="AB167" s="1212" t="s">
        <v>30</v>
      </c>
      <c r="AC167" s="2188" t="s">
        <v>29</v>
      </c>
      <c r="AD167" s="1212" t="s">
        <v>30</v>
      </c>
      <c r="AE167" s="2188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2159" t="s">
        <v>191</v>
      </c>
      <c r="B168" s="2189">
        <f>SUM(C168:D168)</f>
        <v>0</v>
      </c>
      <c r="C168" s="2189">
        <f t="shared" ref="C168:D170" si="99">+E168+G168+I168+K168+M168+O168+Q168+S168+U168+W168+Y168+AA168+AC168+AE168</f>
        <v>0</v>
      </c>
      <c r="D168" s="2189">
        <f t="shared" si="99"/>
        <v>0</v>
      </c>
      <c r="E168" s="2167"/>
      <c r="F168" s="2168"/>
      <c r="G168" s="2167"/>
      <c r="H168" s="2168"/>
      <c r="I168" s="2167"/>
      <c r="J168" s="2168"/>
      <c r="K168" s="2167"/>
      <c r="L168" s="2168"/>
      <c r="M168" s="2167"/>
      <c r="N168" s="2168"/>
      <c r="O168" s="2167"/>
      <c r="P168" s="2168"/>
      <c r="Q168" s="2167"/>
      <c r="R168" s="2168"/>
      <c r="S168" s="2167"/>
      <c r="T168" s="2168"/>
      <c r="U168" s="2167"/>
      <c r="V168" s="2168"/>
      <c r="W168" s="2167"/>
      <c r="X168" s="2168"/>
      <c r="Y168" s="2167"/>
      <c r="Z168" s="2168"/>
      <c r="AA168" s="2167"/>
      <c r="AB168" s="2168"/>
      <c r="AC168" s="2167"/>
      <c r="AD168" s="2168"/>
      <c r="AE168" s="2167"/>
      <c r="AF168" s="2190"/>
      <c r="AG168" s="2191"/>
      <c r="AH168" s="2191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2159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2046"/>
      <c r="F169" s="2048"/>
      <c r="G169" s="2046"/>
      <c r="H169" s="2048"/>
      <c r="I169" s="2046"/>
      <c r="J169" s="2048"/>
      <c r="K169" s="2046"/>
      <c r="L169" s="2048"/>
      <c r="M169" s="2046"/>
      <c r="N169" s="2048"/>
      <c r="O169" s="2046"/>
      <c r="P169" s="2048"/>
      <c r="Q169" s="2046"/>
      <c r="R169" s="2048"/>
      <c r="S169" s="2046"/>
      <c r="T169" s="2048"/>
      <c r="U169" s="2046"/>
      <c r="V169" s="2048"/>
      <c r="W169" s="2046"/>
      <c r="X169" s="2048"/>
      <c r="Y169" s="2046"/>
      <c r="Z169" s="2048"/>
      <c r="AA169" s="2046"/>
      <c r="AB169" s="2048"/>
      <c r="AC169" s="2046"/>
      <c r="AD169" s="2048"/>
      <c r="AE169" s="2046"/>
      <c r="AF169" s="2192"/>
      <c r="AG169" s="2064"/>
      <c r="AH169" s="2064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2159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2178" t="s">
        <v>194</v>
      </c>
      <c r="B171" s="2193"/>
      <c r="C171" s="2193"/>
      <c r="D171" s="2193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304" t="s">
        <v>197</v>
      </c>
      <c r="C173" s="4054"/>
      <c r="D173" s="4055"/>
      <c r="E173" s="4304" t="s">
        <v>198</v>
      </c>
      <c r="F173" s="4054"/>
      <c r="G173" s="4055"/>
    </row>
    <row r="174" spans="1:91" x14ac:dyDescent="0.2">
      <c r="A174" s="3755"/>
      <c r="B174" s="2194" t="s">
        <v>90</v>
      </c>
      <c r="C174" s="2195" t="s">
        <v>29</v>
      </c>
      <c r="D174" s="1217" t="s">
        <v>30</v>
      </c>
      <c r="E174" s="2194" t="s">
        <v>90</v>
      </c>
      <c r="F174" s="2195" t="s">
        <v>29</v>
      </c>
      <c r="G174" s="1217" t="s">
        <v>30</v>
      </c>
    </row>
    <row r="175" spans="1:91" x14ac:dyDescent="0.2">
      <c r="A175" s="308" t="s">
        <v>199</v>
      </c>
      <c r="B175" s="2196">
        <f>SUM(C175:D175)</f>
        <v>0</v>
      </c>
      <c r="C175" s="2197"/>
      <c r="D175" s="2198"/>
      <c r="E175" s="2196">
        <f>SUM(F175:G175)</f>
        <v>0</v>
      </c>
      <c r="F175" s="2197"/>
      <c r="G175" s="2198"/>
    </row>
    <row r="176" spans="1:91" ht="23.25" customHeight="1" x14ac:dyDescent="0.25">
      <c r="A176" s="2199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300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2200" t="s">
        <v>12</v>
      </c>
      <c r="D179" s="2201" t="s">
        <v>13</v>
      </c>
      <c r="E179" s="2201" t="s">
        <v>41</v>
      </c>
      <c r="F179" s="2201" t="s">
        <v>42</v>
      </c>
      <c r="G179" s="2201" t="s">
        <v>16</v>
      </c>
      <c r="H179" s="2201" t="s">
        <v>17</v>
      </c>
      <c r="I179" s="2201" t="s">
        <v>18</v>
      </c>
      <c r="J179" s="2201" t="s">
        <v>19</v>
      </c>
      <c r="K179" s="2201" t="s">
        <v>20</v>
      </c>
      <c r="L179" s="2201" t="s">
        <v>21</v>
      </c>
      <c r="M179" s="2201" t="s">
        <v>22</v>
      </c>
      <c r="N179" s="2201" t="s">
        <v>23</v>
      </c>
      <c r="O179" s="2201" t="s">
        <v>24</v>
      </c>
      <c r="P179" s="2201" t="s">
        <v>25</v>
      </c>
      <c r="Q179" s="2201" t="s">
        <v>26</v>
      </c>
      <c r="R179" s="2201" t="s">
        <v>27</v>
      </c>
      <c r="S179" s="1219" t="s">
        <v>28</v>
      </c>
    </row>
    <row r="180" spans="1:94" x14ac:dyDescent="0.2">
      <c r="A180" s="308" t="s">
        <v>203</v>
      </c>
      <c r="B180" s="2202">
        <f>SUM(C180:S180)</f>
        <v>0</v>
      </c>
      <c r="C180" s="2112"/>
      <c r="D180" s="2113"/>
      <c r="E180" s="2113"/>
      <c r="F180" s="2113"/>
      <c r="G180" s="2113"/>
      <c r="H180" s="2113"/>
      <c r="I180" s="2113"/>
      <c r="J180" s="2113"/>
      <c r="K180" s="2113"/>
      <c r="L180" s="2113"/>
      <c r="M180" s="2113"/>
      <c r="N180" s="2113"/>
      <c r="O180" s="2113"/>
      <c r="P180" s="2113"/>
      <c r="Q180" s="2113"/>
      <c r="R180" s="2113"/>
      <c r="S180" s="2114"/>
    </row>
    <row r="181" spans="1:94" x14ac:dyDescent="0.2">
      <c r="A181" s="308" t="s">
        <v>204</v>
      </c>
      <c r="B181" s="2202">
        <f>SUM(C181:S181)</f>
        <v>0</v>
      </c>
      <c r="C181" s="2112"/>
      <c r="D181" s="2113"/>
      <c r="E181" s="2113"/>
      <c r="F181" s="2113"/>
      <c r="G181" s="2113"/>
      <c r="H181" s="2113"/>
      <c r="I181" s="2113"/>
      <c r="J181" s="2113"/>
      <c r="K181" s="2113"/>
      <c r="L181" s="2113"/>
      <c r="M181" s="2113"/>
      <c r="N181" s="2113"/>
      <c r="O181" s="2113"/>
      <c r="P181" s="2113"/>
      <c r="Q181" s="2113"/>
      <c r="R181" s="2113"/>
      <c r="S181" s="2114"/>
      <c r="T181" s="285"/>
    </row>
    <row r="182" spans="1:94" x14ac:dyDescent="0.2">
      <c r="A182" s="2199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295" t="s">
        <v>207</v>
      </c>
      <c r="B184" s="3744" t="s">
        <v>208</v>
      </c>
      <c r="C184" s="3745"/>
      <c r="D184" s="3746"/>
      <c r="E184" s="4301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302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4295"/>
      <c r="B185" s="3747"/>
      <c r="C185" s="3748"/>
      <c r="D185" s="3749"/>
      <c r="E185" s="4303" t="s">
        <v>210</v>
      </c>
      <c r="F185" s="4297" t="s">
        <v>211</v>
      </c>
      <c r="G185" s="4296" t="s">
        <v>212</v>
      </c>
      <c r="H185" s="4297"/>
      <c r="I185" s="4296" t="s">
        <v>213</v>
      </c>
      <c r="J185" s="4297"/>
      <c r="K185" s="4296" t="s">
        <v>214</v>
      </c>
      <c r="L185" s="4297"/>
      <c r="M185" s="4296" t="s">
        <v>215</v>
      </c>
      <c r="N185" s="4297"/>
      <c r="O185" s="4296" t="s">
        <v>216</v>
      </c>
      <c r="P185" s="4297"/>
      <c r="Q185" s="4298" t="s">
        <v>217</v>
      </c>
      <c r="R185" s="4297"/>
      <c r="S185" s="4296" t="s">
        <v>218</v>
      </c>
      <c r="T185" s="4297"/>
      <c r="U185" s="4296" t="s">
        <v>219</v>
      </c>
      <c r="V185" s="4297"/>
      <c r="W185" s="4298" t="s">
        <v>220</v>
      </c>
      <c r="X185" s="4297"/>
      <c r="Y185" s="4295" t="s">
        <v>221</v>
      </c>
      <c r="Z185" s="4295"/>
      <c r="AA185" s="4295" t="s">
        <v>222</v>
      </c>
      <c r="AB185" s="4295"/>
      <c r="AC185" s="4295" t="s">
        <v>223</v>
      </c>
      <c r="AD185" s="4295"/>
      <c r="AE185" s="4295" t="s">
        <v>224</v>
      </c>
      <c r="AF185" s="4295"/>
      <c r="AG185" s="4295" t="s">
        <v>225</v>
      </c>
      <c r="AH185" s="4295"/>
      <c r="AI185" s="4295" t="s">
        <v>226</v>
      </c>
      <c r="AJ185" s="4295"/>
      <c r="AK185" s="4295" t="s">
        <v>227</v>
      </c>
      <c r="AL185" s="4295"/>
      <c r="AM185" s="4295" t="s">
        <v>28</v>
      </c>
      <c r="AN185" s="4299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295"/>
      <c r="B186" s="2187" t="s">
        <v>90</v>
      </c>
      <c r="C186" s="2187" t="s">
        <v>29</v>
      </c>
      <c r="D186" s="2187" t="s">
        <v>30</v>
      </c>
      <c r="E186" s="2188" t="s">
        <v>29</v>
      </c>
      <c r="F186" s="2203" t="s">
        <v>30</v>
      </c>
      <c r="G186" s="2188" t="s">
        <v>29</v>
      </c>
      <c r="H186" s="2203" t="s">
        <v>30</v>
      </c>
      <c r="I186" s="2188" t="s">
        <v>29</v>
      </c>
      <c r="J186" s="2203" t="s">
        <v>30</v>
      </c>
      <c r="K186" s="2188" t="s">
        <v>29</v>
      </c>
      <c r="L186" s="2203" t="s">
        <v>30</v>
      </c>
      <c r="M186" s="2188" t="s">
        <v>29</v>
      </c>
      <c r="N186" s="2203" t="s">
        <v>30</v>
      </c>
      <c r="O186" s="2188" t="s">
        <v>29</v>
      </c>
      <c r="P186" s="2203" t="s">
        <v>30</v>
      </c>
      <c r="Q186" s="2188" t="s">
        <v>29</v>
      </c>
      <c r="R186" s="2203" t="s">
        <v>30</v>
      </c>
      <c r="S186" s="2188" t="s">
        <v>29</v>
      </c>
      <c r="T186" s="2203" t="s">
        <v>30</v>
      </c>
      <c r="U186" s="2188" t="s">
        <v>29</v>
      </c>
      <c r="V186" s="2203" t="s">
        <v>30</v>
      </c>
      <c r="W186" s="2188" t="s">
        <v>29</v>
      </c>
      <c r="X186" s="2203" t="s">
        <v>30</v>
      </c>
      <c r="Y186" s="2188" t="s">
        <v>29</v>
      </c>
      <c r="Z186" s="2203" t="s">
        <v>30</v>
      </c>
      <c r="AA186" s="2188" t="s">
        <v>29</v>
      </c>
      <c r="AB186" s="2203" t="s">
        <v>30</v>
      </c>
      <c r="AC186" s="2188" t="s">
        <v>29</v>
      </c>
      <c r="AD186" s="2203" t="s">
        <v>30</v>
      </c>
      <c r="AE186" s="2188" t="s">
        <v>29</v>
      </c>
      <c r="AF186" s="2203" t="s">
        <v>30</v>
      </c>
      <c r="AG186" s="2188" t="s">
        <v>29</v>
      </c>
      <c r="AH186" s="2203" t="s">
        <v>30</v>
      </c>
      <c r="AI186" s="2188" t="s">
        <v>29</v>
      </c>
      <c r="AJ186" s="2203" t="s">
        <v>30</v>
      </c>
      <c r="AK186" s="2188" t="s">
        <v>29</v>
      </c>
      <c r="AL186" s="2203" t="s">
        <v>30</v>
      </c>
      <c r="AM186" s="2188" t="s">
        <v>29</v>
      </c>
      <c r="AN186" s="2204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2205">
        <f>SUM(C187:D187)</f>
        <v>0</v>
      </c>
      <c r="C187" s="2205">
        <f t="shared" ref="C187:D189" si="101">+E187+G187+I187+K187+M187+O187+Q187+S187+U187+W187+Y187+AA187+AC187+AE187+AG187+AI187+AK187+AM187</f>
        <v>0</v>
      </c>
      <c r="D187" s="2206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2207">
        <f>SUM(C188:D188)</f>
        <v>0</v>
      </c>
      <c r="C188" s="2207">
        <f t="shared" si="101"/>
        <v>0</v>
      </c>
      <c r="D188" s="2208">
        <f t="shared" si="101"/>
        <v>0</v>
      </c>
      <c r="E188" s="2046"/>
      <c r="F188" s="2045"/>
      <c r="G188" s="2046"/>
      <c r="H188" s="2048"/>
      <c r="I188" s="2046"/>
      <c r="J188" s="2048"/>
      <c r="K188" s="2046"/>
      <c r="L188" s="2048"/>
      <c r="M188" s="2046"/>
      <c r="N188" s="2045"/>
      <c r="O188" s="2046"/>
      <c r="P188" s="2045"/>
      <c r="Q188" s="2046"/>
      <c r="R188" s="2045"/>
      <c r="S188" s="2046"/>
      <c r="T188" s="2045"/>
      <c r="U188" s="2046"/>
      <c r="V188" s="2045"/>
      <c r="W188" s="2046"/>
      <c r="X188" s="2045"/>
      <c r="Y188" s="2046"/>
      <c r="Z188" s="2045"/>
      <c r="AA188" s="2046"/>
      <c r="AB188" s="2045"/>
      <c r="AC188" s="2046"/>
      <c r="AD188" s="2045"/>
      <c r="AE188" s="2046"/>
      <c r="AF188" s="2045"/>
      <c r="AG188" s="2046"/>
      <c r="AH188" s="2045"/>
      <c r="AI188" s="2046"/>
      <c r="AJ188" s="2045"/>
      <c r="AK188" s="2046"/>
      <c r="AL188" s="2045"/>
      <c r="AM188" s="2046"/>
      <c r="AN188" s="2209"/>
      <c r="AO188" s="2080"/>
      <c r="AP188" s="2046"/>
      <c r="AQ188" s="2046"/>
      <c r="AR188" s="2064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2052"/>
      <c r="F189" s="2066"/>
      <c r="G189" s="2052"/>
      <c r="H189" s="2054"/>
      <c r="I189" s="2052"/>
      <c r="J189" s="2054"/>
      <c r="K189" s="2052"/>
      <c r="L189" s="2054"/>
      <c r="M189" s="2052"/>
      <c r="N189" s="2066"/>
      <c r="O189" s="2052"/>
      <c r="P189" s="2066"/>
      <c r="Q189" s="2052"/>
      <c r="R189" s="2066"/>
      <c r="S189" s="2052"/>
      <c r="T189" s="2066"/>
      <c r="U189" s="2052"/>
      <c r="V189" s="2066"/>
      <c r="W189" s="2052"/>
      <c r="X189" s="2066"/>
      <c r="Y189" s="2052"/>
      <c r="Z189" s="2066"/>
      <c r="AA189" s="2052"/>
      <c r="AB189" s="2066"/>
      <c r="AC189" s="2052"/>
      <c r="AD189" s="2066"/>
      <c r="AE189" s="2052"/>
      <c r="AF189" s="2066"/>
      <c r="AG189" s="2052"/>
      <c r="AH189" s="2066"/>
      <c r="AI189" s="2052"/>
      <c r="AJ189" s="2066"/>
      <c r="AK189" s="2052"/>
      <c r="AL189" s="2066"/>
      <c r="AM189" s="2052"/>
      <c r="AN189" s="2210"/>
      <c r="AO189" s="2092"/>
      <c r="AP189" s="2052"/>
      <c r="AQ189" s="2052"/>
      <c r="AR189" s="2065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4292" t="s">
        <v>233</v>
      </c>
      <c r="D191" s="4047"/>
      <c r="E191" s="3718" t="s">
        <v>234</v>
      </c>
      <c r="F191" s="4293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4294"/>
      <c r="U191" s="3724" t="s">
        <v>345</v>
      </c>
    </row>
    <row r="192" spans="1:94" ht="25.5" x14ac:dyDescent="0.2">
      <c r="A192" s="3717"/>
      <c r="B192" s="3717"/>
      <c r="C192" s="2211" t="s">
        <v>237</v>
      </c>
      <c r="D192" s="2211" t="s">
        <v>238</v>
      </c>
      <c r="E192" s="3717"/>
      <c r="F192" s="2211" t="s">
        <v>239</v>
      </c>
      <c r="G192" s="2211" t="s">
        <v>240</v>
      </c>
      <c r="H192" s="2211" t="s">
        <v>241</v>
      </c>
      <c r="I192" s="2211" t="s">
        <v>242</v>
      </c>
      <c r="J192" s="2211" t="s">
        <v>243</v>
      </c>
      <c r="K192" s="2211" t="s">
        <v>244</v>
      </c>
      <c r="L192" s="2211" t="s">
        <v>245</v>
      </c>
      <c r="M192" s="2211" t="s">
        <v>246</v>
      </c>
      <c r="N192" s="2211" t="s">
        <v>247</v>
      </c>
      <c r="O192" s="2211" t="s">
        <v>248</v>
      </c>
      <c r="P192" s="2211" t="s">
        <v>249</v>
      </c>
      <c r="Q192" s="2211" t="s">
        <v>250</v>
      </c>
      <c r="R192" s="2211" t="s">
        <v>251</v>
      </c>
      <c r="S192" s="2211" t="s">
        <v>252</v>
      </c>
      <c r="T192" s="2212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2213">
        <f>SUM(C193:D193)</f>
        <v>0</v>
      </c>
      <c r="C193" s="129"/>
      <c r="D193" s="129"/>
      <c r="E193" s="2214">
        <f>+F193+G193+H193+I193+K193+L193+M193+N193+O193+P193+Q193+R193+S193+T193</f>
        <v>0</v>
      </c>
      <c r="F193" s="2046"/>
      <c r="G193" s="2046"/>
      <c r="H193" s="2046"/>
      <c r="I193" s="2046"/>
      <c r="J193" s="2215"/>
      <c r="K193" s="2046"/>
      <c r="L193" s="2046"/>
      <c r="M193" s="2046"/>
      <c r="N193" s="2046"/>
      <c r="O193" s="2046"/>
      <c r="P193" s="2046"/>
      <c r="Q193" s="2046"/>
      <c r="R193" s="2046"/>
      <c r="S193" s="2046"/>
      <c r="T193" s="2216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2217">
        <f>SUM(C194:D194)</f>
        <v>0</v>
      </c>
      <c r="C194" s="2046"/>
      <c r="D194" s="2046"/>
      <c r="E194" s="2218">
        <f>+F194+G194+H194+I194+K194+L194+M194+N194+O194+P194+Q194+R194+S194+T194</f>
        <v>0</v>
      </c>
      <c r="F194" s="2046"/>
      <c r="G194" s="2046"/>
      <c r="H194" s="2046"/>
      <c r="I194" s="2046"/>
      <c r="J194" s="2219"/>
      <c r="K194" s="2046"/>
      <c r="L194" s="2046"/>
      <c r="M194" s="2046"/>
      <c r="N194" s="2046"/>
      <c r="O194" s="2046"/>
      <c r="P194" s="2046"/>
      <c r="Q194" s="2046"/>
      <c r="R194" s="2046"/>
      <c r="S194" s="2046"/>
      <c r="T194" s="2216"/>
      <c r="U194" s="2045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2217">
        <f>SUM(C195:D195)</f>
        <v>0</v>
      </c>
      <c r="C195" s="2046"/>
      <c r="D195" s="2046"/>
      <c r="E195" s="2218">
        <f>SUM(F195:T195)</f>
        <v>0</v>
      </c>
      <c r="F195" s="2046"/>
      <c r="G195" s="2046"/>
      <c r="H195" s="2046"/>
      <c r="I195" s="2046"/>
      <c r="J195" s="2064"/>
      <c r="K195" s="2046"/>
      <c r="L195" s="2046"/>
      <c r="M195" s="2046"/>
      <c r="N195" s="2046"/>
      <c r="O195" s="2046"/>
      <c r="P195" s="2046"/>
      <c r="Q195" s="2046"/>
      <c r="R195" s="2046"/>
      <c r="S195" s="2046"/>
      <c r="T195" s="2216"/>
      <c r="U195" s="2045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2199" t="s">
        <v>255</v>
      </c>
      <c r="B196" s="343">
        <f>SUM(C196:D196)</f>
        <v>0</v>
      </c>
      <c r="C196" s="2052"/>
      <c r="D196" s="2052"/>
      <c r="E196" s="344">
        <f>+F196+G196+H196+I196+K196+L196+M196+N196+O196+P196+Q196+R196+S196+T196</f>
        <v>0</v>
      </c>
      <c r="F196" s="2052"/>
      <c r="G196" s="2052"/>
      <c r="H196" s="2052"/>
      <c r="I196" s="2052"/>
      <c r="J196" s="345"/>
      <c r="K196" s="2052"/>
      <c r="L196" s="2052"/>
      <c r="M196" s="2052"/>
      <c r="N196" s="2052"/>
      <c r="O196" s="2052"/>
      <c r="P196" s="2052"/>
      <c r="Q196" s="2052"/>
      <c r="R196" s="2052"/>
      <c r="S196" s="2052"/>
      <c r="T196" s="2220"/>
      <c r="U196" s="2066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289" t="s">
        <v>141</v>
      </c>
      <c r="C198" s="3702" t="s">
        <v>233</v>
      </c>
      <c r="D198" s="3703"/>
      <c r="E198" s="3704"/>
      <c r="F198" s="3690" t="s">
        <v>234</v>
      </c>
      <c r="G198" s="4290" t="s">
        <v>257</v>
      </c>
      <c r="H198" s="4290"/>
      <c r="I198" s="4290"/>
      <c r="J198" s="4290"/>
      <c r="K198" s="4290"/>
      <c r="L198" s="4290"/>
      <c r="M198" s="4290"/>
      <c r="N198" s="4290"/>
      <c r="O198" s="4290"/>
      <c r="P198" s="4290"/>
      <c r="Q198" s="4291"/>
      <c r="R198" s="3710" t="s">
        <v>236</v>
      </c>
    </row>
    <row r="199" spans="1:87" x14ac:dyDescent="0.2">
      <c r="A199" s="3691"/>
      <c r="B199" s="4289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289"/>
      <c r="C200" s="2221" t="s">
        <v>145</v>
      </c>
      <c r="D200" s="2221" t="s">
        <v>259</v>
      </c>
      <c r="E200" s="2221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2213">
        <f t="shared" ref="B201:B207" si="110">SUM(C201:E201)</f>
        <v>0</v>
      </c>
      <c r="C201" s="2046"/>
      <c r="D201" s="2046"/>
      <c r="E201" s="2046"/>
      <c r="F201" s="2214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2222">
        <f t="shared" si="110"/>
        <v>0</v>
      </c>
      <c r="C202" s="2046"/>
      <c r="D202" s="2046"/>
      <c r="E202" s="2046"/>
      <c r="F202" s="2223">
        <f t="shared" ref="F202:F207" si="112">SUM(G202:Q202)</f>
        <v>0</v>
      </c>
      <c r="G202" s="2046"/>
      <c r="H202" s="2047"/>
      <c r="I202" s="2047"/>
      <c r="J202" s="2047"/>
      <c r="K202" s="2047"/>
      <c r="L202" s="2047"/>
      <c r="M202" s="2047"/>
      <c r="N202" s="2047"/>
      <c r="O202" s="2047"/>
      <c r="P202" s="2047"/>
      <c r="Q202" s="2209"/>
      <c r="R202" s="2045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2224">
        <f t="shared" si="110"/>
        <v>0</v>
      </c>
      <c r="C203" s="2046"/>
      <c r="D203" s="2046"/>
      <c r="E203" s="2046"/>
      <c r="F203" s="2223">
        <f t="shared" si="112"/>
        <v>0</v>
      </c>
      <c r="G203" s="2046"/>
      <c r="H203" s="2047"/>
      <c r="I203" s="2047"/>
      <c r="J203" s="2047"/>
      <c r="K203" s="2047"/>
      <c r="L203" s="2047"/>
      <c r="M203" s="2047"/>
      <c r="N203" s="2047"/>
      <c r="O203" s="2047"/>
      <c r="P203" s="2047"/>
      <c r="Q203" s="2209"/>
      <c r="R203" s="2045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2224">
        <f t="shared" si="110"/>
        <v>0</v>
      </c>
      <c r="C204" s="2046"/>
      <c r="D204" s="2046"/>
      <c r="E204" s="2046"/>
      <c r="F204" s="2223">
        <f t="shared" si="112"/>
        <v>0</v>
      </c>
      <c r="G204" s="2046"/>
      <c r="H204" s="2047"/>
      <c r="I204" s="2047"/>
      <c r="J204" s="2047"/>
      <c r="K204" s="2047"/>
      <c r="L204" s="2047"/>
      <c r="M204" s="2047"/>
      <c r="N204" s="2047"/>
      <c r="O204" s="2047"/>
      <c r="P204" s="2047"/>
      <c r="Q204" s="2209"/>
      <c r="R204" s="2045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2217">
        <f t="shared" si="110"/>
        <v>0</v>
      </c>
      <c r="C205" s="2046"/>
      <c r="D205" s="2046"/>
      <c r="E205" s="2046"/>
      <c r="F205" s="2223">
        <f t="shared" si="112"/>
        <v>0</v>
      </c>
      <c r="G205" s="2046"/>
      <c r="H205" s="2047"/>
      <c r="I205" s="2047"/>
      <c r="J205" s="2047"/>
      <c r="K205" s="2047"/>
      <c r="L205" s="2047"/>
      <c r="M205" s="2047"/>
      <c r="N205" s="2047"/>
      <c r="O205" s="2047"/>
      <c r="P205" s="2047"/>
      <c r="Q205" s="2209"/>
      <c r="R205" s="2045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2217">
        <f t="shared" si="110"/>
        <v>0</v>
      </c>
      <c r="C206" s="2046"/>
      <c r="D206" s="2046"/>
      <c r="E206" s="2046"/>
      <c r="F206" s="2223">
        <f t="shared" si="112"/>
        <v>0</v>
      </c>
      <c r="G206" s="2046"/>
      <c r="H206" s="2047"/>
      <c r="I206" s="2047"/>
      <c r="J206" s="2047"/>
      <c r="K206" s="2047"/>
      <c r="L206" s="2047"/>
      <c r="M206" s="2047"/>
      <c r="N206" s="2047"/>
      <c r="O206" s="2047"/>
      <c r="P206" s="2047"/>
      <c r="Q206" s="2209"/>
      <c r="R206" s="2045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2199" t="s">
        <v>263</v>
      </c>
      <c r="B207" s="2225">
        <f t="shared" si="110"/>
        <v>0</v>
      </c>
      <c r="C207" s="2052"/>
      <c r="D207" s="2052"/>
      <c r="E207" s="2052"/>
      <c r="F207" s="2226">
        <f t="shared" si="112"/>
        <v>0</v>
      </c>
      <c r="G207" s="2052"/>
      <c r="H207" s="2053"/>
      <c r="I207" s="2053"/>
      <c r="J207" s="2053"/>
      <c r="K207" s="2053"/>
      <c r="L207" s="2053"/>
      <c r="M207" s="2053"/>
      <c r="N207" s="2053"/>
      <c r="O207" s="2053"/>
      <c r="P207" s="2053"/>
      <c r="Q207" s="2210"/>
      <c r="R207" s="2066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285" t="s">
        <v>257</v>
      </c>
      <c r="H209" s="4043"/>
      <c r="I209" s="4043"/>
      <c r="J209" s="4043"/>
      <c r="K209" s="4043"/>
      <c r="L209" s="4286"/>
    </row>
    <row r="210" spans="1:21" x14ac:dyDescent="0.2">
      <c r="A210" s="3679"/>
      <c r="B210" s="3682"/>
      <c r="C210" s="3687"/>
      <c r="D210" s="3688"/>
      <c r="E210" s="3689"/>
      <c r="F210" s="3691"/>
      <c r="G210" s="4287" t="s">
        <v>267</v>
      </c>
      <c r="H210" s="4045"/>
      <c r="I210" s="4045"/>
      <c r="J210" s="4045"/>
      <c r="K210" s="4045"/>
      <c r="L210" s="4288"/>
    </row>
    <row r="211" spans="1:21" ht="24" x14ac:dyDescent="0.2">
      <c r="A211" s="3680"/>
      <c r="B211" s="3683"/>
      <c r="C211" s="2227" t="s">
        <v>268</v>
      </c>
      <c r="D211" s="2227" t="s">
        <v>259</v>
      </c>
      <c r="E211" s="2227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2228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2214">
        <f>SUM(G212:L212)</f>
        <v>0</v>
      </c>
      <c r="G212" s="2167"/>
      <c r="H212" s="2229"/>
      <c r="I212" s="2229"/>
      <c r="J212" s="2229"/>
      <c r="K212" s="2229"/>
      <c r="L212" s="114"/>
    </row>
    <row r="213" spans="1:21" ht="24" customHeight="1" x14ac:dyDescent="0.25">
      <c r="A213" s="308" t="s">
        <v>276</v>
      </c>
      <c r="B213" s="2230">
        <f>SUM(C213:E213)</f>
        <v>0</v>
      </c>
      <c r="C213" s="2046"/>
      <c r="D213" s="2046"/>
      <c r="E213" s="129"/>
      <c r="F213" s="2223">
        <f>SUM(G213:L213)</f>
        <v>0</v>
      </c>
      <c r="G213" s="2046"/>
      <c r="H213" s="2047"/>
      <c r="I213" s="2047"/>
      <c r="J213" s="2047"/>
      <c r="K213" s="2047"/>
      <c r="L213" s="2045"/>
    </row>
    <row r="214" spans="1:21" ht="15" x14ac:dyDescent="0.25">
      <c r="A214" s="308" t="s">
        <v>277</v>
      </c>
      <c r="B214" s="2230">
        <f>SUM(C214:E214)</f>
        <v>0</v>
      </c>
      <c r="C214" s="2046"/>
      <c r="D214" s="2046"/>
      <c r="E214" s="2064"/>
      <c r="F214" s="2223">
        <f>SUM(G214:L214)</f>
        <v>0</v>
      </c>
      <c r="G214" s="2046"/>
      <c r="H214" s="2047"/>
      <c r="I214" s="2047"/>
      <c r="J214" s="2047"/>
      <c r="K214" s="2047"/>
      <c r="L214" s="2045"/>
    </row>
    <row r="215" spans="1:21" ht="15" x14ac:dyDescent="0.25">
      <c r="A215" s="2199" t="s">
        <v>278</v>
      </c>
      <c r="B215" s="363">
        <f>SUM(C215:D215)</f>
        <v>0</v>
      </c>
      <c r="C215" s="2052"/>
      <c r="D215" s="2052"/>
      <c r="E215" s="2231"/>
      <c r="F215" s="365">
        <f>SUM(G215:L215)</f>
        <v>0</v>
      </c>
      <c r="G215" s="2052"/>
      <c r="H215" s="2053"/>
      <c r="I215" s="2053"/>
      <c r="J215" s="2053"/>
      <c r="K215" s="2053"/>
      <c r="L215" s="2066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273" t="s">
        <v>266</v>
      </c>
      <c r="E217" s="4036"/>
      <c r="F217" s="4036"/>
      <c r="G217" s="4036"/>
      <c r="H217" s="4036"/>
      <c r="I217" s="4036"/>
      <c r="J217" s="4274"/>
      <c r="K217" s="4038" t="s">
        <v>281</v>
      </c>
      <c r="L217" s="4038"/>
      <c r="M217" s="4038"/>
      <c r="N217" s="4275"/>
    </row>
    <row r="218" spans="1:21" ht="24.75" customHeight="1" x14ac:dyDescent="0.2">
      <c r="A218" s="3654"/>
      <c r="B218" s="3655"/>
      <c r="C218" s="3657"/>
      <c r="D218" s="2227" t="s">
        <v>268</v>
      </c>
      <c r="E218" s="2227" t="s">
        <v>282</v>
      </c>
      <c r="F218" s="2227" t="s">
        <v>283</v>
      </c>
      <c r="G218" s="2227" t="s">
        <v>284</v>
      </c>
      <c r="H218" s="2227" t="s">
        <v>285</v>
      </c>
      <c r="I218" s="2227" t="s">
        <v>34</v>
      </c>
      <c r="J218" s="2227" t="s">
        <v>286</v>
      </c>
      <c r="K218" s="2232" t="s">
        <v>287</v>
      </c>
      <c r="L218" s="2233" t="s">
        <v>288</v>
      </c>
      <c r="M218" s="2233" t="s">
        <v>289</v>
      </c>
      <c r="N218" s="2234" t="s">
        <v>290</v>
      </c>
    </row>
    <row r="219" spans="1:21" ht="18" customHeight="1" x14ac:dyDescent="0.2">
      <c r="A219" s="3656" t="s">
        <v>291</v>
      </c>
      <c r="B219" s="2235" t="s">
        <v>292</v>
      </c>
      <c r="C219" s="2213">
        <f>SUM(E219+G219)</f>
        <v>0</v>
      </c>
      <c r="D219" s="2215"/>
      <c r="E219" s="2046"/>
      <c r="F219" s="2215"/>
      <c r="G219" s="2046"/>
      <c r="H219" s="2213">
        <f>+K219+L219+M219</f>
        <v>0</v>
      </c>
      <c r="I219" s="2215"/>
      <c r="J219" s="2215"/>
      <c r="K219" s="2080"/>
      <c r="L219" s="2047"/>
      <c r="M219" s="2047"/>
      <c r="N219" s="2236"/>
    </row>
    <row r="220" spans="1:21" x14ac:dyDescent="0.2">
      <c r="A220" s="3663"/>
      <c r="B220" s="2237" t="s">
        <v>293</v>
      </c>
      <c r="C220" s="2224">
        <f>SUM(D220+E220+G220)</f>
        <v>0</v>
      </c>
      <c r="D220" s="2046"/>
      <c r="E220" s="2064"/>
      <c r="F220" s="361"/>
      <c r="G220" s="2046"/>
      <c r="H220" s="2224">
        <f>SUM(I220:M220)</f>
        <v>0</v>
      </c>
      <c r="I220" s="129"/>
      <c r="J220" s="297"/>
      <c r="K220" s="2080"/>
      <c r="L220" s="2047"/>
      <c r="M220" s="2047"/>
      <c r="N220" s="2236"/>
    </row>
    <row r="221" spans="1:21" ht="16.5" customHeight="1" x14ac:dyDescent="0.25">
      <c r="A221" s="3663"/>
      <c r="B221" s="2237" t="s">
        <v>294</v>
      </c>
      <c r="C221" s="2218">
        <f>+F221+G221</f>
        <v>0</v>
      </c>
      <c r="D221" s="361"/>
      <c r="E221" s="361"/>
      <c r="F221" s="2046"/>
      <c r="G221" s="2046"/>
      <c r="H221" s="2218">
        <f>SUM(I221:M221)</f>
        <v>0</v>
      </c>
      <c r="I221" s="2046"/>
      <c r="J221" s="2064"/>
      <c r="K221" s="2080"/>
      <c r="L221" s="2047"/>
      <c r="M221" s="2047"/>
      <c r="N221" s="373"/>
    </row>
    <row r="222" spans="1:21" ht="17.25" customHeight="1" x14ac:dyDescent="0.25">
      <c r="A222" s="3657"/>
      <c r="B222" s="2238" t="s">
        <v>295</v>
      </c>
      <c r="C222" s="375">
        <f>SUM(D222:G222)</f>
        <v>0</v>
      </c>
      <c r="D222" s="2052"/>
      <c r="E222" s="2052"/>
      <c r="F222" s="2052"/>
      <c r="G222" s="2065"/>
      <c r="H222" s="344">
        <f>+N222</f>
        <v>0</v>
      </c>
      <c r="I222" s="2231"/>
      <c r="J222" s="2231"/>
      <c r="K222" s="2239"/>
      <c r="L222" s="2240"/>
      <c r="M222" s="2240"/>
      <c r="N222" s="2066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276" t="s">
        <v>297</v>
      </c>
      <c r="B224" s="4277" t="s">
        <v>298</v>
      </c>
      <c r="C224" s="4277"/>
      <c r="D224" s="4277"/>
      <c r="E224" s="4277"/>
      <c r="F224" s="4278" t="s">
        <v>299</v>
      </c>
      <c r="G224" s="4040"/>
      <c r="H224" s="4040"/>
      <c r="I224" s="4040"/>
      <c r="J224" s="4040"/>
      <c r="K224" s="4279"/>
      <c r="U224" s="281"/>
    </row>
    <row r="225" spans="1:102" ht="15" customHeight="1" x14ac:dyDescent="0.2">
      <c r="A225" s="4276"/>
      <c r="B225" s="4277"/>
      <c r="C225" s="4277"/>
      <c r="D225" s="4277"/>
      <c r="E225" s="4277"/>
      <c r="F225" s="4280" t="s">
        <v>300</v>
      </c>
      <c r="G225" s="4280"/>
      <c r="H225" s="4280" t="s">
        <v>301</v>
      </c>
      <c r="I225" s="4280"/>
      <c r="J225" s="4280" t="s">
        <v>302</v>
      </c>
      <c r="K225" s="4280"/>
      <c r="U225" s="281"/>
    </row>
    <row r="226" spans="1:102" x14ac:dyDescent="0.2">
      <c r="A226" s="4276"/>
      <c r="B226" s="4281" t="s">
        <v>303</v>
      </c>
      <c r="C226" s="3671" t="s">
        <v>304</v>
      </c>
      <c r="D226" s="4282" t="s">
        <v>305</v>
      </c>
      <c r="E226" s="4283" t="s">
        <v>306</v>
      </c>
      <c r="F226" s="4284" t="s">
        <v>307</v>
      </c>
      <c r="G226" s="4272" t="s">
        <v>308</v>
      </c>
      <c r="H226" s="4284" t="s">
        <v>307</v>
      </c>
      <c r="I226" s="4272" t="s">
        <v>308</v>
      </c>
      <c r="J226" s="4284" t="s">
        <v>307</v>
      </c>
      <c r="K226" s="4272" t="s">
        <v>308</v>
      </c>
      <c r="U226" s="281"/>
    </row>
    <row r="227" spans="1:102" ht="25.5" customHeight="1" x14ac:dyDescent="0.2">
      <c r="A227" s="4276"/>
      <c r="B227" s="4281"/>
      <c r="C227" s="3672"/>
      <c r="D227" s="4282"/>
      <c r="E227" s="4283"/>
      <c r="F227" s="4284"/>
      <c r="G227" s="4272"/>
      <c r="H227" s="4284"/>
      <c r="I227" s="4272"/>
      <c r="J227" s="4284"/>
      <c r="K227" s="4272"/>
      <c r="U227" s="281"/>
    </row>
    <row r="228" spans="1:102" ht="15.75" customHeight="1" x14ac:dyDescent="0.2">
      <c r="A228" s="2241" t="s">
        <v>309</v>
      </c>
      <c r="B228" s="2046"/>
      <c r="C228" s="2080"/>
      <c r="D228" s="2047"/>
      <c r="E228" s="2080"/>
      <c r="F228" s="2046"/>
      <c r="G228" s="2080"/>
      <c r="H228" s="2046"/>
      <c r="I228" s="2080"/>
      <c r="J228" s="2046"/>
      <c r="K228" s="2045"/>
      <c r="U228" s="281"/>
    </row>
    <row r="229" spans="1:102" s="416" customFormat="1" x14ac:dyDescent="0.2">
      <c r="A229" s="2242" t="s">
        <v>310</v>
      </c>
      <c r="B229" s="2046"/>
      <c r="C229" s="2080"/>
      <c r="D229" s="2047"/>
      <c r="E229" s="2080"/>
      <c r="F229" s="2046"/>
      <c r="G229" s="2080"/>
      <c r="H229" s="2046"/>
      <c r="I229" s="2080"/>
      <c r="J229" s="2046"/>
      <c r="K229" s="2045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2046"/>
      <c r="C230" s="2080"/>
      <c r="D230" s="2047"/>
      <c r="E230" s="2080"/>
      <c r="F230" s="2046"/>
      <c r="G230" s="2080"/>
      <c r="H230" s="2046"/>
      <c r="I230" s="2080"/>
      <c r="J230" s="2046"/>
      <c r="K230" s="2045"/>
      <c r="U230" s="281"/>
    </row>
    <row r="231" spans="1:102" ht="15" x14ac:dyDescent="0.25">
      <c r="A231" s="2243" t="s">
        <v>6</v>
      </c>
      <c r="B231" s="2244">
        <f>SUM(B228:B230)</f>
        <v>0</v>
      </c>
      <c r="C231" s="2245">
        <f t="shared" ref="C231:K231" si="115">SUM(C228:C230)</f>
        <v>0</v>
      </c>
      <c r="D231" s="2246">
        <f t="shared" si="115"/>
        <v>0</v>
      </c>
      <c r="E231" s="2247">
        <f t="shared" si="115"/>
        <v>0</v>
      </c>
      <c r="F231" s="2248">
        <f t="shared" si="115"/>
        <v>0</v>
      </c>
      <c r="G231" s="2249">
        <f t="shared" si="115"/>
        <v>0</v>
      </c>
      <c r="H231" s="2248">
        <f t="shared" si="115"/>
        <v>0</v>
      </c>
      <c r="I231" s="2249">
        <f t="shared" si="115"/>
        <v>0</v>
      </c>
      <c r="J231" s="2248">
        <f t="shared" si="115"/>
        <v>0</v>
      </c>
      <c r="K231" s="2249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267" t="s">
        <v>5</v>
      </c>
      <c r="B233" s="4267" t="s">
        <v>312</v>
      </c>
      <c r="C233" s="3643" t="s">
        <v>313</v>
      </c>
      <c r="D233" s="4268" t="s">
        <v>314</v>
      </c>
      <c r="E233" s="4269"/>
      <c r="F233" s="4270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271"/>
      <c r="T233" s="3641" t="s">
        <v>34</v>
      </c>
      <c r="U233" s="3643" t="s">
        <v>316</v>
      </c>
      <c r="V233" s="391"/>
    </row>
    <row r="234" spans="1:102" ht="24.75" x14ac:dyDescent="0.25">
      <c r="A234" s="4267"/>
      <c r="B234" s="4267"/>
      <c r="C234" s="3644"/>
      <c r="D234" s="2250" t="s">
        <v>317</v>
      </c>
      <c r="E234" s="2251" t="s">
        <v>318</v>
      </c>
      <c r="F234" s="2250" t="s">
        <v>319</v>
      </c>
      <c r="G234" s="2252" t="s">
        <v>320</v>
      </c>
      <c r="H234" s="2252" t="s">
        <v>213</v>
      </c>
      <c r="I234" s="2252" t="s">
        <v>214</v>
      </c>
      <c r="J234" s="2252" t="s">
        <v>215</v>
      </c>
      <c r="K234" s="2252" t="s">
        <v>321</v>
      </c>
      <c r="L234" s="2252" t="s">
        <v>217</v>
      </c>
      <c r="M234" s="2252" t="s">
        <v>218</v>
      </c>
      <c r="N234" s="2252" t="s">
        <v>219</v>
      </c>
      <c r="O234" s="2252" t="s">
        <v>220</v>
      </c>
      <c r="P234" s="2252" t="s">
        <v>221</v>
      </c>
      <c r="Q234" s="2252" t="s">
        <v>222</v>
      </c>
      <c r="R234" s="2252" t="s">
        <v>223</v>
      </c>
      <c r="S234" s="2253" t="s">
        <v>224</v>
      </c>
      <c r="T234" s="3642"/>
      <c r="U234" s="3644"/>
      <c r="V234" s="391"/>
    </row>
    <row r="235" spans="1:102" ht="24.75" x14ac:dyDescent="0.25">
      <c r="A235" s="2254" t="s">
        <v>322</v>
      </c>
      <c r="B235" s="2255"/>
      <c r="C235" s="2256">
        <f>SUM(D235:S235)</f>
        <v>0</v>
      </c>
      <c r="D235" s="2255"/>
      <c r="E235" s="2257"/>
      <c r="F235" s="2255"/>
      <c r="G235" s="2258"/>
      <c r="H235" s="2258"/>
      <c r="I235" s="2258"/>
      <c r="J235" s="2258"/>
      <c r="K235" s="2258"/>
      <c r="L235" s="2258"/>
      <c r="M235" s="2258"/>
      <c r="N235" s="2258"/>
      <c r="O235" s="2258"/>
      <c r="P235" s="2258"/>
      <c r="Q235" s="2258"/>
      <c r="R235" s="2258"/>
      <c r="S235" s="2259"/>
      <c r="T235" s="398"/>
      <c r="U235" s="399"/>
      <c r="V235" s="391"/>
    </row>
    <row r="236" spans="1:102" ht="15" x14ac:dyDescent="0.25">
      <c r="A236" s="2260" t="s">
        <v>323</v>
      </c>
      <c r="B236" s="2255"/>
      <c r="C236" s="2261">
        <f>SUM(D236:S236)</f>
        <v>0</v>
      </c>
      <c r="D236" s="2255"/>
      <c r="E236" s="2257"/>
      <c r="F236" s="2255"/>
      <c r="G236" s="2258"/>
      <c r="H236" s="2258"/>
      <c r="I236" s="2258"/>
      <c r="J236" s="2258"/>
      <c r="K236" s="2258"/>
      <c r="L236" s="2258"/>
      <c r="M236" s="2258"/>
      <c r="N236" s="2258"/>
      <c r="O236" s="2258"/>
      <c r="P236" s="2258"/>
      <c r="Q236" s="2258"/>
      <c r="R236" s="2258"/>
      <c r="S236" s="2259"/>
      <c r="T236" s="2257"/>
      <c r="U236" s="2262"/>
      <c r="V236" s="391"/>
    </row>
    <row r="237" spans="1:102" x14ac:dyDescent="0.2">
      <c r="A237" s="402" t="s">
        <v>324</v>
      </c>
      <c r="B237" s="2263"/>
      <c r="C237" s="440">
        <f>SUM(D237:S237)</f>
        <v>0</v>
      </c>
      <c r="D237" s="2264"/>
      <c r="E237" s="2265"/>
      <c r="F237" s="2264"/>
      <c r="G237" s="2266"/>
      <c r="H237" s="2266"/>
      <c r="I237" s="2266"/>
      <c r="J237" s="2266"/>
      <c r="K237" s="2266"/>
      <c r="L237" s="2266"/>
      <c r="M237" s="2266"/>
      <c r="N237" s="2266"/>
      <c r="O237" s="2266"/>
      <c r="P237" s="2266"/>
      <c r="Q237" s="2266"/>
      <c r="R237" s="2266"/>
      <c r="S237" s="2267"/>
      <c r="T237" s="2265"/>
      <c r="U237" s="2263"/>
    </row>
    <row r="238" spans="1:102" ht="21" customHeight="1" x14ac:dyDescent="0.2">
      <c r="A238" s="281" t="s">
        <v>325</v>
      </c>
    </row>
    <row r="239" spans="1:102" x14ac:dyDescent="0.2">
      <c r="A239" s="4267" t="s">
        <v>326</v>
      </c>
      <c r="B239" s="4267" t="s">
        <v>327</v>
      </c>
      <c r="C239" s="4268" t="s">
        <v>328</v>
      </c>
      <c r="D239" s="4269"/>
      <c r="E239" s="4270" t="s">
        <v>329</v>
      </c>
      <c r="F239" s="4033"/>
      <c r="G239" s="4033"/>
      <c r="H239" s="4033"/>
      <c r="I239" s="4033"/>
      <c r="J239" s="4271"/>
      <c r="K239" s="3643" t="s">
        <v>34</v>
      </c>
      <c r="L239" s="3643" t="s">
        <v>316</v>
      </c>
      <c r="M239" s="390"/>
    </row>
    <row r="240" spans="1:102" ht="24" x14ac:dyDescent="0.2">
      <c r="A240" s="4267"/>
      <c r="B240" s="4267"/>
      <c r="C240" s="2268" t="s">
        <v>317</v>
      </c>
      <c r="D240" s="2251" t="s">
        <v>318</v>
      </c>
      <c r="E240" s="2268" t="s">
        <v>319</v>
      </c>
      <c r="F240" s="2252" t="s">
        <v>320</v>
      </c>
      <c r="G240" s="2252" t="s">
        <v>213</v>
      </c>
      <c r="H240" s="2252" t="s">
        <v>214</v>
      </c>
      <c r="I240" s="2252" t="s">
        <v>215</v>
      </c>
      <c r="J240" s="2269" t="s">
        <v>330</v>
      </c>
      <c r="K240" s="3644"/>
      <c r="L240" s="3644"/>
      <c r="M240" s="390"/>
    </row>
    <row r="241" spans="1:45" ht="24" customHeight="1" x14ac:dyDescent="0.2">
      <c r="A241" s="2270" t="s">
        <v>331</v>
      </c>
      <c r="B241" s="2271">
        <f>SUM(C241:J241)</f>
        <v>0</v>
      </c>
      <c r="C241" s="2255"/>
      <c r="D241" s="2259"/>
      <c r="E241" s="2255"/>
      <c r="F241" s="2258"/>
      <c r="G241" s="2258"/>
      <c r="H241" s="2258"/>
      <c r="I241" s="2258"/>
      <c r="J241" s="2259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2264"/>
      <c r="D242" s="2267"/>
      <c r="E242" s="2264"/>
      <c r="F242" s="2266"/>
      <c r="G242" s="2266"/>
      <c r="H242" s="2266"/>
      <c r="I242" s="2266"/>
      <c r="J242" s="2267"/>
      <c r="K242" s="2263"/>
      <c r="L242" s="2263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1671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6" priority="1" operator="equal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248"/>
  <sheetViews>
    <sheetView workbookViewId="0">
      <selection activeCell="A27" sqref="A1:XFD1048576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",[8]NOMBRE!B2," - ","( ",[8]NOMBRE!C2,[8]NOMBRE!D2,[8]NOMBRE!E2,[8]NOMBRE!F2,[8]NOMBRE!G2,"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",[8]NOMBRE!B6," - ","( ",[8]NOMBRE!C6,[8]NOMBRE!D6," )")</f>
        <v>MES: JULIO - ( 07 )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",[8]NOMBRE!B7)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2272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390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389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390"/>
      <c r="B13" s="3897"/>
      <c r="C13" s="3886"/>
      <c r="D13" s="2200" t="s">
        <v>12</v>
      </c>
      <c r="E13" s="2201" t="s">
        <v>13</v>
      </c>
      <c r="F13" s="2273" t="s">
        <v>14</v>
      </c>
      <c r="G13" s="2201" t="s">
        <v>15</v>
      </c>
      <c r="H13" s="2274" t="s">
        <v>16</v>
      </c>
      <c r="I13" s="2274" t="s">
        <v>17</v>
      </c>
      <c r="J13" s="2274" t="s">
        <v>18</v>
      </c>
      <c r="K13" s="2274" t="s">
        <v>19</v>
      </c>
      <c r="L13" s="2274" t="s">
        <v>20</v>
      </c>
      <c r="M13" s="2274" t="s">
        <v>21</v>
      </c>
      <c r="N13" s="2274" t="s">
        <v>22</v>
      </c>
      <c r="O13" s="2274" t="s">
        <v>23</v>
      </c>
      <c r="P13" s="2274" t="s">
        <v>24</v>
      </c>
      <c r="Q13" s="2274" t="s">
        <v>25</v>
      </c>
      <c r="R13" s="2274" t="s">
        <v>26</v>
      </c>
      <c r="S13" s="2274" t="s">
        <v>27</v>
      </c>
      <c r="T13" s="2275" t="s">
        <v>28</v>
      </c>
      <c r="U13" s="2276" t="s">
        <v>29</v>
      </c>
      <c r="V13" s="2277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2278" t="s">
        <v>31</v>
      </c>
      <c r="B14" s="27"/>
      <c r="C14" s="28">
        <f>SUM(D14:T14)</f>
        <v>0</v>
      </c>
      <c r="D14" s="2279"/>
      <c r="E14" s="2280"/>
      <c r="F14" s="2281"/>
      <c r="G14" s="2229"/>
      <c r="H14" s="2229"/>
      <c r="I14" s="2229"/>
      <c r="J14" s="2229"/>
      <c r="K14" s="2229"/>
      <c r="L14" s="2229"/>
      <c r="M14" s="2229"/>
      <c r="N14" s="2229"/>
      <c r="O14" s="2229"/>
      <c r="P14" s="2229"/>
      <c r="Q14" s="2229"/>
      <c r="R14" s="2229"/>
      <c r="S14" s="2229"/>
      <c r="T14" s="2168"/>
      <c r="U14" s="2170"/>
      <c r="V14" s="2170"/>
      <c r="W14" s="2170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2282" t="s">
        <v>32</v>
      </c>
      <c r="B15" s="2283"/>
      <c r="C15" s="28">
        <f t="shared" ref="C15:C20" si="3">SUM(D15:T15)</f>
        <v>0</v>
      </c>
      <c r="D15" s="2279"/>
      <c r="E15" s="2280"/>
      <c r="F15" s="2284"/>
      <c r="G15" s="2280"/>
      <c r="H15" s="2280"/>
      <c r="I15" s="2280"/>
      <c r="J15" s="2280"/>
      <c r="K15" s="2280"/>
      <c r="L15" s="2280"/>
      <c r="M15" s="2280"/>
      <c r="N15" s="2280"/>
      <c r="O15" s="2280"/>
      <c r="P15" s="2280"/>
      <c r="Q15" s="2280"/>
      <c r="R15" s="2280"/>
      <c r="S15" s="2280"/>
      <c r="T15" s="2285"/>
      <c r="U15" s="2286"/>
      <c r="V15" s="2286"/>
      <c r="W15" s="2286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393" t="s">
        <v>33</v>
      </c>
      <c r="B16" s="32" t="s">
        <v>34</v>
      </c>
      <c r="C16" s="28">
        <f t="shared" si="3"/>
        <v>0</v>
      </c>
      <c r="D16" s="2287"/>
      <c r="E16" s="2288"/>
      <c r="F16" s="2284"/>
      <c r="G16" s="2280"/>
      <c r="H16" s="2280"/>
      <c r="I16" s="2280"/>
      <c r="J16" s="2280"/>
      <c r="K16" s="2280"/>
      <c r="L16" s="2280"/>
      <c r="M16" s="2280"/>
      <c r="N16" s="2280"/>
      <c r="O16" s="2280"/>
      <c r="P16" s="2288"/>
      <c r="Q16" s="2288"/>
      <c r="R16" s="2288"/>
      <c r="S16" s="2288"/>
      <c r="T16" s="2289"/>
      <c r="U16" s="2290"/>
      <c r="V16" s="2286"/>
      <c r="W16" s="2286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2291" t="s">
        <v>35</v>
      </c>
      <c r="C17" s="28">
        <f t="shared" si="3"/>
        <v>0</v>
      </c>
      <c r="D17" s="2287"/>
      <c r="E17" s="2288"/>
      <c r="F17" s="2284"/>
      <c r="G17" s="2280"/>
      <c r="H17" s="2280"/>
      <c r="I17" s="2280"/>
      <c r="J17" s="2280"/>
      <c r="K17" s="2280"/>
      <c r="L17" s="2280"/>
      <c r="M17" s="2280"/>
      <c r="N17" s="2280"/>
      <c r="O17" s="2280"/>
      <c r="P17" s="2288"/>
      <c r="Q17" s="2288"/>
      <c r="R17" s="2288"/>
      <c r="S17" s="2288"/>
      <c r="T17" s="2289"/>
      <c r="U17" s="2286"/>
      <c r="V17" s="2286"/>
      <c r="W17" s="2286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2279"/>
      <c r="E18" s="2280"/>
      <c r="F18" s="2284"/>
      <c r="G18" s="2280"/>
      <c r="H18" s="2280"/>
      <c r="I18" s="2280"/>
      <c r="J18" s="2280"/>
      <c r="K18" s="2280"/>
      <c r="L18" s="2280"/>
      <c r="M18" s="2280"/>
      <c r="N18" s="2280"/>
      <c r="O18" s="2280"/>
      <c r="P18" s="2280"/>
      <c r="Q18" s="2280"/>
      <c r="R18" s="2280"/>
      <c r="S18" s="2280"/>
      <c r="T18" s="2285"/>
      <c r="U18" s="2286"/>
      <c r="V18" s="2286"/>
      <c r="W18" s="2286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2279"/>
      <c r="E19" s="2280"/>
      <c r="F19" s="2092"/>
      <c r="G19" s="2292"/>
      <c r="H19" s="2292"/>
      <c r="I19" s="2292"/>
      <c r="J19" s="2292"/>
      <c r="K19" s="2292"/>
      <c r="L19" s="2292"/>
      <c r="M19" s="2292"/>
      <c r="N19" s="2292"/>
      <c r="O19" s="2292"/>
      <c r="P19" s="2292"/>
      <c r="Q19" s="2292"/>
      <c r="R19" s="2292"/>
      <c r="S19" s="2292"/>
      <c r="T19" s="2293"/>
      <c r="U19" s="2066"/>
      <c r="V19" s="2066"/>
      <c r="W19" s="2066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2294" t="s">
        <v>38</v>
      </c>
      <c r="B20" s="2295"/>
      <c r="C20" s="2296">
        <f t="shared" si="3"/>
        <v>0</v>
      </c>
      <c r="D20" s="2297">
        <f>SUM(D14:D19)</f>
        <v>0</v>
      </c>
      <c r="E20" s="2298">
        <f t="shared" ref="E20:T20" si="6">SUM(E14:E19)</f>
        <v>0</v>
      </c>
      <c r="F20" s="2298">
        <f t="shared" si="6"/>
        <v>0</v>
      </c>
      <c r="G20" s="2299">
        <f t="shared" si="6"/>
        <v>0</v>
      </c>
      <c r="H20" s="2299">
        <f t="shared" si="6"/>
        <v>0</v>
      </c>
      <c r="I20" s="2299">
        <f t="shared" si="6"/>
        <v>0</v>
      </c>
      <c r="J20" s="2299">
        <f t="shared" si="6"/>
        <v>0</v>
      </c>
      <c r="K20" s="2299">
        <f t="shared" si="6"/>
        <v>0</v>
      </c>
      <c r="L20" s="2299">
        <f t="shared" si="6"/>
        <v>0</v>
      </c>
      <c r="M20" s="2299">
        <f t="shared" si="6"/>
        <v>0</v>
      </c>
      <c r="N20" s="2299">
        <f t="shared" si="6"/>
        <v>0</v>
      </c>
      <c r="O20" s="2299">
        <f t="shared" si="6"/>
        <v>0</v>
      </c>
      <c r="P20" s="2299">
        <f t="shared" si="6"/>
        <v>0</v>
      </c>
      <c r="Q20" s="2299">
        <f t="shared" si="6"/>
        <v>0</v>
      </c>
      <c r="R20" s="2299">
        <f t="shared" si="6"/>
        <v>0</v>
      </c>
      <c r="S20" s="2299">
        <f t="shared" si="6"/>
        <v>0</v>
      </c>
      <c r="T20" s="2300">
        <f t="shared" si="6"/>
        <v>0</v>
      </c>
      <c r="U20" s="2301">
        <f>+U14+U15+U17+U18+U19</f>
        <v>0</v>
      </c>
      <c r="V20" s="2301">
        <f>SUM(V14:V19)</f>
        <v>0</v>
      </c>
      <c r="W20" s="2301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2302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394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395"/>
      <c r="T22" s="4389" t="s">
        <v>40</v>
      </c>
      <c r="U22" s="4377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2200" t="s">
        <v>12</v>
      </c>
      <c r="D23" s="2201" t="s">
        <v>13</v>
      </c>
      <c r="E23" s="2201" t="s">
        <v>41</v>
      </c>
      <c r="F23" s="2273" t="s">
        <v>42</v>
      </c>
      <c r="G23" s="2201" t="s">
        <v>16</v>
      </c>
      <c r="H23" s="2201" t="s">
        <v>17</v>
      </c>
      <c r="I23" s="2201" t="s">
        <v>18</v>
      </c>
      <c r="J23" s="2201" t="s">
        <v>19</v>
      </c>
      <c r="K23" s="2201" t="s">
        <v>20</v>
      </c>
      <c r="L23" s="2201" t="s">
        <v>21</v>
      </c>
      <c r="M23" s="2201" t="s">
        <v>22</v>
      </c>
      <c r="N23" s="2201" t="s">
        <v>23</v>
      </c>
      <c r="O23" s="2201" t="s">
        <v>24</v>
      </c>
      <c r="P23" s="2201" t="s">
        <v>25</v>
      </c>
      <c r="Q23" s="2201" t="s">
        <v>26</v>
      </c>
      <c r="R23" s="2303" t="s">
        <v>27</v>
      </c>
      <c r="S23" s="2304" t="s">
        <v>28</v>
      </c>
      <c r="T23" s="2276" t="s">
        <v>29</v>
      </c>
      <c r="U23" s="2277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2294" t="s">
        <v>43</v>
      </c>
      <c r="B24" s="2296">
        <f>SUM(C24:S24)</f>
        <v>0</v>
      </c>
      <c r="C24" s="2305"/>
      <c r="D24" s="2306"/>
      <c r="E24" s="2306"/>
      <c r="F24" s="2306"/>
      <c r="G24" s="2306"/>
      <c r="H24" s="2306"/>
      <c r="I24" s="2306"/>
      <c r="J24" s="2306"/>
      <c r="K24" s="2306"/>
      <c r="L24" s="2306"/>
      <c r="M24" s="2306"/>
      <c r="N24" s="2306"/>
      <c r="O24" s="2306"/>
      <c r="P24" s="2306"/>
      <c r="Q24" s="2306"/>
      <c r="R24" s="2306"/>
      <c r="S24" s="2307"/>
      <c r="T24" s="2308"/>
      <c r="U24" s="2308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390" t="s">
        <v>46</v>
      </c>
      <c r="B27" s="4390" t="s">
        <v>6</v>
      </c>
      <c r="C27" s="4391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392"/>
      <c r="V27" s="3875" t="s">
        <v>48</v>
      </c>
      <c r="W27" s="3876"/>
      <c r="X27" s="3744" t="s">
        <v>49</v>
      </c>
      <c r="Y27" s="3746"/>
      <c r="Z27" s="4367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275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390"/>
      <c r="B28" s="4390"/>
      <c r="C28" s="4388" t="s">
        <v>7</v>
      </c>
      <c r="D28" s="4388"/>
      <c r="E28" s="4388"/>
      <c r="F28" s="4388"/>
      <c r="G28" s="4388"/>
      <c r="H28" s="4388"/>
      <c r="I28" s="4388"/>
      <c r="J28" s="4388"/>
      <c r="K28" s="4388"/>
      <c r="L28" s="4388"/>
      <c r="M28" s="4388"/>
      <c r="N28" s="4388"/>
      <c r="O28" s="4388"/>
      <c r="P28" s="4388"/>
      <c r="Q28" s="4388"/>
      <c r="R28" s="4388"/>
      <c r="S28" s="4388"/>
      <c r="T28" s="4389" t="s">
        <v>40</v>
      </c>
      <c r="U28" s="4377"/>
      <c r="V28" s="3877"/>
      <c r="W28" s="3878"/>
      <c r="X28" s="3747"/>
      <c r="Y28" s="3749"/>
      <c r="Z28" s="4300" t="s">
        <v>55</v>
      </c>
      <c r="AA28" s="4051"/>
      <c r="AB28" s="4051"/>
      <c r="AC28" s="4051"/>
      <c r="AD28" s="4365"/>
      <c r="AE28" s="4300" t="s">
        <v>56</v>
      </c>
      <c r="AF28" s="4051"/>
      <c r="AG28" s="4051"/>
      <c r="AH28" s="4051"/>
      <c r="AI28" s="4365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390"/>
      <c r="B29" s="4390"/>
      <c r="C29" s="2200" t="s">
        <v>12</v>
      </c>
      <c r="D29" s="2201" t="s">
        <v>13</v>
      </c>
      <c r="E29" s="2201" t="s">
        <v>41</v>
      </c>
      <c r="F29" s="2201" t="s">
        <v>42</v>
      </c>
      <c r="G29" s="2201" t="s">
        <v>16</v>
      </c>
      <c r="H29" s="2201" t="s">
        <v>17</v>
      </c>
      <c r="I29" s="2201" t="s">
        <v>18</v>
      </c>
      <c r="J29" s="2201" t="s">
        <v>19</v>
      </c>
      <c r="K29" s="2201" t="s">
        <v>20</v>
      </c>
      <c r="L29" s="2201" t="s">
        <v>21</v>
      </c>
      <c r="M29" s="2201" t="s">
        <v>22</v>
      </c>
      <c r="N29" s="2201" t="s">
        <v>23</v>
      </c>
      <c r="O29" s="2201" t="s">
        <v>24</v>
      </c>
      <c r="P29" s="2201" t="s">
        <v>25</v>
      </c>
      <c r="Q29" s="2201" t="s">
        <v>26</v>
      </c>
      <c r="R29" s="2201" t="s">
        <v>27</v>
      </c>
      <c r="S29" s="2304" t="s">
        <v>28</v>
      </c>
      <c r="T29" s="2309" t="s">
        <v>29</v>
      </c>
      <c r="U29" s="2277" t="s">
        <v>30</v>
      </c>
      <c r="V29" s="2310" t="s">
        <v>57</v>
      </c>
      <c r="W29" s="2311" t="s">
        <v>58</v>
      </c>
      <c r="X29" s="2188" t="s">
        <v>59</v>
      </c>
      <c r="Y29" s="2312" t="s">
        <v>60</v>
      </c>
      <c r="Z29" s="2313" t="s">
        <v>6</v>
      </c>
      <c r="AA29" s="2314" t="s">
        <v>61</v>
      </c>
      <c r="AB29" s="2201" t="s">
        <v>62</v>
      </c>
      <c r="AC29" s="2273" t="s">
        <v>63</v>
      </c>
      <c r="AD29" s="2315" t="s">
        <v>64</v>
      </c>
      <c r="AE29" s="70" t="s">
        <v>6</v>
      </c>
      <c r="AF29" s="2314" t="s">
        <v>61</v>
      </c>
      <c r="AG29" s="2304" t="s">
        <v>62</v>
      </c>
      <c r="AH29" s="2304" t="s">
        <v>63</v>
      </c>
      <c r="AI29" s="2304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2316" t="s">
        <v>65</v>
      </c>
      <c r="B30" s="28">
        <f t="shared" ref="B30:B45" si="7">SUM(C30:S30)</f>
        <v>9</v>
      </c>
      <c r="C30" s="2167">
        <v>2</v>
      </c>
      <c r="D30" s="2229">
        <v>4</v>
      </c>
      <c r="E30" s="2229">
        <v>3</v>
      </c>
      <c r="F30" s="2229"/>
      <c r="G30" s="2229"/>
      <c r="H30" s="2229"/>
      <c r="I30" s="2229"/>
      <c r="J30" s="2229"/>
      <c r="K30" s="2229"/>
      <c r="L30" s="2229"/>
      <c r="M30" s="2229"/>
      <c r="N30" s="2229"/>
      <c r="O30" s="2229"/>
      <c r="P30" s="2229"/>
      <c r="Q30" s="2229"/>
      <c r="R30" s="2229"/>
      <c r="S30" s="2168"/>
      <c r="T30" s="2167">
        <v>7</v>
      </c>
      <c r="U30" s="2168">
        <v>2</v>
      </c>
      <c r="V30" s="2167"/>
      <c r="W30" s="2168"/>
      <c r="X30" s="2167"/>
      <c r="Y30" s="2168"/>
      <c r="Z30" s="2317">
        <f>SUM(AA30+AB30+AC30+AD30)</f>
        <v>5</v>
      </c>
      <c r="AA30" s="2167">
        <v>3</v>
      </c>
      <c r="AB30" s="2229">
        <v>2</v>
      </c>
      <c r="AC30" s="2229"/>
      <c r="AD30" s="2168"/>
      <c r="AE30" s="2317">
        <f>SUM(AF30+AG30+AH30+AI30)</f>
        <v>0</v>
      </c>
      <c r="AF30" s="2167"/>
      <c r="AG30" s="2229"/>
      <c r="AH30" s="2229"/>
      <c r="AI30" s="2169"/>
      <c r="AJ30" s="2318"/>
      <c r="AK30" s="2318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2319"/>
      <c r="D31" s="2320"/>
      <c r="E31" s="2320"/>
      <c r="F31" s="2320"/>
      <c r="G31" s="2320"/>
      <c r="H31" s="2320"/>
      <c r="I31" s="2320"/>
      <c r="J31" s="2320"/>
      <c r="K31" s="2320"/>
      <c r="L31" s="2320"/>
      <c r="M31" s="2320"/>
      <c r="N31" s="2320"/>
      <c r="O31" s="2320"/>
      <c r="P31" s="2320"/>
      <c r="Q31" s="2320"/>
      <c r="R31" s="2320"/>
      <c r="S31" s="2321"/>
      <c r="T31" s="2319"/>
      <c r="U31" s="2321"/>
      <c r="V31" s="2319"/>
      <c r="W31" s="2321"/>
      <c r="X31" s="2319"/>
      <c r="Y31" s="2321"/>
      <c r="Z31" s="2317">
        <f t="shared" ref="Z31:Z44" si="10">SUM(AA31+AB31+AC31+AD31)</f>
        <v>0</v>
      </c>
      <c r="AA31" s="2319"/>
      <c r="AB31" s="2320"/>
      <c r="AC31" s="2320"/>
      <c r="AD31" s="2321"/>
      <c r="AE31" s="2317">
        <f t="shared" ref="AE31:AE44" si="11">SUM(AF31+AG31+AH31+AI31)</f>
        <v>0</v>
      </c>
      <c r="AF31" s="2319"/>
      <c r="AG31" s="2320"/>
      <c r="AH31" s="2320"/>
      <c r="AI31" s="2322"/>
      <c r="AJ31" s="2318"/>
      <c r="AK31" s="2318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0</v>
      </c>
      <c r="C32" s="2319"/>
      <c r="D32" s="2320"/>
      <c r="E32" s="2320"/>
      <c r="F32" s="2320"/>
      <c r="G32" s="2320"/>
      <c r="H32" s="2320"/>
      <c r="I32" s="2320"/>
      <c r="J32" s="2320"/>
      <c r="K32" s="2320"/>
      <c r="L32" s="2320"/>
      <c r="M32" s="2320"/>
      <c r="N32" s="2320"/>
      <c r="O32" s="2320"/>
      <c r="P32" s="2320"/>
      <c r="Q32" s="2320"/>
      <c r="R32" s="2320"/>
      <c r="S32" s="2321"/>
      <c r="T32" s="2319"/>
      <c r="U32" s="2321"/>
      <c r="V32" s="2319"/>
      <c r="W32" s="2321"/>
      <c r="X32" s="2319"/>
      <c r="Y32" s="2321"/>
      <c r="Z32" s="2317">
        <f t="shared" si="10"/>
        <v>0</v>
      </c>
      <c r="AA32" s="2319"/>
      <c r="AB32" s="2320"/>
      <c r="AC32" s="2320"/>
      <c r="AD32" s="2321"/>
      <c r="AE32" s="2317">
        <f t="shared" si="11"/>
        <v>0</v>
      </c>
      <c r="AF32" s="2319"/>
      <c r="AG32" s="2320"/>
      <c r="AH32" s="2320"/>
      <c r="AI32" s="2322"/>
      <c r="AJ32" s="2318"/>
      <c r="AK32" s="2318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2319"/>
      <c r="D33" s="2320"/>
      <c r="E33" s="2320"/>
      <c r="F33" s="2320"/>
      <c r="G33" s="2320"/>
      <c r="H33" s="2320"/>
      <c r="I33" s="2320"/>
      <c r="J33" s="2320"/>
      <c r="K33" s="2320"/>
      <c r="L33" s="2320"/>
      <c r="M33" s="2320"/>
      <c r="N33" s="2320"/>
      <c r="O33" s="2320"/>
      <c r="P33" s="2320"/>
      <c r="Q33" s="2320"/>
      <c r="R33" s="2320"/>
      <c r="S33" s="2321"/>
      <c r="T33" s="2319"/>
      <c r="U33" s="2321"/>
      <c r="V33" s="2319"/>
      <c r="W33" s="2321"/>
      <c r="X33" s="2319"/>
      <c r="Y33" s="2321"/>
      <c r="Z33" s="2317">
        <f t="shared" si="10"/>
        <v>0</v>
      </c>
      <c r="AA33" s="2319"/>
      <c r="AB33" s="2320"/>
      <c r="AC33" s="2320"/>
      <c r="AD33" s="2321"/>
      <c r="AE33" s="2317">
        <f t="shared" si="11"/>
        <v>0</v>
      </c>
      <c r="AF33" s="2319"/>
      <c r="AG33" s="2320"/>
      <c r="AH33" s="2320"/>
      <c r="AI33" s="2322"/>
      <c r="AJ33" s="2318"/>
      <c r="AK33" s="2318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2319"/>
      <c r="D34" s="2320"/>
      <c r="E34" s="2320"/>
      <c r="F34" s="2320"/>
      <c r="G34" s="2320"/>
      <c r="H34" s="2320"/>
      <c r="I34" s="2320"/>
      <c r="J34" s="2320"/>
      <c r="K34" s="2320"/>
      <c r="L34" s="2320"/>
      <c r="M34" s="2320"/>
      <c r="N34" s="2320"/>
      <c r="O34" s="2320"/>
      <c r="P34" s="2320"/>
      <c r="Q34" s="2320"/>
      <c r="R34" s="2320"/>
      <c r="S34" s="2321"/>
      <c r="T34" s="2319"/>
      <c r="U34" s="2321"/>
      <c r="V34" s="2319"/>
      <c r="W34" s="2321"/>
      <c r="X34" s="2319"/>
      <c r="Y34" s="2321"/>
      <c r="Z34" s="2317">
        <f t="shared" si="10"/>
        <v>0</v>
      </c>
      <c r="AA34" s="2319"/>
      <c r="AB34" s="2320"/>
      <c r="AC34" s="2320"/>
      <c r="AD34" s="2321"/>
      <c r="AE34" s="2317">
        <f t="shared" si="11"/>
        <v>0</v>
      </c>
      <c r="AF34" s="2319"/>
      <c r="AG34" s="2320"/>
      <c r="AH34" s="2320"/>
      <c r="AI34" s="2322"/>
      <c r="AJ34" s="2318"/>
      <c r="AK34" s="2318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2319"/>
      <c r="D35" s="2320"/>
      <c r="E35" s="2320"/>
      <c r="F35" s="2320"/>
      <c r="G35" s="2320"/>
      <c r="H35" s="2320"/>
      <c r="I35" s="2320"/>
      <c r="J35" s="2320"/>
      <c r="K35" s="2320"/>
      <c r="L35" s="2320"/>
      <c r="M35" s="2320"/>
      <c r="N35" s="2320"/>
      <c r="O35" s="2320"/>
      <c r="P35" s="2320"/>
      <c r="Q35" s="2320"/>
      <c r="R35" s="2320"/>
      <c r="S35" s="2321"/>
      <c r="T35" s="2319"/>
      <c r="U35" s="2321"/>
      <c r="V35" s="2319"/>
      <c r="W35" s="2321"/>
      <c r="X35" s="2319"/>
      <c r="Y35" s="2321"/>
      <c r="Z35" s="2317">
        <f t="shared" si="10"/>
        <v>0</v>
      </c>
      <c r="AA35" s="2319"/>
      <c r="AB35" s="2320"/>
      <c r="AC35" s="2320"/>
      <c r="AD35" s="2321"/>
      <c r="AE35" s="2317">
        <f t="shared" si="11"/>
        <v>0</v>
      </c>
      <c r="AF35" s="2319"/>
      <c r="AG35" s="2320"/>
      <c r="AH35" s="2320"/>
      <c r="AI35" s="2322"/>
      <c r="AJ35" s="2318"/>
      <c r="AK35" s="2318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2319"/>
      <c r="D36" s="2320"/>
      <c r="E36" s="2320"/>
      <c r="F36" s="2320"/>
      <c r="G36" s="2320"/>
      <c r="H36" s="2320"/>
      <c r="I36" s="2320"/>
      <c r="J36" s="2320"/>
      <c r="K36" s="2320"/>
      <c r="L36" s="2320"/>
      <c r="M36" s="2320"/>
      <c r="N36" s="2320"/>
      <c r="O36" s="2320"/>
      <c r="P36" s="2320"/>
      <c r="Q36" s="2320"/>
      <c r="R36" s="2320"/>
      <c r="S36" s="2321"/>
      <c r="T36" s="2319"/>
      <c r="U36" s="2321"/>
      <c r="V36" s="2319"/>
      <c r="W36" s="2321"/>
      <c r="X36" s="2319"/>
      <c r="Y36" s="2321"/>
      <c r="Z36" s="2317">
        <f>SUM(AA36+AB36+AC36+AD36)</f>
        <v>0</v>
      </c>
      <c r="AA36" s="2319"/>
      <c r="AB36" s="2320"/>
      <c r="AC36" s="2320"/>
      <c r="AD36" s="2321"/>
      <c r="AE36" s="2317">
        <f>SUM(AF36+AG36+AH36+AI36)</f>
        <v>0</v>
      </c>
      <c r="AF36" s="2319"/>
      <c r="AG36" s="2320"/>
      <c r="AH36" s="2320"/>
      <c r="AI36" s="2322"/>
      <c r="AJ36" s="2318"/>
      <c r="AK36" s="2318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2319"/>
      <c r="D37" s="2320"/>
      <c r="E37" s="2320"/>
      <c r="F37" s="2320"/>
      <c r="G37" s="2320"/>
      <c r="H37" s="2320"/>
      <c r="I37" s="2320"/>
      <c r="J37" s="2320"/>
      <c r="K37" s="2320"/>
      <c r="L37" s="2320"/>
      <c r="M37" s="2320"/>
      <c r="N37" s="2320"/>
      <c r="O37" s="2320"/>
      <c r="P37" s="2320"/>
      <c r="Q37" s="2320"/>
      <c r="R37" s="2320"/>
      <c r="S37" s="2321"/>
      <c r="T37" s="2319"/>
      <c r="U37" s="2321"/>
      <c r="V37" s="2319"/>
      <c r="W37" s="2321"/>
      <c r="X37" s="2319"/>
      <c r="Y37" s="2321"/>
      <c r="Z37" s="2317">
        <f t="shared" si="10"/>
        <v>0</v>
      </c>
      <c r="AA37" s="2319"/>
      <c r="AB37" s="2320"/>
      <c r="AC37" s="2320"/>
      <c r="AD37" s="2321"/>
      <c r="AE37" s="2317">
        <f t="shared" si="11"/>
        <v>0</v>
      </c>
      <c r="AF37" s="2319"/>
      <c r="AG37" s="2320"/>
      <c r="AH37" s="2320"/>
      <c r="AI37" s="2322"/>
      <c r="AJ37" s="2318"/>
      <c r="AK37" s="2318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2319"/>
      <c r="D38" s="2320"/>
      <c r="E38" s="2320"/>
      <c r="F38" s="2320"/>
      <c r="G38" s="2320"/>
      <c r="H38" s="2320"/>
      <c r="I38" s="2320"/>
      <c r="J38" s="2320"/>
      <c r="K38" s="2320"/>
      <c r="L38" s="2320"/>
      <c r="M38" s="2320"/>
      <c r="N38" s="2320"/>
      <c r="O38" s="2320"/>
      <c r="P38" s="2320"/>
      <c r="Q38" s="2320"/>
      <c r="R38" s="2320"/>
      <c r="S38" s="2321"/>
      <c r="T38" s="2319"/>
      <c r="U38" s="2321"/>
      <c r="V38" s="2319"/>
      <c r="W38" s="2321"/>
      <c r="X38" s="2319"/>
      <c r="Y38" s="2321"/>
      <c r="Z38" s="2317">
        <f t="shared" si="10"/>
        <v>0</v>
      </c>
      <c r="AA38" s="2319"/>
      <c r="AB38" s="2320"/>
      <c r="AC38" s="2320"/>
      <c r="AD38" s="2321"/>
      <c r="AE38" s="2317">
        <f t="shared" si="11"/>
        <v>0</v>
      </c>
      <c r="AF38" s="2319"/>
      <c r="AG38" s="2320"/>
      <c r="AH38" s="2320"/>
      <c r="AI38" s="2322"/>
      <c r="AJ38" s="2318"/>
      <c r="AK38" s="2318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2323" t="s">
        <v>74</v>
      </c>
      <c r="B39" s="28">
        <f t="shared" si="7"/>
        <v>62</v>
      </c>
      <c r="C39" s="2319">
        <v>2</v>
      </c>
      <c r="D39" s="2320">
        <v>4</v>
      </c>
      <c r="E39" s="2320">
        <v>21</v>
      </c>
      <c r="F39" s="2320">
        <v>10</v>
      </c>
      <c r="G39" s="2320">
        <v>3</v>
      </c>
      <c r="H39" s="2320">
        <v>2</v>
      </c>
      <c r="I39" s="2320">
        <v>5</v>
      </c>
      <c r="J39" s="2320">
        <v>1</v>
      </c>
      <c r="K39" s="2320">
        <v>3</v>
      </c>
      <c r="L39" s="2320">
        <v>4</v>
      </c>
      <c r="M39" s="2320">
        <v>1</v>
      </c>
      <c r="N39" s="2320">
        <v>3</v>
      </c>
      <c r="O39" s="2320">
        <v>1</v>
      </c>
      <c r="P39" s="2320">
        <v>2</v>
      </c>
      <c r="Q39" s="2320"/>
      <c r="R39" s="2320"/>
      <c r="S39" s="2321"/>
      <c r="T39" s="2319">
        <v>27</v>
      </c>
      <c r="U39" s="2321">
        <v>35</v>
      </c>
      <c r="V39" s="2319"/>
      <c r="W39" s="2321"/>
      <c r="X39" s="2319"/>
      <c r="Y39" s="2321"/>
      <c r="Z39" s="2317">
        <f t="shared" si="10"/>
        <v>0</v>
      </c>
      <c r="AA39" s="2319"/>
      <c r="AB39" s="2320"/>
      <c r="AC39" s="2320"/>
      <c r="AD39" s="2321"/>
      <c r="AE39" s="2317">
        <f t="shared" si="11"/>
        <v>0</v>
      </c>
      <c r="AF39" s="2319"/>
      <c r="AG39" s="2320"/>
      <c r="AH39" s="2320"/>
      <c r="AI39" s="2322"/>
      <c r="AJ39" s="2318"/>
      <c r="AK39" s="2318">
        <v>13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2323" t="s">
        <v>75</v>
      </c>
      <c r="B40" s="28">
        <f t="shared" si="7"/>
        <v>0</v>
      </c>
      <c r="C40" s="2319"/>
      <c r="D40" s="2320"/>
      <c r="E40" s="2320"/>
      <c r="F40" s="2320"/>
      <c r="G40" s="2320"/>
      <c r="H40" s="2320"/>
      <c r="I40" s="2320"/>
      <c r="J40" s="2320"/>
      <c r="K40" s="2320"/>
      <c r="L40" s="2320"/>
      <c r="M40" s="2320"/>
      <c r="N40" s="2320"/>
      <c r="O40" s="2320"/>
      <c r="P40" s="2320"/>
      <c r="Q40" s="2320"/>
      <c r="R40" s="2320"/>
      <c r="S40" s="2321"/>
      <c r="T40" s="2319"/>
      <c r="U40" s="2321"/>
      <c r="V40" s="2319"/>
      <c r="W40" s="2321"/>
      <c r="X40" s="2319"/>
      <c r="Y40" s="2321"/>
      <c r="Z40" s="2317">
        <f t="shared" si="10"/>
        <v>0</v>
      </c>
      <c r="AA40" s="2319"/>
      <c r="AB40" s="2320"/>
      <c r="AC40" s="2320"/>
      <c r="AD40" s="2321"/>
      <c r="AE40" s="2317">
        <f t="shared" si="11"/>
        <v>0</v>
      </c>
      <c r="AF40" s="2319"/>
      <c r="AG40" s="2320"/>
      <c r="AH40" s="2320"/>
      <c r="AI40" s="2322"/>
      <c r="AJ40" s="2318"/>
      <c r="AK40" s="2318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2323" t="s">
        <v>76</v>
      </c>
      <c r="B41" s="28">
        <f t="shared" si="7"/>
        <v>0</v>
      </c>
      <c r="C41" s="2319"/>
      <c r="D41" s="2320"/>
      <c r="E41" s="2320"/>
      <c r="F41" s="2320"/>
      <c r="G41" s="2320"/>
      <c r="H41" s="2320"/>
      <c r="I41" s="2320"/>
      <c r="J41" s="2320"/>
      <c r="K41" s="2320"/>
      <c r="L41" s="2320"/>
      <c r="M41" s="2320"/>
      <c r="N41" s="2320"/>
      <c r="O41" s="2320"/>
      <c r="P41" s="2320"/>
      <c r="Q41" s="2320"/>
      <c r="R41" s="2320"/>
      <c r="S41" s="2321"/>
      <c r="T41" s="2319"/>
      <c r="U41" s="2321"/>
      <c r="V41" s="2319"/>
      <c r="W41" s="2321"/>
      <c r="X41" s="2319"/>
      <c r="Y41" s="2321"/>
      <c r="Z41" s="2317">
        <f t="shared" si="10"/>
        <v>0</v>
      </c>
      <c r="AA41" s="2319"/>
      <c r="AB41" s="2320"/>
      <c r="AC41" s="2320"/>
      <c r="AD41" s="2321"/>
      <c r="AE41" s="2317">
        <f t="shared" si="11"/>
        <v>0</v>
      </c>
      <c r="AF41" s="2319"/>
      <c r="AG41" s="2320"/>
      <c r="AH41" s="2320"/>
      <c r="AI41" s="2322"/>
      <c r="AJ41" s="2318"/>
      <c r="AK41" s="2318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2323" t="s">
        <v>77</v>
      </c>
      <c r="B42" s="28">
        <f t="shared" si="7"/>
        <v>0</v>
      </c>
      <c r="C42" s="2319"/>
      <c r="D42" s="2320"/>
      <c r="E42" s="2320"/>
      <c r="F42" s="2320"/>
      <c r="G42" s="2320"/>
      <c r="H42" s="2320"/>
      <c r="I42" s="2320"/>
      <c r="J42" s="2320"/>
      <c r="K42" s="2320"/>
      <c r="L42" s="2320"/>
      <c r="M42" s="2320"/>
      <c r="N42" s="2320"/>
      <c r="O42" s="2320"/>
      <c r="P42" s="2320"/>
      <c r="Q42" s="2320"/>
      <c r="R42" s="2320"/>
      <c r="S42" s="2321"/>
      <c r="T42" s="2319"/>
      <c r="U42" s="2321"/>
      <c r="V42" s="2319"/>
      <c r="W42" s="2321"/>
      <c r="X42" s="2319"/>
      <c r="Y42" s="2321"/>
      <c r="Z42" s="2317">
        <f t="shared" si="10"/>
        <v>0</v>
      </c>
      <c r="AA42" s="2319"/>
      <c r="AB42" s="2320"/>
      <c r="AC42" s="2320"/>
      <c r="AD42" s="2321"/>
      <c r="AE42" s="2317">
        <f t="shared" si="11"/>
        <v>0</v>
      </c>
      <c r="AF42" s="2319"/>
      <c r="AG42" s="2320"/>
      <c r="AH42" s="2320"/>
      <c r="AI42" s="2322"/>
      <c r="AJ42" s="2318"/>
      <c r="AK42" s="2318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2323" t="s">
        <v>78</v>
      </c>
      <c r="B43" s="28">
        <f t="shared" si="7"/>
        <v>0</v>
      </c>
      <c r="C43" s="2319"/>
      <c r="D43" s="2320"/>
      <c r="E43" s="2320"/>
      <c r="F43" s="2320"/>
      <c r="G43" s="2320"/>
      <c r="H43" s="2320"/>
      <c r="I43" s="2320"/>
      <c r="J43" s="2320"/>
      <c r="K43" s="2320"/>
      <c r="L43" s="2320"/>
      <c r="M43" s="2320"/>
      <c r="N43" s="2320"/>
      <c r="O43" s="2320"/>
      <c r="P43" s="2320"/>
      <c r="Q43" s="2320"/>
      <c r="R43" s="2320"/>
      <c r="S43" s="2321"/>
      <c r="T43" s="2319"/>
      <c r="U43" s="2321"/>
      <c r="V43" s="2319"/>
      <c r="W43" s="2321"/>
      <c r="X43" s="2319"/>
      <c r="Y43" s="2321"/>
      <c r="Z43" s="2317">
        <f t="shared" si="10"/>
        <v>0</v>
      </c>
      <c r="AA43" s="2319"/>
      <c r="AB43" s="2320"/>
      <c r="AC43" s="2320"/>
      <c r="AD43" s="2321"/>
      <c r="AE43" s="2317">
        <f t="shared" si="11"/>
        <v>0</v>
      </c>
      <c r="AF43" s="2319"/>
      <c r="AG43" s="2320"/>
      <c r="AH43" s="2320"/>
      <c r="AI43" s="2322"/>
      <c r="AJ43" s="2318"/>
      <c r="AK43" s="2318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2324" t="s">
        <v>79</v>
      </c>
      <c r="B44" s="28">
        <f t="shared" si="7"/>
        <v>59</v>
      </c>
      <c r="C44" s="2325"/>
      <c r="D44" s="2326"/>
      <c r="E44" s="2326"/>
      <c r="F44" s="2326">
        <v>1</v>
      </c>
      <c r="G44" s="2326"/>
      <c r="H44" s="2326">
        <v>3</v>
      </c>
      <c r="I44" s="2326">
        <v>3</v>
      </c>
      <c r="J44" s="2326">
        <v>4</v>
      </c>
      <c r="K44" s="2326"/>
      <c r="L44" s="2326">
        <v>2</v>
      </c>
      <c r="M44" s="2326">
        <v>4</v>
      </c>
      <c r="N44" s="2326">
        <v>7</v>
      </c>
      <c r="O44" s="2326">
        <v>7</v>
      </c>
      <c r="P44" s="2326">
        <v>7</v>
      </c>
      <c r="Q44" s="2326">
        <v>9</v>
      </c>
      <c r="R44" s="2326">
        <v>6</v>
      </c>
      <c r="S44" s="2327">
        <v>6</v>
      </c>
      <c r="T44" s="2325">
        <v>20</v>
      </c>
      <c r="U44" s="2327">
        <v>39</v>
      </c>
      <c r="V44" s="2325"/>
      <c r="W44" s="2327"/>
      <c r="X44" s="2325"/>
      <c r="Y44" s="2327"/>
      <c r="Z44" s="2317">
        <f t="shared" si="10"/>
        <v>0</v>
      </c>
      <c r="AA44" s="2325"/>
      <c r="AB44" s="2326"/>
      <c r="AC44" s="2326"/>
      <c r="AD44" s="2327"/>
      <c r="AE44" s="2317">
        <f t="shared" si="11"/>
        <v>2</v>
      </c>
      <c r="AF44" s="2325"/>
      <c r="AG44" s="2326">
        <v>2</v>
      </c>
      <c r="AH44" s="2326"/>
      <c r="AI44" s="2328"/>
      <c r="AJ44" s="2318"/>
      <c r="AK44" s="2318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2329" t="s">
        <v>6</v>
      </c>
      <c r="B45" s="2330">
        <f t="shared" si="7"/>
        <v>130</v>
      </c>
      <c r="C45" s="2331">
        <f t="shared" ref="C45:AI45" si="21">SUM(C30:C44)</f>
        <v>4</v>
      </c>
      <c r="D45" s="2332">
        <f t="shared" si="21"/>
        <v>8</v>
      </c>
      <c r="E45" s="2332">
        <f t="shared" si="21"/>
        <v>24</v>
      </c>
      <c r="F45" s="2332">
        <f t="shared" si="21"/>
        <v>11</v>
      </c>
      <c r="G45" s="2332">
        <f t="shared" si="21"/>
        <v>3</v>
      </c>
      <c r="H45" s="2333">
        <f t="shared" si="21"/>
        <v>5</v>
      </c>
      <c r="I45" s="2332">
        <f t="shared" si="21"/>
        <v>8</v>
      </c>
      <c r="J45" s="2332">
        <f t="shared" si="21"/>
        <v>5</v>
      </c>
      <c r="K45" s="2332">
        <f t="shared" si="21"/>
        <v>3</v>
      </c>
      <c r="L45" s="2332">
        <f t="shared" si="21"/>
        <v>6</v>
      </c>
      <c r="M45" s="2332">
        <f t="shared" si="21"/>
        <v>5</v>
      </c>
      <c r="N45" s="2332">
        <f t="shared" si="21"/>
        <v>10</v>
      </c>
      <c r="O45" s="2332">
        <f t="shared" si="21"/>
        <v>8</v>
      </c>
      <c r="P45" s="2332">
        <f t="shared" si="21"/>
        <v>9</v>
      </c>
      <c r="Q45" s="2332">
        <f t="shared" si="21"/>
        <v>9</v>
      </c>
      <c r="R45" s="2332">
        <f t="shared" si="21"/>
        <v>6</v>
      </c>
      <c r="S45" s="2334">
        <f t="shared" si="21"/>
        <v>6</v>
      </c>
      <c r="T45" s="2331">
        <f t="shared" si="21"/>
        <v>54</v>
      </c>
      <c r="U45" s="2334">
        <f t="shared" si="21"/>
        <v>76</v>
      </c>
      <c r="V45" s="2331">
        <f t="shared" si="21"/>
        <v>0</v>
      </c>
      <c r="W45" s="2334">
        <f t="shared" si="21"/>
        <v>0</v>
      </c>
      <c r="X45" s="2331">
        <f t="shared" si="21"/>
        <v>0</v>
      </c>
      <c r="Y45" s="2334">
        <f t="shared" si="21"/>
        <v>0</v>
      </c>
      <c r="Z45" s="2335">
        <f t="shared" si="21"/>
        <v>5</v>
      </c>
      <c r="AA45" s="2331">
        <f t="shared" si="21"/>
        <v>3</v>
      </c>
      <c r="AB45" s="2332">
        <f t="shared" si="21"/>
        <v>2</v>
      </c>
      <c r="AC45" s="2332">
        <f t="shared" si="21"/>
        <v>0</v>
      </c>
      <c r="AD45" s="2333">
        <f t="shared" si="21"/>
        <v>0</v>
      </c>
      <c r="AE45" s="2335">
        <f t="shared" si="21"/>
        <v>2</v>
      </c>
      <c r="AF45" s="2331">
        <f t="shared" si="21"/>
        <v>0</v>
      </c>
      <c r="AG45" s="2332">
        <f t="shared" si="21"/>
        <v>2</v>
      </c>
      <c r="AH45" s="2332">
        <f t="shared" si="21"/>
        <v>0</v>
      </c>
      <c r="AI45" s="2336">
        <f t="shared" si="21"/>
        <v>0</v>
      </c>
      <c r="AJ45" s="2334">
        <f>SUM(AJ30:AJ44)</f>
        <v>0</v>
      </c>
      <c r="AK45" s="2334">
        <f>SUM(AK30:AK44)</f>
        <v>13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390" t="s">
        <v>46</v>
      </c>
      <c r="B47" s="4390" t="s">
        <v>6</v>
      </c>
      <c r="C47" s="4391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39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390"/>
      <c r="B48" s="4390"/>
      <c r="C48" s="4388" t="s">
        <v>7</v>
      </c>
      <c r="D48" s="4388"/>
      <c r="E48" s="4388"/>
      <c r="F48" s="4388"/>
      <c r="G48" s="4388"/>
      <c r="H48" s="4388"/>
      <c r="I48" s="4388"/>
      <c r="J48" s="4388"/>
      <c r="K48" s="4388"/>
      <c r="L48" s="4388"/>
      <c r="M48" s="4388"/>
      <c r="N48" s="4388"/>
      <c r="O48" s="4388"/>
      <c r="P48" s="4388"/>
      <c r="Q48" s="4388"/>
      <c r="R48" s="4388"/>
      <c r="S48" s="4388"/>
      <c r="T48" s="4377" t="s">
        <v>40</v>
      </c>
      <c r="U48" s="4377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390"/>
      <c r="B49" s="4390"/>
      <c r="C49" s="2200" t="s">
        <v>12</v>
      </c>
      <c r="D49" s="2201" t="s">
        <v>13</v>
      </c>
      <c r="E49" s="2201" t="s">
        <v>41</v>
      </c>
      <c r="F49" s="2201" t="s">
        <v>42</v>
      </c>
      <c r="G49" s="2201" t="s">
        <v>16</v>
      </c>
      <c r="H49" s="2201" t="s">
        <v>17</v>
      </c>
      <c r="I49" s="2201" t="s">
        <v>18</v>
      </c>
      <c r="J49" s="2201" t="s">
        <v>19</v>
      </c>
      <c r="K49" s="2201" t="s">
        <v>20</v>
      </c>
      <c r="L49" s="2201" t="s">
        <v>21</v>
      </c>
      <c r="M49" s="2201" t="s">
        <v>22</v>
      </c>
      <c r="N49" s="2201" t="s">
        <v>23</v>
      </c>
      <c r="O49" s="2201" t="s">
        <v>24</v>
      </c>
      <c r="P49" s="2201" t="s">
        <v>25</v>
      </c>
      <c r="Q49" s="2201" t="s">
        <v>26</v>
      </c>
      <c r="R49" s="2201" t="s">
        <v>27</v>
      </c>
      <c r="S49" s="2304" t="s">
        <v>28</v>
      </c>
      <c r="T49" s="2337" t="s">
        <v>29</v>
      </c>
      <c r="U49" s="2277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2316" t="s">
        <v>82</v>
      </c>
      <c r="B50" s="28">
        <f>SUM(C50:S50)</f>
        <v>0</v>
      </c>
      <c r="C50" s="2167"/>
      <c r="D50" s="2229"/>
      <c r="E50" s="2229"/>
      <c r="F50" s="2229"/>
      <c r="G50" s="2229"/>
      <c r="H50" s="2229"/>
      <c r="I50" s="2229"/>
      <c r="J50" s="2229"/>
      <c r="K50" s="2229"/>
      <c r="L50" s="2229"/>
      <c r="M50" s="2229"/>
      <c r="N50" s="2229"/>
      <c r="O50" s="2229"/>
      <c r="P50" s="2229"/>
      <c r="Q50" s="2229"/>
      <c r="R50" s="2229"/>
      <c r="S50" s="2168"/>
      <c r="T50" s="2191"/>
      <c r="U50" s="2170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2319"/>
      <c r="D51" s="2320"/>
      <c r="E51" s="2320"/>
      <c r="F51" s="2320"/>
      <c r="G51" s="2320"/>
      <c r="H51" s="2320"/>
      <c r="I51" s="2320"/>
      <c r="J51" s="2320"/>
      <c r="K51" s="2320"/>
      <c r="L51" s="2320"/>
      <c r="M51" s="2320"/>
      <c r="N51" s="2320"/>
      <c r="O51" s="2320"/>
      <c r="P51" s="2320"/>
      <c r="Q51" s="2320"/>
      <c r="R51" s="2320"/>
      <c r="S51" s="2321"/>
      <c r="T51" s="2338"/>
      <c r="U51" s="2318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2319"/>
      <c r="D52" s="2320"/>
      <c r="E52" s="2320"/>
      <c r="F52" s="2320"/>
      <c r="G52" s="2320"/>
      <c r="H52" s="2320"/>
      <c r="I52" s="2320"/>
      <c r="J52" s="2320"/>
      <c r="K52" s="2320"/>
      <c r="L52" s="2320"/>
      <c r="M52" s="2320"/>
      <c r="N52" s="2320"/>
      <c r="O52" s="2320"/>
      <c r="P52" s="2320"/>
      <c r="Q52" s="2320"/>
      <c r="R52" s="2320"/>
      <c r="S52" s="2321"/>
      <c r="T52" s="2338"/>
      <c r="U52" s="2318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2319"/>
      <c r="D53" s="2320"/>
      <c r="E53" s="2320"/>
      <c r="F53" s="2320"/>
      <c r="G53" s="2320"/>
      <c r="H53" s="2320"/>
      <c r="I53" s="2320"/>
      <c r="J53" s="2320"/>
      <c r="K53" s="2320"/>
      <c r="L53" s="2320"/>
      <c r="M53" s="2320"/>
      <c r="N53" s="2320"/>
      <c r="O53" s="2320"/>
      <c r="P53" s="2320"/>
      <c r="Q53" s="2320"/>
      <c r="R53" s="2320"/>
      <c r="S53" s="2321"/>
      <c r="T53" s="2338"/>
      <c r="U53" s="2318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2319"/>
      <c r="D54" s="2320"/>
      <c r="E54" s="2320"/>
      <c r="F54" s="2320"/>
      <c r="G54" s="2320"/>
      <c r="H54" s="2320"/>
      <c r="I54" s="2320"/>
      <c r="J54" s="2320"/>
      <c r="K54" s="2320"/>
      <c r="L54" s="2320"/>
      <c r="M54" s="2320"/>
      <c r="N54" s="2320"/>
      <c r="O54" s="2320"/>
      <c r="P54" s="2320"/>
      <c r="Q54" s="2320"/>
      <c r="R54" s="2320"/>
      <c r="S54" s="2321"/>
      <c r="T54" s="2338"/>
      <c r="U54" s="2318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2319"/>
      <c r="D55" s="2320"/>
      <c r="E55" s="2320"/>
      <c r="F55" s="2320"/>
      <c r="G55" s="2320"/>
      <c r="H55" s="2320"/>
      <c r="I55" s="2320"/>
      <c r="J55" s="2320"/>
      <c r="K55" s="2320"/>
      <c r="L55" s="2320"/>
      <c r="M55" s="2320"/>
      <c r="N55" s="2320"/>
      <c r="O55" s="2320"/>
      <c r="P55" s="2320"/>
      <c r="Q55" s="2320"/>
      <c r="R55" s="2320"/>
      <c r="S55" s="2321"/>
      <c r="T55" s="2338"/>
      <c r="U55" s="2318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2319"/>
      <c r="D56" s="2320"/>
      <c r="E56" s="2320"/>
      <c r="F56" s="2320"/>
      <c r="G56" s="2320"/>
      <c r="H56" s="2320"/>
      <c r="I56" s="2320"/>
      <c r="J56" s="2320"/>
      <c r="K56" s="2320"/>
      <c r="L56" s="2320"/>
      <c r="M56" s="2320"/>
      <c r="N56" s="2320"/>
      <c r="O56" s="2320"/>
      <c r="P56" s="2320"/>
      <c r="Q56" s="2320"/>
      <c r="R56" s="2320"/>
      <c r="S56" s="2321"/>
      <c r="T56" s="2338"/>
      <c r="U56" s="2318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2319"/>
      <c r="D57" s="2320"/>
      <c r="E57" s="2320"/>
      <c r="F57" s="2320"/>
      <c r="G57" s="2320"/>
      <c r="H57" s="2320"/>
      <c r="I57" s="2320"/>
      <c r="J57" s="2320"/>
      <c r="K57" s="2320"/>
      <c r="L57" s="2320"/>
      <c r="M57" s="2320"/>
      <c r="N57" s="2320"/>
      <c r="O57" s="2320"/>
      <c r="P57" s="2320"/>
      <c r="Q57" s="2320"/>
      <c r="R57" s="2320"/>
      <c r="S57" s="2321"/>
      <c r="T57" s="2338"/>
      <c r="U57" s="2318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2319"/>
      <c r="D58" s="2320"/>
      <c r="E58" s="2320"/>
      <c r="F58" s="2320"/>
      <c r="G58" s="2320"/>
      <c r="H58" s="2320"/>
      <c r="I58" s="2320"/>
      <c r="J58" s="2320"/>
      <c r="K58" s="2320"/>
      <c r="L58" s="2320"/>
      <c r="M58" s="2320"/>
      <c r="N58" s="2320"/>
      <c r="O58" s="2320"/>
      <c r="P58" s="2320"/>
      <c r="Q58" s="2320"/>
      <c r="R58" s="2320"/>
      <c r="S58" s="2321"/>
      <c r="T58" s="2338"/>
      <c r="U58" s="2318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2323" t="s">
        <v>74</v>
      </c>
      <c r="B59" s="28">
        <f t="shared" si="25"/>
        <v>0</v>
      </c>
      <c r="C59" s="2319"/>
      <c r="D59" s="2320"/>
      <c r="E59" s="2320"/>
      <c r="F59" s="2320"/>
      <c r="G59" s="2320"/>
      <c r="H59" s="2320"/>
      <c r="I59" s="2320"/>
      <c r="J59" s="2320"/>
      <c r="K59" s="2320"/>
      <c r="L59" s="2320"/>
      <c r="M59" s="2320"/>
      <c r="N59" s="2320"/>
      <c r="O59" s="2320"/>
      <c r="P59" s="2320"/>
      <c r="Q59" s="2320"/>
      <c r="R59" s="2320"/>
      <c r="S59" s="2321"/>
      <c r="T59" s="2338"/>
      <c r="U59" s="2318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2323" t="s">
        <v>75</v>
      </c>
      <c r="B60" s="28">
        <f t="shared" si="25"/>
        <v>0</v>
      </c>
      <c r="C60" s="2319"/>
      <c r="D60" s="2320"/>
      <c r="E60" s="2320"/>
      <c r="F60" s="2320"/>
      <c r="G60" s="2320"/>
      <c r="H60" s="2320"/>
      <c r="I60" s="2320"/>
      <c r="J60" s="2320"/>
      <c r="K60" s="2320"/>
      <c r="L60" s="2320"/>
      <c r="M60" s="2320"/>
      <c r="N60" s="2320"/>
      <c r="O60" s="2320"/>
      <c r="P60" s="2320"/>
      <c r="Q60" s="2320"/>
      <c r="R60" s="2320"/>
      <c r="S60" s="2321"/>
      <c r="T60" s="2338"/>
      <c r="U60" s="2318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2323" t="s">
        <v>76</v>
      </c>
      <c r="B61" s="28">
        <f t="shared" si="25"/>
        <v>0</v>
      </c>
      <c r="C61" s="2319"/>
      <c r="D61" s="2320"/>
      <c r="E61" s="2320"/>
      <c r="F61" s="2320"/>
      <c r="G61" s="2320"/>
      <c r="H61" s="2320"/>
      <c r="I61" s="2320"/>
      <c r="J61" s="2320"/>
      <c r="K61" s="2320"/>
      <c r="L61" s="2320"/>
      <c r="M61" s="2320"/>
      <c r="N61" s="2320"/>
      <c r="O61" s="2320"/>
      <c r="P61" s="2320"/>
      <c r="Q61" s="2320"/>
      <c r="R61" s="2320"/>
      <c r="S61" s="2321"/>
      <c r="T61" s="2338"/>
      <c r="U61" s="2318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2323" t="s">
        <v>77</v>
      </c>
      <c r="B62" s="28">
        <f t="shared" si="25"/>
        <v>0</v>
      </c>
      <c r="C62" s="2319"/>
      <c r="D62" s="2320"/>
      <c r="E62" s="2320"/>
      <c r="F62" s="2320"/>
      <c r="G62" s="2320"/>
      <c r="H62" s="2320"/>
      <c r="I62" s="2320"/>
      <c r="J62" s="2320"/>
      <c r="K62" s="2320"/>
      <c r="L62" s="2320"/>
      <c r="M62" s="2320"/>
      <c r="N62" s="2320"/>
      <c r="O62" s="2320"/>
      <c r="P62" s="2320"/>
      <c r="Q62" s="2320"/>
      <c r="R62" s="2320"/>
      <c r="S62" s="2321"/>
      <c r="T62" s="2338"/>
      <c r="U62" s="2318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2323" t="s">
        <v>78</v>
      </c>
      <c r="B63" s="28">
        <f t="shared" si="25"/>
        <v>0</v>
      </c>
      <c r="C63" s="2319"/>
      <c r="D63" s="2320"/>
      <c r="E63" s="2320"/>
      <c r="F63" s="2320"/>
      <c r="G63" s="2320"/>
      <c r="H63" s="2320"/>
      <c r="I63" s="2320"/>
      <c r="J63" s="2320"/>
      <c r="K63" s="2320"/>
      <c r="L63" s="2320"/>
      <c r="M63" s="2320"/>
      <c r="N63" s="2320"/>
      <c r="O63" s="2320"/>
      <c r="P63" s="2320"/>
      <c r="Q63" s="2320"/>
      <c r="R63" s="2320"/>
      <c r="S63" s="2321"/>
      <c r="T63" s="2338"/>
      <c r="U63" s="2318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2324" t="s">
        <v>79</v>
      </c>
      <c r="B64" s="28">
        <f t="shared" si="25"/>
        <v>0</v>
      </c>
      <c r="C64" s="2325"/>
      <c r="D64" s="2326"/>
      <c r="E64" s="2326"/>
      <c r="F64" s="2326"/>
      <c r="G64" s="2326"/>
      <c r="H64" s="2326"/>
      <c r="I64" s="2326"/>
      <c r="J64" s="2326"/>
      <c r="K64" s="2326"/>
      <c r="L64" s="2326"/>
      <c r="M64" s="2326"/>
      <c r="N64" s="2326"/>
      <c r="O64" s="2326"/>
      <c r="P64" s="2326"/>
      <c r="Q64" s="2326"/>
      <c r="R64" s="2326"/>
      <c r="S64" s="2327"/>
      <c r="T64" s="2339"/>
      <c r="U64" s="2340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2329" t="s">
        <v>6</v>
      </c>
      <c r="B65" s="2330">
        <f>SUM(C65:S65)</f>
        <v>0</v>
      </c>
      <c r="C65" s="2331">
        <f t="shared" ref="C65:U65" si="26">SUM(C50:C64)</f>
        <v>0</v>
      </c>
      <c r="D65" s="2332">
        <f t="shared" si="26"/>
        <v>0</v>
      </c>
      <c r="E65" s="2332">
        <f t="shared" si="26"/>
        <v>0</v>
      </c>
      <c r="F65" s="2332">
        <f t="shared" si="26"/>
        <v>0</v>
      </c>
      <c r="G65" s="2332">
        <f t="shared" si="26"/>
        <v>0</v>
      </c>
      <c r="H65" s="2333">
        <f t="shared" si="26"/>
        <v>0</v>
      </c>
      <c r="I65" s="2332">
        <f t="shared" si="26"/>
        <v>0</v>
      </c>
      <c r="J65" s="2332">
        <f t="shared" si="26"/>
        <v>0</v>
      </c>
      <c r="K65" s="2332">
        <f t="shared" si="26"/>
        <v>0</v>
      </c>
      <c r="L65" s="2332">
        <f t="shared" si="26"/>
        <v>0</v>
      </c>
      <c r="M65" s="2332">
        <f t="shared" si="26"/>
        <v>0</v>
      </c>
      <c r="N65" s="2332">
        <f t="shared" si="26"/>
        <v>0</v>
      </c>
      <c r="O65" s="2332">
        <f t="shared" si="26"/>
        <v>0</v>
      </c>
      <c r="P65" s="2332">
        <f t="shared" si="26"/>
        <v>0</v>
      </c>
      <c r="Q65" s="2332">
        <f t="shared" si="26"/>
        <v>0</v>
      </c>
      <c r="R65" s="2332">
        <f t="shared" si="26"/>
        <v>0</v>
      </c>
      <c r="S65" s="2334">
        <f t="shared" si="26"/>
        <v>0</v>
      </c>
      <c r="T65" s="2335">
        <f t="shared" si="26"/>
        <v>0</v>
      </c>
      <c r="U65" s="2334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296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387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303" t="s">
        <v>12</v>
      </c>
      <c r="G68" s="4380"/>
      <c r="H68" s="4303" t="s">
        <v>13</v>
      </c>
      <c r="I68" s="4380"/>
      <c r="J68" s="4303" t="s">
        <v>41</v>
      </c>
      <c r="K68" s="4380"/>
      <c r="L68" s="4303" t="s">
        <v>42</v>
      </c>
      <c r="M68" s="4380"/>
      <c r="N68" s="4303" t="s">
        <v>16</v>
      </c>
      <c r="O68" s="4380"/>
      <c r="P68" s="4296" t="s">
        <v>17</v>
      </c>
      <c r="Q68" s="4297"/>
      <c r="R68" s="4296" t="s">
        <v>18</v>
      </c>
      <c r="S68" s="4297"/>
      <c r="T68" s="4296" t="s">
        <v>19</v>
      </c>
      <c r="U68" s="4297"/>
      <c r="V68" s="4296" t="s">
        <v>20</v>
      </c>
      <c r="W68" s="4297"/>
      <c r="X68" s="4296" t="s">
        <v>21</v>
      </c>
      <c r="Y68" s="4297"/>
      <c r="Z68" s="4296" t="s">
        <v>22</v>
      </c>
      <c r="AA68" s="4297"/>
      <c r="AB68" s="4296" t="s">
        <v>23</v>
      </c>
      <c r="AC68" s="4297"/>
      <c r="AD68" s="4296" t="s">
        <v>24</v>
      </c>
      <c r="AE68" s="4297"/>
      <c r="AF68" s="4296" t="s">
        <v>25</v>
      </c>
      <c r="AG68" s="4297"/>
      <c r="AH68" s="4296" t="s">
        <v>26</v>
      </c>
      <c r="AI68" s="4297"/>
      <c r="AJ68" s="4296" t="s">
        <v>27</v>
      </c>
      <c r="AK68" s="4297"/>
      <c r="AL68" s="4296" t="s">
        <v>28</v>
      </c>
      <c r="AM68" s="4387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2341" t="s">
        <v>90</v>
      </c>
      <c r="D69" s="2342" t="s">
        <v>29</v>
      </c>
      <c r="E69" s="2343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2344">
        <f>SUM(D70+E70)</f>
        <v>35</v>
      </c>
      <c r="D70" s="102">
        <f>SUM(F70+H70+J70+L70+N70+P70+R70+T70+V70+X70+Z70+AB70+AD70+AF70+AH70+AJ70+AL70)</f>
        <v>1</v>
      </c>
      <c r="E70" s="103">
        <f>SUM(G70+I70+K70+M70+O70+Q70+S70+U70+W70+Y70+AA70+AC70+AE70+AG70+AI70+AK70+AM70)</f>
        <v>34</v>
      </c>
      <c r="F70" s="104"/>
      <c r="G70" s="105"/>
      <c r="H70" s="104"/>
      <c r="I70" s="105"/>
      <c r="J70" s="104"/>
      <c r="K70" s="105"/>
      <c r="L70" s="104"/>
      <c r="M70" s="105"/>
      <c r="N70" s="104"/>
      <c r="O70" s="105">
        <v>1</v>
      </c>
      <c r="P70" s="104"/>
      <c r="Q70" s="105"/>
      <c r="R70" s="104"/>
      <c r="S70" s="105"/>
      <c r="T70" s="104"/>
      <c r="U70" s="105">
        <v>4</v>
      </c>
      <c r="V70" s="104"/>
      <c r="W70" s="105">
        <v>2</v>
      </c>
      <c r="X70" s="104"/>
      <c r="Y70" s="105">
        <v>1</v>
      </c>
      <c r="Z70" s="104"/>
      <c r="AA70" s="105">
        <v>4</v>
      </c>
      <c r="AB70" s="104">
        <v>1</v>
      </c>
      <c r="AC70" s="105">
        <v>6</v>
      </c>
      <c r="AD70" s="104"/>
      <c r="AE70" s="105">
        <v>4</v>
      </c>
      <c r="AF70" s="104"/>
      <c r="AG70" s="105">
        <v>4</v>
      </c>
      <c r="AH70" s="104"/>
      <c r="AI70" s="105">
        <v>5</v>
      </c>
      <c r="AJ70" s="104"/>
      <c r="AK70" s="105">
        <v>1</v>
      </c>
      <c r="AL70" s="104"/>
      <c r="AM70" s="106">
        <v>2</v>
      </c>
      <c r="AN70" s="2345">
        <v>35</v>
      </c>
      <c r="AO70" s="2307">
        <v>33</v>
      </c>
      <c r="AP70" s="2345">
        <v>0</v>
      </c>
      <c r="AQ70" s="2307">
        <v>0</v>
      </c>
      <c r="AR70" s="2308"/>
      <c r="AS70" s="2308"/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2346" t="s">
        <v>95</v>
      </c>
      <c r="C71" s="108">
        <f>SUM(D71:E71)</f>
        <v>0</v>
      </c>
      <c r="D71" s="2347"/>
      <c r="E71" s="103">
        <f>SUM(K71+M71+O71+Q71+S71+U71+W71+Y71+AA71+AC71+AE71+AG71+AI71+AK71+AM71)</f>
        <v>0</v>
      </c>
      <c r="F71" s="2348"/>
      <c r="G71" s="2349"/>
      <c r="H71" s="2348"/>
      <c r="I71" s="2349"/>
      <c r="J71" s="2348"/>
      <c r="K71" s="2170"/>
      <c r="L71" s="2348"/>
      <c r="M71" s="2170"/>
      <c r="N71" s="2348"/>
      <c r="O71" s="2170"/>
      <c r="P71" s="2348"/>
      <c r="Q71" s="2170"/>
      <c r="R71" s="2348"/>
      <c r="S71" s="2170"/>
      <c r="T71" s="2348"/>
      <c r="U71" s="2170"/>
      <c r="V71" s="2348"/>
      <c r="W71" s="2170"/>
      <c r="X71" s="2348"/>
      <c r="Y71" s="2170"/>
      <c r="Z71" s="2348"/>
      <c r="AA71" s="2170"/>
      <c r="AB71" s="2348"/>
      <c r="AC71" s="2168"/>
      <c r="AD71" s="2348"/>
      <c r="AE71" s="2170"/>
      <c r="AF71" s="2348"/>
      <c r="AG71" s="2170"/>
      <c r="AH71" s="2348"/>
      <c r="AI71" s="2170"/>
      <c r="AJ71" s="2348"/>
      <c r="AK71" s="2170"/>
      <c r="AL71" s="2348"/>
      <c r="AM71" s="2169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2350" t="s">
        <v>96</v>
      </c>
      <c r="C72" s="2351">
        <f>SUM(D72+E72)</f>
        <v>0</v>
      </c>
      <c r="D72" s="2352">
        <f>SUM(F72+H72+J72+L72+N72+P72+R72+T72+V72+X72+Z72+AB72+AD72+AF72+AH72+AJ72+AL72)</f>
        <v>0</v>
      </c>
      <c r="E72" s="2353">
        <f>SUM(G72+I72+K72+M72+O72+Q72+S72+U72+W72+Y72+AA72+AC72+AE72+AG72+AI72+AK72+AM72)</f>
        <v>0</v>
      </c>
      <c r="F72" s="2319"/>
      <c r="G72" s="2318"/>
      <c r="H72" s="2319"/>
      <c r="I72" s="2318"/>
      <c r="J72" s="2319"/>
      <c r="K72" s="2318"/>
      <c r="L72" s="2319"/>
      <c r="M72" s="2318"/>
      <c r="N72" s="2319"/>
      <c r="O72" s="2318"/>
      <c r="P72" s="2319"/>
      <c r="Q72" s="2321"/>
      <c r="R72" s="2319"/>
      <c r="S72" s="2321"/>
      <c r="T72" s="2319"/>
      <c r="U72" s="2321"/>
      <c r="V72" s="2319"/>
      <c r="W72" s="2321"/>
      <c r="X72" s="2319"/>
      <c r="Y72" s="2321"/>
      <c r="Z72" s="2319"/>
      <c r="AA72" s="2321"/>
      <c r="AB72" s="2319"/>
      <c r="AC72" s="2321"/>
      <c r="AD72" s="2319"/>
      <c r="AE72" s="2321"/>
      <c r="AF72" s="2319"/>
      <c r="AG72" s="2321"/>
      <c r="AH72" s="2319"/>
      <c r="AI72" s="2321"/>
      <c r="AJ72" s="2319"/>
      <c r="AK72" s="2321"/>
      <c r="AL72" s="2354"/>
      <c r="AM72" s="2322"/>
      <c r="AN72" s="2355"/>
      <c r="AO72" s="2321"/>
      <c r="AP72" s="2355"/>
      <c r="AQ72" s="2321"/>
      <c r="AR72" s="2318"/>
      <c r="AS72" s="2318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2356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2357"/>
      <c r="G73" s="2358"/>
      <c r="H73" s="2357"/>
      <c r="I73" s="2358"/>
      <c r="J73" s="2357"/>
      <c r="K73" s="2358"/>
      <c r="L73" s="2357"/>
      <c r="M73" s="2358"/>
      <c r="N73" s="2325"/>
      <c r="O73" s="2327"/>
      <c r="P73" s="2325"/>
      <c r="Q73" s="2327"/>
      <c r="R73" s="2325"/>
      <c r="S73" s="2327"/>
      <c r="T73" s="2325"/>
      <c r="U73" s="2327"/>
      <c r="V73" s="2325"/>
      <c r="W73" s="2327"/>
      <c r="X73" s="2325"/>
      <c r="Y73" s="2327"/>
      <c r="Z73" s="2325"/>
      <c r="AA73" s="2340"/>
      <c r="AB73" s="2325"/>
      <c r="AC73" s="2327"/>
      <c r="AD73" s="2357"/>
      <c r="AE73" s="2358"/>
      <c r="AF73" s="2357"/>
      <c r="AG73" s="2358"/>
      <c r="AH73" s="2357"/>
      <c r="AI73" s="2358"/>
      <c r="AJ73" s="2357"/>
      <c r="AK73" s="2358"/>
      <c r="AL73" s="2357"/>
      <c r="AM73" s="2359"/>
      <c r="AN73" s="2355"/>
      <c r="AO73" s="2321"/>
      <c r="AP73" s="2355"/>
      <c r="AQ73" s="2321"/>
      <c r="AR73" s="2318"/>
      <c r="AS73" s="2318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2</v>
      </c>
      <c r="D74" s="127">
        <f t="shared" ref="D74:E78" si="35">SUM(F74+H74+J74+L74+N74+P74+R74+T74+V74+X74+Z74+AB74+AD74+AF74+AH74+AJ74+AL74)</f>
        <v>0</v>
      </c>
      <c r="E74" s="128">
        <f t="shared" si="35"/>
        <v>2</v>
      </c>
      <c r="F74" s="129"/>
      <c r="G74" s="114">
        <v>2</v>
      </c>
      <c r="H74" s="129"/>
      <c r="I74" s="114"/>
      <c r="J74" s="129"/>
      <c r="K74" s="113"/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2355">
        <v>2</v>
      </c>
      <c r="AO74" s="2321">
        <v>2</v>
      </c>
      <c r="AP74" s="2355">
        <v>0</v>
      </c>
      <c r="AQ74" s="2321">
        <v>0</v>
      </c>
      <c r="AR74" s="2318"/>
      <c r="AS74" s="2318"/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381" t="s">
        <v>99</v>
      </c>
      <c r="B75" s="4382"/>
      <c r="C75" s="2360">
        <f t="shared" si="34"/>
        <v>0</v>
      </c>
      <c r="D75" s="2352">
        <f t="shared" si="35"/>
        <v>0</v>
      </c>
      <c r="E75" s="2353">
        <f t="shared" si="35"/>
        <v>0</v>
      </c>
      <c r="F75" s="2319"/>
      <c r="G75" s="2318"/>
      <c r="H75" s="2319"/>
      <c r="I75" s="2318"/>
      <c r="J75" s="2319"/>
      <c r="K75" s="2321"/>
      <c r="L75" s="2319"/>
      <c r="M75" s="2321"/>
      <c r="N75" s="2319"/>
      <c r="O75" s="2321"/>
      <c r="P75" s="2319"/>
      <c r="Q75" s="2321"/>
      <c r="R75" s="2319"/>
      <c r="S75" s="2321"/>
      <c r="T75" s="2319"/>
      <c r="U75" s="2321"/>
      <c r="V75" s="2319"/>
      <c r="W75" s="2321"/>
      <c r="X75" s="2319"/>
      <c r="Y75" s="2321"/>
      <c r="Z75" s="2319"/>
      <c r="AA75" s="2321"/>
      <c r="AB75" s="2319"/>
      <c r="AC75" s="2318"/>
      <c r="AD75" s="2319"/>
      <c r="AE75" s="2318"/>
      <c r="AF75" s="2319"/>
      <c r="AG75" s="2318"/>
      <c r="AH75" s="2319"/>
      <c r="AI75" s="2318"/>
      <c r="AJ75" s="2319"/>
      <c r="AK75" s="2318"/>
      <c r="AL75" s="2354"/>
      <c r="AM75" s="2322"/>
      <c r="AN75" s="2355"/>
      <c r="AO75" s="2321"/>
      <c r="AP75" s="2355"/>
      <c r="AQ75" s="2321"/>
      <c r="AR75" s="2318"/>
      <c r="AS75" s="2318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383" t="s">
        <v>100</v>
      </c>
      <c r="B76" s="4384"/>
      <c r="C76" s="2361">
        <f t="shared" si="34"/>
        <v>277</v>
      </c>
      <c r="D76" s="2362">
        <f t="shared" si="35"/>
        <v>136</v>
      </c>
      <c r="E76" s="2353">
        <f t="shared" si="35"/>
        <v>141</v>
      </c>
      <c r="F76" s="2319">
        <v>136</v>
      </c>
      <c r="G76" s="2318">
        <v>141</v>
      </c>
      <c r="H76" s="2319"/>
      <c r="I76" s="2318"/>
      <c r="J76" s="2319"/>
      <c r="K76" s="2321"/>
      <c r="L76" s="2319"/>
      <c r="M76" s="2321"/>
      <c r="N76" s="2319"/>
      <c r="O76" s="2321"/>
      <c r="P76" s="2319"/>
      <c r="Q76" s="2321"/>
      <c r="R76" s="2319"/>
      <c r="S76" s="2321"/>
      <c r="T76" s="2319"/>
      <c r="U76" s="2321"/>
      <c r="V76" s="2319"/>
      <c r="W76" s="2321"/>
      <c r="X76" s="2319"/>
      <c r="Y76" s="2321"/>
      <c r="Z76" s="2319"/>
      <c r="AA76" s="2321"/>
      <c r="AB76" s="2319"/>
      <c r="AC76" s="2318"/>
      <c r="AD76" s="2319"/>
      <c r="AE76" s="2318"/>
      <c r="AF76" s="2319"/>
      <c r="AG76" s="2318"/>
      <c r="AH76" s="2319"/>
      <c r="AI76" s="2318"/>
      <c r="AJ76" s="2319"/>
      <c r="AK76" s="2318"/>
      <c r="AL76" s="2354"/>
      <c r="AM76" s="2322"/>
      <c r="AN76" s="2355">
        <v>277</v>
      </c>
      <c r="AO76" s="2321">
        <v>249</v>
      </c>
      <c r="AP76" s="2355">
        <v>0</v>
      </c>
      <c r="AQ76" s="2321">
        <v>0</v>
      </c>
      <c r="AR76" s="2318"/>
      <c r="AS76" s="2318"/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381" t="s">
        <v>101</v>
      </c>
      <c r="B77" s="4382"/>
      <c r="C77" s="2360">
        <f t="shared" si="34"/>
        <v>0</v>
      </c>
      <c r="D77" s="2352">
        <f t="shared" si="35"/>
        <v>0</v>
      </c>
      <c r="E77" s="2353">
        <f t="shared" si="35"/>
        <v>0</v>
      </c>
      <c r="F77" s="2319"/>
      <c r="G77" s="2318"/>
      <c r="H77" s="2319"/>
      <c r="I77" s="2318"/>
      <c r="J77" s="2319"/>
      <c r="K77" s="2321"/>
      <c r="L77" s="2319"/>
      <c r="M77" s="2321"/>
      <c r="N77" s="2319"/>
      <c r="O77" s="2321"/>
      <c r="P77" s="2319"/>
      <c r="Q77" s="2321"/>
      <c r="R77" s="2319"/>
      <c r="S77" s="2321"/>
      <c r="T77" s="2319"/>
      <c r="U77" s="2321"/>
      <c r="V77" s="2319"/>
      <c r="W77" s="2321"/>
      <c r="X77" s="2319"/>
      <c r="Y77" s="2321"/>
      <c r="Z77" s="2319"/>
      <c r="AA77" s="2321"/>
      <c r="AB77" s="2319"/>
      <c r="AC77" s="2321"/>
      <c r="AD77" s="2319"/>
      <c r="AE77" s="2321"/>
      <c r="AF77" s="2319"/>
      <c r="AG77" s="2321"/>
      <c r="AH77" s="2319"/>
      <c r="AI77" s="2318"/>
      <c r="AJ77" s="2319"/>
      <c r="AK77" s="2318"/>
      <c r="AL77" s="2354"/>
      <c r="AM77" s="2322"/>
      <c r="AN77" s="2355"/>
      <c r="AO77" s="2321"/>
      <c r="AP77" s="2355"/>
      <c r="AQ77" s="2321"/>
      <c r="AR77" s="2318"/>
      <c r="AS77" s="2318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385" t="s">
        <v>102</v>
      </c>
      <c r="B78" s="4386"/>
      <c r="C78" s="2363">
        <f t="shared" si="34"/>
        <v>0</v>
      </c>
      <c r="D78" s="2364">
        <f t="shared" si="35"/>
        <v>0</v>
      </c>
      <c r="E78" s="2365">
        <f t="shared" si="35"/>
        <v>0</v>
      </c>
      <c r="F78" s="2325"/>
      <c r="G78" s="2340"/>
      <c r="H78" s="2325"/>
      <c r="I78" s="2340"/>
      <c r="J78" s="2325"/>
      <c r="K78" s="2327"/>
      <c r="L78" s="2325"/>
      <c r="M78" s="2327"/>
      <c r="N78" s="2325"/>
      <c r="O78" s="2327"/>
      <c r="P78" s="2325"/>
      <c r="Q78" s="2327"/>
      <c r="R78" s="2325"/>
      <c r="S78" s="2327"/>
      <c r="T78" s="2325"/>
      <c r="U78" s="2327"/>
      <c r="V78" s="2325"/>
      <c r="W78" s="2327"/>
      <c r="X78" s="2325"/>
      <c r="Y78" s="2327"/>
      <c r="Z78" s="2325"/>
      <c r="AA78" s="2327"/>
      <c r="AB78" s="2325"/>
      <c r="AC78" s="2327"/>
      <c r="AD78" s="2325"/>
      <c r="AE78" s="2327"/>
      <c r="AF78" s="2325"/>
      <c r="AG78" s="2327"/>
      <c r="AH78" s="2325"/>
      <c r="AI78" s="2327"/>
      <c r="AJ78" s="2325"/>
      <c r="AK78" s="2327"/>
      <c r="AL78" s="2366"/>
      <c r="AM78" s="2328"/>
      <c r="AN78" s="2367"/>
      <c r="AO78" s="2327"/>
      <c r="AP78" s="2367"/>
      <c r="AQ78" s="2327"/>
      <c r="AR78" s="2340"/>
      <c r="AS78" s="2340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303" t="s">
        <v>6</v>
      </c>
      <c r="B79" s="4380"/>
      <c r="C79" s="138">
        <f t="shared" ref="C79:AR79" si="40">SUM(C70:C78)</f>
        <v>314</v>
      </c>
      <c r="D79" s="139">
        <f t="shared" si="40"/>
        <v>137</v>
      </c>
      <c r="E79" s="122">
        <f t="shared" si="40"/>
        <v>177</v>
      </c>
      <c r="F79" s="140">
        <f t="shared" si="40"/>
        <v>136</v>
      </c>
      <c r="G79" s="141">
        <f t="shared" si="40"/>
        <v>143</v>
      </c>
      <c r="H79" s="140">
        <f t="shared" si="40"/>
        <v>0</v>
      </c>
      <c r="I79" s="141">
        <f t="shared" si="40"/>
        <v>0</v>
      </c>
      <c r="J79" s="2368">
        <f t="shared" si="40"/>
        <v>0</v>
      </c>
      <c r="K79" s="2369">
        <f t="shared" si="40"/>
        <v>0</v>
      </c>
      <c r="L79" s="2368">
        <f t="shared" si="40"/>
        <v>0</v>
      </c>
      <c r="M79" s="2369">
        <f t="shared" si="40"/>
        <v>0</v>
      </c>
      <c r="N79" s="2368">
        <f t="shared" si="40"/>
        <v>0</v>
      </c>
      <c r="O79" s="2369">
        <f t="shared" si="40"/>
        <v>1</v>
      </c>
      <c r="P79" s="2368">
        <f t="shared" si="40"/>
        <v>0</v>
      </c>
      <c r="Q79" s="2369">
        <f t="shared" si="40"/>
        <v>0</v>
      </c>
      <c r="R79" s="2368">
        <f t="shared" si="40"/>
        <v>0</v>
      </c>
      <c r="S79" s="2369">
        <f t="shared" si="40"/>
        <v>0</v>
      </c>
      <c r="T79" s="2368">
        <f t="shared" si="40"/>
        <v>0</v>
      </c>
      <c r="U79" s="2369">
        <f t="shared" si="40"/>
        <v>4</v>
      </c>
      <c r="V79" s="2368">
        <f t="shared" si="40"/>
        <v>0</v>
      </c>
      <c r="W79" s="2369">
        <f t="shared" si="40"/>
        <v>2</v>
      </c>
      <c r="X79" s="2368">
        <f t="shared" si="40"/>
        <v>0</v>
      </c>
      <c r="Y79" s="2369">
        <f t="shared" si="40"/>
        <v>1</v>
      </c>
      <c r="Z79" s="2368">
        <f t="shared" si="40"/>
        <v>0</v>
      </c>
      <c r="AA79" s="2369">
        <f t="shared" si="40"/>
        <v>4</v>
      </c>
      <c r="AB79" s="2368">
        <f t="shared" si="40"/>
        <v>1</v>
      </c>
      <c r="AC79" s="2369">
        <f t="shared" si="40"/>
        <v>6</v>
      </c>
      <c r="AD79" s="2368">
        <f t="shared" si="40"/>
        <v>0</v>
      </c>
      <c r="AE79" s="2369">
        <f t="shared" si="40"/>
        <v>4</v>
      </c>
      <c r="AF79" s="2368">
        <f t="shared" si="40"/>
        <v>0</v>
      </c>
      <c r="AG79" s="2369">
        <f t="shared" si="40"/>
        <v>4</v>
      </c>
      <c r="AH79" s="2368">
        <f t="shared" si="40"/>
        <v>0</v>
      </c>
      <c r="AI79" s="2369">
        <f t="shared" si="40"/>
        <v>5</v>
      </c>
      <c r="AJ79" s="2368">
        <f t="shared" si="40"/>
        <v>0</v>
      </c>
      <c r="AK79" s="2369">
        <f t="shared" si="40"/>
        <v>1</v>
      </c>
      <c r="AL79" s="2370">
        <f t="shared" si="40"/>
        <v>0</v>
      </c>
      <c r="AM79" s="2371">
        <f t="shared" si="40"/>
        <v>2</v>
      </c>
      <c r="AN79" s="2372">
        <f t="shared" si="40"/>
        <v>314</v>
      </c>
      <c r="AO79" s="141">
        <f t="shared" si="40"/>
        <v>284</v>
      </c>
      <c r="AP79" s="147">
        <f t="shared" si="40"/>
        <v>0</v>
      </c>
      <c r="AQ79" s="141">
        <f t="shared" si="40"/>
        <v>0</v>
      </c>
      <c r="AR79" s="141">
        <f t="shared" si="40"/>
        <v>0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367" t="s">
        <v>6</v>
      </c>
      <c r="C82" s="4038"/>
      <c r="D82" s="4275"/>
      <c r="E82" s="4367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369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2373" t="s">
        <v>90</v>
      </c>
      <c r="C83" s="2374" t="s">
        <v>29</v>
      </c>
      <c r="D83" s="2375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2167"/>
      <c r="D84" s="2167"/>
      <c r="E84" s="2167"/>
      <c r="F84" s="2229"/>
      <c r="G84" s="2229"/>
      <c r="H84" s="2229"/>
      <c r="I84" s="2229"/>
      <c r="J84" s="2229"/>
      <c r="K84" s="2229"/>
      <c r="L84" s="2229"/>
      <c r="M84" s="2229"/>
      <c r="N84" s="2229"/>
      <c r="O84" s="2229"/>
      <c r="P84" s="2169"/>
      <c r="Q84" s="2376"/>
      <c r="R84" s="2229"/>
      <c r="S84" s="2229"/>
      <c r="T84" s="2229"/>
      <c r="U84" s="2170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2323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2323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2323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2323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2323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2377" t="s">
        <v>6</v>
      </c>
      <c r="B90" s="2378">
        <f t="shared" ref="B90:U90" si="55">SUM(B84:B89)</f>
        <v>0</v>
      </c>
      <c r="C90" s="2379">
        <f t="shared" si="55"/>
        <v>0</v>
      </c>
      <c r="D90" s="2380">
        <f t="shared" si="55"/>
        <v>0</v>
      </c>
      <c r="E90" s="2344">
        <f t="shared" si="55"/>
        <v>0</v>
      </c>
      <c r="F90" s="2381">
        <f t="shared" si="55"/>
        <v>0</v>
      </c>
      <c r="G90" s="2381">
        <f t="shared" si="55"/>
        <v>0</v>
      </c>
      <c r="H90" s="2381">
        <f t="shared" si="55"/>
        <v>0</v>
      </c>
      <c r="I90" s="2381">
        <f t="shared" si="55"/>
        <v>0</v>
      </c>
      <c r="J90" s="2381">
        <f t="shared" si="55"/>
        <v>0</v>
      </c>
      <c r="K90" s="2381">
        <f t="shared" si="55"/>
        <v>0</v>
      </c>
      <c r="L90" s="2381">
        <f t="shared" si="55"/>
        <v>0</v>
      </c>
      <c r="M90" s="2381">
        <f t="shared" si="55"/>
        <v>0</v>
      </c>
      <c r="N90" s="2381">
        <f t="shared" si="55"/>
        <v>0</v>
      </c>
      <c r="O90" s="2381">
        <f t="shared" si="55"/>
        <v>0</v>
      </c>
      <c r="P90" s="2382">
        <f t="shared" si="55"/>
        <v>0</v>
      </c>
      <c r="Q90" s="2383">
        <f t="shared" si="55"/>
        <v>0</v>
      </c>
      <c r="R90" s="2384">
        <f t="shared" si="55"/>
        <v>0</v>
      </c>
      <c r="S90" s="2384">
        <f t="shared" si="55"/>
        <v>0</v>
      </c>
      <c r="T90" s="2384">
        <f t="shared" si="55"/>
        <v>0</v>
      </c>
      <c r="U90" s="2385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367" t="s">
        <v>6</v>
      </c>
      <c r="C92" s="4038"/>
      <c r="D92" s="4275"/>
      <c r="E92" s="4367" t="s">
        <v>106</v>
      </c>
      <c r="F92" s="4038"/>
      <c r="G92" s="4038"/>
      <c r="H92" s="4038"/>
      <c r="I92" s="4038"/>
      <c r="J92" s="4038"/>
      <c r="K92" s="4038"/>
      <c r="L92" s="4369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2323" t="s">
        <v>127</v>
      </c>
      <c r="B95" s="28">
        <f t="shared" ref="B95:B99" si="56">SUM(E95:L95)</f>
        <v>0</v>
      </c>
      <c r="C95" s="2191"/>
      <c r="D95" s="2170"/>
      <c r="E95" s="2167"/>
      <c r="F95" s="2229"/>
      <c r="G95" s="2229"/>
      <c r="H95" s="2229"/>
      <c r="I95" s="2229"/>
      <c r="J95" s="2229"/>
      <c r="K95" s="2229"/>
      <c r="L95" s="2169"/>
      <c r="M95" s="2376"/>
      <c r="N95" s="2229"/>
      <c r="O95" s="2229"/>
      <c r="P95" s="2229"/>
      <c r="Q95" s="2229"/>
      <c r="R95" s="2170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2386" t="s">
        <v>335</v>
      </c>
      <c r="B96" s="28">
        <f t="shared" si="56"/>
        <v>0</v>
      </c>
      <c r="C96" s="2338"/>
      <c r="D96" s="2318"/>
      <c r="E96" s="2319"/>
      <c r="F96" s="2320"/>
      <c r="G96" s="2320"/>
      <c r="H96" s="2320"/>
      <c r="I96" s="2320"/>
      <c r="J96" s="2320"/>
      <c r="K96" s="2320"/>
      <c r="L96" s="2322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2386" t="s">
        <v>336</v>
      </c>
      <c r="B97" s="28">
        <f t="shared" si="56"/>
        <v>0</v>
      </c>
      <c r="C97" s="2338"/>
      <c r="D97" s="2318"/>
      <c r="E97" s="2319"/>
      <c r="F97" s="2320"/>
      <c r="G97" s="2320"/>
      <c r="H97" s="2320"/>
      <c r="I97" s="2320"/>
      <c r="J97" s="2320"/>
      <c r="K97" s="2320"/>
      <c r="L97" s="2322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2386" t="s">
        <v>337</v>
      </c>
      <c r="B98" s="28">
        <f t="shared" si="56"/>
        <v>0</v>
      </c>
      <c r="C98" s="2338"/>
      <c r="D98" s="2318"/>
      <c r="E98" s="2319"/>
      <c r="F98" s="2320"/>
      <c r="G98" s="2320"/>
      <c r="H98" s="2320"/>
      <c r="I98" s="2320"/>
      <c r="J98" s="2320"/>
      <c r="K98" s="2320"/>
      <c r="L98" s="2322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2386" t="s">
        <v>338</v>
      </c>
      <c r="B99" s="28">
        <f t="shared" si="56"/>
        <v>0</v>
      </c>
      <c r="C99" s="2339"/>
      <c r="D99" s="2340"/>
      <c r="E99" s="2325"/>
      <c r="F99" s="2326"/>
      <c r="G99" s="2326"/>
      <c r="H99" s="2326"/>
      <c r="I99" s="2326"/>
      <c r="J99" s="2326"/>
      <c r="K99" s="2326"/>
      <c r="L99" s="2328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2377" t="s">
        <v>6</v>
      </c>
      <c r="B100" s="2378">
        <f t="shared" ref="B100:R100" si="71">SUM(B95:B99)</f>
        <v>0</v>
      </c>
      <c r="C100" s="2387">
        <f t="shared" si="71"/>
        <v>0</v>
      </c>
      <c r="D100" s="2388">
        <f t="shared" si="71"/>
        <v>0</v>
      </c>
      <c r="E100" s="2344">
        <f t="shared" si="71"/>
        <v>0</v>
      </c>
      <c r="F100" s="2381">
        <f t="shared" si="71"/>
        <v>0</v>
      </c>
      <c r="G100" s="2381">
        <f t="shared" si="71"/>
        <v>0</v>
      </c>
      <c r="H100" s="2381">
        <f t="shared" si="71"/>
        <v>0</v>
      </c>
      <c r="I100" s="2381">
        <f t="shared" si="71"/>
        <v>0</v>
      </c>
      <c r="J100" s="2381">
        <f t="shared" si="71"/>
        <v>0</v>
      </c>
      <c r="K100" s="2381">
        <f t="shared" si="71"/>
        <v>0</v>
      </c>
      <c r="L100" s="2382">
        <f t="shared" si="71"/>
        <v>0</v>
      </c>
      <c r="M100" s="2383">
        <f>SUM(M95:M97)</f>
        <v>0</v>
      </c>
      <c r="N100" s="2381">
        <f t="shared" si="71"/>
        <v>0</v>
      </c>
      <c r="O100" s="2381">
        <f t="shared" si="71"/>
        <v>0</v>
      </c>
      <c r="P100" s="2384">
        <f t="shared" si="71"/>
        <v>0</v>
      </c>
      <c r="Q100" s="2384">
        <f t="shared" si="71"/>
        <v>0</v>
      </c>
      <c r="R100" s="2385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376" t="s">
        <v>142</v>
      </c>
      <c r="D103" s="4376"/>
      <c r="E103" s="4376"/>
      <c r="F103" s="4376"/>
      <c r="G103" s="4376"/>
      <c r="H103" s="4376"/>
      <c r="I103" s="4376"/>
      <c r="J103" s="4376"/>
      <c r="K103" s="4376"/>
      <c r="L103" s="4376"/>
      <c r="M103" s="4376"/>
      <c r="N103" s="4376"/>
      <c r="O103" s="4376"/>
      <c r="P103" s="4376"/>
      <c r="Q103" s="4376"/>
      <c r="R103" s="4376"/>
      <c r="S103" s="4376"/>
      <c r="T103" s="4377" t="s">
        <v>40</v>
      </c>
      <c r="U103" s="4378"/>
      <c r="V103" s="4379" t="s">
        <v>143</v>
      </c>
      <c r="W103" s="4373" t="s">
        <v>87</v>
      </c>
      <c r="X103" s="4373" t="s">
        <v>88</v>
      </c>
      <c r="Y103" s="4275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376"/>
      <c r="D104" s="4376"/>
      <c r="E104" s="4376"/>
      <c r="F104" s="4376"/>
      <c r="G104" s="4376"/>
      <c r="H104" s="4376"/>
      <c r="I104" s="4376"/>
      <c r="J104" s="4376"/>
      <c r="K104" s="4376"/>
      <c r="L104" s="4376"/>
      <c r="M104" s="4376"/>
      <c r="N104" s="4376"/>
      <c r="O104" s="4376"/>
      <c r="P104" s="4376"/>
      <c r="Q104" s="4376"/>
      <c r="R104" s="4376"/>
      <c r="S104" s="4376"/>
      <c r="T104" s="3794" t="s">
        <v>29</v>
      </c>
      <c r="U104" s="3796" t="s">
        <v>30</v>
      </c>
      <c r="V104" s="4379"/>
      <c r="W104" s="4373"/>
      <c r="X104" s="4373"/>
      <c r="Y104" s="4275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2200" t="s">
        <v>12</v>
      </c>
      <c r="D105" s="2201" t="s">
        <v>13</v>
      </c>
      <c r="E105" s="2201" t="s">
        <v>41</v>
      </c>
      <c r="F105" s="2201" t="s">
        <v>42</v>
      </c>
      <c r="G105" s="2201" t="s">
        <v>16</v>
      </c>
      <c r="H105" s="2201" t="s">
        <v>17</v>
      </c>
      <c r="I105" s="2201" t="s">
        <v>18</v>
      </c>
      <c r="J105" s="2201" t="s">
        <v>19</v>
      </c>
      <c r="K105" s="2201" t="s">
        <v>20</v>
      </c>
      <c r="L105" s="2201" t="s">
        <v>21</v>
      </c>
      <c r="M105" s="2201" t="s">
        <v>22</v>
      </c>
      <c r="N105" s="2201" t="s">
        <v>23</v>
      </c>
      <c r="O105" s="2201" t="s">
        <v>24</v>
      </c>
      <c r="P105" s="2201" t="s">
        <v>25</v>
      </c>
      <c r="Q105" s="2201" t="s">
        <v>26</v>
      </c>
      <c r="R105" s="2201" t="s">
        <v>27</v>
      </c>
      <c r="S105" s="2315" t="s">
        <v>28</v>
      </c>
      <c r="T105" s="3795"/>
      <c r="U105" s="3797"/>
      <c r="V105" s="4379"/>
      <c r="W105" s="4373"/>
      <c r="X105" s="4373"/>
      <c r="Y105" s="4275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2389" t="s">
        <v>145</v>
      </c>
      <c r="B106" s="2390">
        <f>SUM(C106:S106)</f>
        <v>166</v>
      </c>
      <c r="C106" s="2391">
        <v>3</v>
      </c>
      <c r="D106" s="2392">
        <v>13</v>
      </c>
      <c r="E106" s="2392">
        <v>38</v>
      </c>
      <c r="F106" s="2392">
        <v>50</v>
      </c>
      <c r="G106" s="2392">
        <v>4</v>
      </c>
      <c r="H106" s="2392">
        <v>6</v>
      </c>
      <c r="I106" s="2392">
        <v>6</v>
      </c>
      <c r="J106" s="2392">
        <v>3</v>
      </c>
      <c r="K106" s="2392">
        <v>4</v>
      </c>
      <c r="L106" s="2392">
        <v>6</v>
      </c>
      <c r="M106" s="2392">
        <v>7</v>
      </c>
      <c r="N106" s="2392">
        <v>15</v>
      </c>
      <c r="O106" s="2392">
        <v>7</v>
      </c>
      <c r="P106" s="2392">
        <v>3</v>
      </c>
      <c r="Q106" s="2392">
        <v>1</v>
      </c>
      <c r="R106" s="2392">
        <v>0</v>
      </c>
      <c r="S106" s="2393">
        <v>0</v>
      </c>
      <c r="T106" s="2391">
        <v>70</v>
      </c>
      <c r="U106" s="178">
        <v>96</v>
      </c>
      <c r="V106" s="2394">
        <v>4</v>
      </c>
      <c r="W106" s="2392">
        <v>0</v>
      </c>
      <c r="X106" s="2392">
        <v>0</v>
      </c>
      <c r="Y106" s="2393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2395" t="s">
        <v>146</v>
      </c>
      <c r="B107" s="2396">
        <f>SUM(C107:S107)</f>
        <v>0</v>
      </c>
      <c r="C107" s="2391">
        <v>0</v>
      </c>
      <c r="D107" s="2392">
        <v>0</v>
      </c>
      <c r="E107" s="2392">
        <v>0</v>
      </c>
      <c r="F107" s="2392">
        <v>0</v>
      </c>
      <c r="G107" s="2392">
        <v>0</v>
      </c>
      <c r="H107" s="2392">
        <v>0</v>
      </c>
      <c r="I107" s="2392">
        <v>0</v>
      </c>
      <c r="J107" s="2392">
        <v>0</v>
      </c>
      <c r="K107" s="2392">
        <v>0</v>
      </c>
      <c r="L107" s="2392">
        <v>0</v>
      </c>
      <c r="M107" s="2392">
        <v>0</v>
      </c>
      <c r="N107" s="2392">
        <v>0</v>
      </c>
      <c r="O107" s="2392">
        <v>0</v>
      </c>
      <c r="P107" s="2392">
        <v>0</v>
      </c>
      <c r="Q107" s="2392">
        <v>0</v>
      </c>
      <c r="R107" s="2392">
        <v>0</v>
      </c>
      <c r="S107" s="2393">
        <v>0</v>
      </c>
      <c r="T107" s="2391">
        <v>0</v>
      </c>
      <c r="U107" s="2397">
        <v>0</v>
      </c>
      <c r="V107" s="2394">
        <v>0</v>
      </c>
      <c r="W107" s="2392">
        <v>0</v>
      </c>
      <c r="X107" s="2392">
        <v>0</v>
      </c>
      <c r="Y107" s="2393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4300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365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374" t="s">
        <v>12</v>
      </c>
      <c r="G111" s="4374"/>
      <c r="H111" s="4275" t="s">
        <v>13</v>
      </c>
      <c r="I111" s="4374"/>
      <c r="J111" s="4275" t="s">
        <v>41</v>
      </c>
      <c r="K111" s="4374"/>
      <c r="L111" s="4038" t="s">
        <v>42</v>
      </c>
      <c r="M111" s="4370"/>
      <c r="N111" s="4375" t="s">
        <v>16</v>
      </c>
      <c r="O111" s="4275"/>
      <c r="P111" s="4367" t="s">
        <v>17</v>
      </c>
      <c r="Q111" s="4275"/>
      <c r="R111" s="3776" t="s">
        <v>18</v>
      </c>
      <c r="S111" s="3777"/>
      <c r="T111" s="4038" t="s">
        <v>19</v>
      </c>
      <c r="U111" s="4275"/>
      <c r="V111" s="4367" t="s">
        <v>20</v>
      </c>
      <c r="W111" s="4275"/>
      <c r="X111" s="4038" t="s">
        <v>21</v>
      </c>
      <c r="Y111" s="4275"/>
      <c r="Z111" s="4038" t="s">
        <v>22</v>
      </c>
      <c r="AA111" s="4275"/>
      <c r="AB111" s="4370" t="s">
        <v>23</v>
      </c>
      <c r="AC111" s="4371"/>
      <c r="AD111" s="4038" t="s">
        <v>24</v>
      </c>
      <c r="AE111" s="4275"/>
      <c r="AF111" s="4038" t="s">
        <v>25</v>
      </c>
      <c r="AG111" s="4275"/>
      <c r="AH111" s="4038" t="s">
        <v>26</v>
      </c>
      <c r="AI111" s="4275"/>
      <c r="AJ111" s="4038" t="s">
        <v>27</v>
      </c>
      <c r="AK111" s="4275"/>
      <c r="AL111" s="4038" t="s">
        <v>28</v>
      </c>
      <c r="AM111" s="4275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2314" t="s">
        <v>90</v>
      </c>
      <c r="D112" s="2273" t="s">
        <v>29</v>
      </c>
      <c r="E112" s="2315" t="s">
        <v>30</v>
      </c>
      <c r="F112" s="2200" t="s">
        <v>29</v>
      </c>
      <c r="G112" s="2315" t="s">
        <v>30</v>
      </c>
      <c r="H112" s="2200" t="s">
        <v>29</v>
      </c>
      <c r="I112" s="2315" t="s">
        <v>30</v>
      </c>
      <c r="J112" s="2200" t="s">
        <v>29</v>
      </c>
      <c r="K112" s="2315" t="s">
        <v>30</v>
      </c>
      <c r="L112" s="2273" t="s">
        <v>29</v>
      </c>
      <c r="M112" s="2201" t="s">
        <v>30</v>
      </c>
      <c r="N112" s="2201" t="s">
        <v>29</v>
      </c>
      <c r="O112" s="2304" t="s">
        <v>30</v>
      </c>
      <c r="P112" s="2200" t="s">
        <v>29</v>
      </c>
      <c r="Q112" s="2304" t="s">
        <v>30</v>
      </c>
      <c r="R112" s="2273" t="s">
        <v>29</v>
      </c>
      <c r="S112" s="2304" t="s">
        <v>30</v>
      </c>
      <c r="T112" s="2273" t="s">
        <v>29</v>
      </c>
      <c r="U112" s="2304" t="s">
        <v>30</v>
      </c>
      <c r="V112" s="2200" t="s">
        <v>29</v>
      </c>
      <c r="W112" s="2304" t="s">
        <v>30</v>
      </c>
      <c r="X112" s="2273" t="s">
        <v>29</v>
      </c>
      <c r="Y112" s="2304" t="s">
        <v>30</v>
      </c>
      <c r="Z112" s="2273" t="s">
        <v>29</v>
      </c>
      <c r="AA112" s="2304" t="s">
        <v>30</v>
      </c>
      <c r="AB112" s="2273" t="s">
        <v>29</v>
      </c>
      <c r="AC112" s="2304" t="s">
        <v>30</v>
      </c>
      <c r="AD112" s="2273" t="s">
        <v>29</v>
      </c>
      <c r="AE112" s="2304" t="s">
        <v>30</v>
      </c>
      <c r="AF112" s="2273" t="s">
        <v>29</v>
      </c>
      <c r="AG112" s="2304" t="s">
        <v>30</v>
      </c>
      <c r="AH112" s="2273" t="s">
        <v>29</v>
      </c>
      <c r="AI112" s="2304" t="s">
        <v>30</v>
      </c>
      <c r="AJ112" s="2273" t="s">
        <v>29</v>
      </c>
      <c r="AK112" s="2304" t="s">
        <v>30</v>
      </c>
      <c r="AL112" s="2273" t="s">
        <v>29</v>
      </c>
      <c r="AM112" s="2304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2398" t="s">
        <v>31</v>
      </c>
      <c r="C113" s="2399">
        <f>SUM(D113:E113)</f>
        <v>0</v>
      </c>
      <c r="D113" s="2165">
        <f>SUM(F113+H113+J113+L113+N113+P113+R113+T113+V113+X113+Z113+AB113+AD113+AF113+AH113+AJ113+AL113)</f>
        <v>0</v>
      </c>
      <c r="E113" s="2166">
        <f>SUM(G113+I113+K113+M113+O113+Q113+S113+U113+W113+Y113+AA113+AC113+AE113+AG113+AI113+AK113+AM113)</f>
        <v>0</v>
      </c>
      <c r="F113" s="2400">
        <v>0</v>
      </c>
      <c r="G113" s="2401">
        <v>0</v>
      </c>
      <c r="H113" s="2400">
        <v>0</v>
      </c>
      <c r="I113" s="2401">
        <v>0</v>
      </c>
      <c r="J113" s="2400">
        <v>0</v>
      </c>
      <c r="K113" s="2401">
        <v>0</v>
      </c>
      <c r="L113" s="2402">
        <v>0</v>
      </c>
      <c r="M113" s="2403">
        <v>0</v>
      </c>
      <c r="N113" s="2403">
        <v>0</v>
      </c>
      <c r="O113" s="2404">
        <v>0</v>
      </c>
      <c r="P113" s="2400">
        <v>0</v>
      </c>
      <c r="Q113" s="2404">
        <v>0</v>
      </c>
      <c r="R113" s="2402">
        <v>0</v>
      </c>
      <c r="S113" s="2404">
        <v>0</v>
      </c>
      <c r="T113" s="2402">
        <v>0</v>
      </c>
      <c r="U113" s="2404">
        <v>0</v>
      </c>
      <c r="V113" s="2400">
        <v>0</v>
      </c>
      <c r="W113" s="2401">
        <v>0</v>
      </c>
      <c r="X113" s="2402">
        <v>0</v>
      </c>
      <c r="Y113" s="2401">
        <v>0</v>
      </c>
      <c r="Z113" s="2402">
        <v>0</v>
      </c>
      <c r="AA113" s="2404">
        <v>0</v>
      </c>
      <c r="AB113" s="2402">
        <v>0</v>
      </c>
      <c r="AC113" s="2404">
        <v>0</v>
      </c>
      <c r="AD113" s="2402">
        <v>0</v>
      </c>
      <c r="AE113" s="2404">
        <v>0</v>
      </c>
      <c r="AF113" s="2402">
        <v>0</v>
      </c>
      <c r="AG113" s="2404">
        <v>0</v>
      </c>
      <c r="AH113" s="2402">
        <v>0</v>
      </c>
      <c r="AI113" s="2404">
        <v>0</v>
      </c>
      <c r="AJ113" s="2402">
        <v>0</v>
      </c>
      <c r="AK113" s="2404">
        <v>0</v>
      </c>
      <c r="AL113" s="2402">
        <v>0</v>
      </c>
      <c r="AM113" s="2404">
        <v>0</v>
      </c>
      <c r="AN113" s="2404">
        <v>0</v>
      </c>
      <c r="AO113" s="2404">
        <v>0</v>
      </c>
      <c r="AP113" s="2404">
        <v>0</v>
      </c>
      <c r="AQ113" s="2404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2405" t="s">
        <v>151</v>
      </c>
      <c r="C114" s="2406">
        <f t="shared" ref="C114:C123" si="81">SUM(D114:E114)</f>
        <v>74</v>
      </c>
      <c r="D114" s="2407">
        <f t="shared" ref="D114:D122" si="82">SUM(F114+H114+J114+L114+N114+P114+R114+T114+V114+X114+Z114+AB114+AD114+AF114+AH114+AJ114+AL114)</f>
        <v>23</v>
      </c>
      <c r="E114" s="2408">
        <f t="shared" ref="E114:E123" si="83">SUM(G114+I114+K114+M114+O114+Q114+S114+U114+W114+Y114+AA114+AC114+AE114+AG114+AI114+AK114+AM114)</f>
        <v>51</v>
      </c>
      <c r="F114" s="2391">
        <v>0</v>
      </c>
      <c r="G114" s="2393">
        <v>0</v>
      </c>
      <c r="H114" s="2391">
        <v>0</v>
      </c>
      <c r="I114" s="2393">
        <v>1</v>
      </c>
      <c r="J114" s="2391">
        <v>4</v>
      </c>
      <c r="K114" s="2393">
        <v>3</v>
      </c>
      <c r="L114" s="2409">
        <v>1</v>
      </c>
      <c r="M114" s="2392">
        <v>8</v>
      </c>
      <c r="N114" s="2392">
        <v>2</v>
      </c>
      <c r="O114" s="2410">
        <v>0</v>
      </c>
      <c r="P114" s="2391">
        <v>3</v>
      </c>
      <c r="Q114" s="2410">
        <v>4</v>
      </c>
      <c r="R114" s="2409">
        <v>1</v>
      </c>
      <c r="S114" s="2410">
        <v>3</v>
      </c>
      <c r="T114" s="2409">
        <v>1</v>
      </c>
      <c r="U114" s="2410">
        <v>5</v>
      </c>
      <c r="V114" s="2391">
        <v>1</v>
      </c>
      <c r="W114" s="2393">
        <v>5</v>
      </c>
      <c r="X114" s="2409">
        <v>3</v>
      </c>
      <c r="Y114" s="2393">
        <v>2</v>
      </c>
      <c r="Z114" s="2409">
        <v>3</v>
      </c>
      <c r="AA114" s="2410">
        <v>4</v>
      </c>
      <c r="AB114" s="2409">
        <v>3</v>
      </c>
      <c r="AC114" s="2410">
        <v>8</v>
      </c>
      <c r="AD114" s="2409">
        <v>1</v>
      </c>
      <c r="AE114" s="2410">
        <v>4</v>
      </c>
      <c r="AF114" s="2409">
        <v>0</v>
      </c>
      <c r="AG114" s="2410">
        <v>3</v>
      </c>
      <c r="AH114" s="2409">
        <v>0</v>
      </c>
      <c r="AI114" s="2410">
        <v>1</v>
      </c>
      <c r="AJ114" s="2409">
        <v>0</v>
      </c>
      <c r="AK114" s="2410">
        <v>0</v>
      </c>
      <c r="AL114" s="2409">
        <v>0</v>
      </c>
      <c r="AM114" s="2410">
        <v>0</v>
      </c>
      <c r="AN114" s="2410">
        <v>0</v>
      </c>
      <c r="AO114" s="2410">
        <v>0</v>
      </c>
      <c r="AP114" s="2410">
        <v>0</v>
      </c>
      <c r="AQ114" s="2410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2405" t="s">
        <v>152</v>
      </c>
      <c r="C115" s="2406">
        <f t="shared" si="81"/>
        <v>0</v>
      </c>
      <c r="D115" s="2407">
        <f t="shared" si="82"/>
        <v>0</v>
      </c>
      <c r="E115" s="2408">
        <f t="shared" si="83"/>
        <v>0</v>
      </c>
      <c r="F115" s="2391">
        <v>0</v>
      </c>
      <c r="G115" s="2393">
        <v>0</v>
      </c>
      <c r="H115" s="2391">
        <v>0</v>
      </c>
      <c r="I115" s="2393">
        <v>0</v>
      </c>
      <c r="J115" s="2391">
        <v>0</v>
      </c>
      <c r="K115" s="2393">
        <v>0</v>
      </c>
      <c r="L115" s="2409">
        <v>0</v>
      </c>
      <c r="M115" s="2392">
        <v>0</v>
      </c>
      <c r="N115" s="2392">
        <v>0</v>
      </c>
      <c r="O115" s="2410">
        <v>0</v>
      </c>
      <c r="P115" s="2391">
        <v>0</v>
      </c>
      <c r="Q115" s="2410">
        <v>0</v>
      </c>
      <c r="R115" s="2409">
        <v>0</v>
      </c>
      <c r="S115" s="2410">
        <v>0</v>
      </c>
      <c r="T115" s="2409">
        <v>0</v>
      </c>
      <c r="U115" s="2410">
        <v>0</v>
      </c>
      <c r="V115" s="2391">
        <v>0</v>
      </c>
      <c r="W115" s="2393">
        <v>0</v>
      </c>
      <c r="X115" s="2409">
        <v>0</v>
      </c>
      <c r="Y115" s="2393">
        <v>0</v>
      </c>
      <c r="Z115" s="2409">
        <v>0</v>
      </c>
      <c r="AA115" s="2410">
        <v>0</v>
      </c>
      <c r="AB115" s="2409">
        <v>0</v>
      </c>
      <c r="AC115" s="2410">
        <v>0</v>
      </c>
      <c r="AD115" s="2409">
        <v>0</v>
      </c>
      <c r="AE115" s="2410">
        <v>0</v>
      </c>
      <c r="AF115" s="2409">
        <v>0</v>
      </c>
      <c r="AG115" s="2410">
        <v>0</v>
      </c>
      <c r="AH115" s="2409">
        <v>0</v>
      </c>
      <c r="AI115" s="2410">
        <v>0</v>
      </c>
      <c r="AJ115" s="2409">
        <v>0</v>
      </c>
      <c r="AK115" s="2410">
        <v>0</v>
      </c>
      <c r="AL115" s="2409">
        <v>0</v>
      </c>
      <c r="AM115" s="2410">
        <v>0</v>
      </c>
      <c r="AN115" s="2410">
        <v>0</v>
      </c>
      <c r="AO115" s="2410">
        <v>0</v>
      </c>
      <c r="AP115" s="2410">
        <v>0</v>
      </c>
      <c r="AQ115" s="2410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2405" t="s">
        <v>153</v>
      </c>
      <c r="C116" s="2406">
        <f t="shared" si="81"/>
        <v>0</v>
      </c>
      <c r="D116" s="2407">
        <f t="shared" si="82"/>
        <v>0</v>
      </c>
      <c r="E116" s="2408">
        <f t="shared" si="83"/>
        <v>0</v>
      </c>
      <c r="F116" s="2391">
        <v>0</v>
      </c>
      <c r="G116" s="2393">
        <v>0</v>
      </c>
      <c r="H116" s="2391">
        <v>0</v>
      </c>
      <c r="I116" s="2393">
        <v>0</v>
      </c>
      <c r="J116" s="2391">
        <v>0</v>
      </c>
      <c r="K116" s="2393">
        <v>0</v>
      </c>
      <c r="L116" s="2409">
        <v>0</v>
      </c>
      <c r="M116" s="2392">
        <v>0</v>
      </c>
      <c r="N116" s="2392">
        <v>0</v>
      </c>
      <c r="O116" s="2410">
        <v>0</v>
      </c>
      <c r="P116" s="2391">
        <v>0</v>
      </c>
      <c r="Q116" s="2410">
        <v>0</v>
      </c>
      <c r="R116" s="2409">
        <v>0</v>
      </c>
      <c r="S116" s="2410">
        <v>0</v>
      </c>
      <c r="T116" s="2409">
        <v>0</v>
      </c>
      <c r="U116" s="2410">
        <v>0</v>
      </c>
      <c r="V116" s="2391">
        <v>0</v>
      </c>
      <c r="W116" s="2393">
        <v>0</v>
      </c>
      <c r="X116" s="2409">
        <v>0</v>
      </c>
      <c r="Y116" s="2393">
        <v>0</v>
      </c>
      <c r="Z116" s="2409">
        <v>0</v>
      </c>
      <c r="AA116" s="2410">
        <v>0</v>
      </c>
      <c r="AB116" s="2409">
        <v>0</v>
      </c>
      <c r="AC116" s="2410">
        <v>0</v>
      </c>
      <c r="AD116" s="2409">
        <v>0</v>
      </c>
      <c r="AE116" s="2410">
        <v>0</v>
      </c>
      <c r="AF116" s="2409">
        <v>0</v>
      </c>
      <c r="AG116" s="2410">
        <v>0</v>
      </c>
      <c r="AH116" s="2409">
        <v>0</v>
      </c>
      <c r="AI116" s="2410">
        <v>0</v>
      </c>
      <c r="AJ116" s="2409">
        <v>0</v>
      </c>
      <c r="AK116" s="2410">
        <v>0</v>
      </c>
      <c r="AL116" s="2409">
        <v>0</v>
      </c>
      <c r="AM116" s="2410">
        <v>0</v>
      </c>
      <c r="AN116" s="2410">
        <v>0</v>
      </c>
      <c r="AO116" s="2410">
        <v>0</v>
      </c>
      <c r="AP116" s="2410">
        <v>0</v>
      </c>
      <c r="AQ116" s="2410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2405" t="s">
        <v>154</v>
      </c>
      <c r="C117" s="2406">
        <f t="shared" si="81"/>
        <v>27</v>
      </c>
      <c r="D117" s="2407">
        <f t="shared" si="82"/>
        <v>19</v>
      </c>
      <c r="E117" s="2408">
        <f t="shared" si="83"/>
        <v>8</v>
      </c>
      <c r="F117" s="2391">
        <v>0</v>
      </c>
      <c r="G117" s="2393">
        <v>0</v>
      </c>
      <c r="H117" s="2391">
        <v>2</v>
      </c>
      <c r="I117" s="2393">
        <v>0</v>
      </c>
      <c r="J117" s="2391">
        <v>7</v>
      </c>
      <c r="K117" s="2393">
        <v>2</v>
      </c>
      <c r="L117" s="2409">
        <v>3</v>
      </c>
      <c r="M117" s="2392">
        <v>3</v>
      </c>
      <c r="N117" s="2392">
        <v>2</v>
      </c>
      <c r="O117" s="2410">
        <v>1</v>
      </c>
      <c r="P117" s="2391">
        <v>0</v>
      </c>
      <c r="Q117" s="2410">
        <v>0</v>
      </c>
      <c r="R117" s="2409">
        <v>2</v>
      </c>
      <c r="S117" s="2410">
        <v>0</v>
      </c>
      <c r="T117" s="2409">
        <v>0</v>
      </c>
      <c r="U117" s="2410">
        <v>1</v>
      </c>
      <c r="V117" s="2391">
        <v>0</v>
      </c>
      <c r="W117" s="2393">
        <v>1</v>
      </c>
      <c r="X117" s="2409">
        <v>0</v>
      </c>
      <c r="Y117" s="2393">
        <v>0</v>
      </c>
      <c r="Z117" s="2409">
        <v>1</v>
      </c>
      <c r="AA117" s="2410">
        <v>0</v>
      </c>
      <c r="AB117" s="2409">
        <v>1</v>
      </c>
      <c r="AC117" s="2410">
        <v>0</v>
      </c>
      <c r="AD117" s="2409">
        <v>0</v>
      </c>
      <c r="AE117" s="2410">
        <v>0</v>
      </c>
      <c r="AF117" s="2409">
        <v>1</v>
      </c>
      <c r="AG117" s="2410">
        <v>0</v>
      </c>
      <c r="AH117" s="2409">
        <v>0</v>
      </c>
      <c r="AI117" s="2410">
        <v>0</v>
      </c>
      <c r="AJ117" s="2409">
        <v>0</v>
      </c>
      <c r="AK117" s="2410">
        <v>0</v>
      </c>
      <c r="AL117" s="2409">
        <v>0</v>
      </c>
      <c r="AM117" s="2410">
        <v>0</v>
      </c>
      <c r="AN117" s="2410">
        <v>4</v>
      </c>
      <c r="AO117" s="2410">
        <v>0</v>
      </c>
      <c r="AP117" s="2410">
        <v>0</v>
      </c>
      <c r="AQ117" s="2410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2405" t="s">
        <v>37</v>
      </c>
      <c r="C118" s="2406">
        <f t="shared" si="81"/>
        <v>0</v>
      </c>
      <c r="D118" s="2407">
        <f t="shared" si="82"/>
        <v>0</v>
      </c>
      <c r="E118" s="2408">
        <f t="shared" si="83"/>
        <v>0</v>
      </c>
      <c r="F118" s="2391">
        <v>0</v>
      </c>
      <c r="G118" s="2393">
        <v>0</v>
      </c>
      <c r="H118" s="2391">
        <v>0</v>
      </c>
      <c r="I118" s="2393">
        <v>0</v>
      </c>
      <c r="J118" s="2391">
        <v>0</v>
      </c>
      <c r="K118" s="2393">
        <v>0</v>
      </c>
      <c r="L118" s="2409">
        <v>0</v>
      </c>
      <c r="M118" s="2392">
        <v>0</v>
      </c>
      <c r="N118" s="2392">
        <v>0</v>
      </c>
      <c r="O118" s="2410">
        <v>0</v>
      </c>
      <c r="P118" s="2391">
        <v>0</v>
      </c>
      <c r="Q118" s="2410">
        <v>0</v>
      </c>
      <c r="R118" s="2409">
        <v>0</v>
      </c>
      <c r="S118" s="2410">
        <v>0</v>
      </c>
      <c r="T118" s="2409">
        <v>0</v>
      </c>
      <c r="U118" s="2410">
        <v>0</v>
      </c>
      <c r="V118" s="2391">
        <v>0</v>
      </c>
      <c r="W118" s="2393">
        <v>0</v>
      </c>
      <c r="X118" s="2409">
        <v>0</v>
      </c>
      <c r="Y118" s="2393">
        <v>0</v>
      </c>
      <c r="Z118" s="2409">
        <v>0</v>
      </c>
      <c r="AA118" s="2410">
        <v>0</v>
      </c>
      <c r="AB118" s="2409">
        <v>0</v>
      </c>
      <c r="AC118" s="2410">
        <v>0</v>
      </c>
      <c r="AD118" s="2409">
        <v>0</v>
      </c>
      <c r="AE118" s="2410">
        <v>0</v>
      </c>
      <c r="AF118" s="2409">
        <v>0</v>
      </c>
      <c r="AG118" s="2410">
        <v>0</v>
      </c>
      <c r="AH118" s="2409">
        <v>0</v>
      </c>
      <c r="AI118" s="2410">
        <v>0</v>
      </c>
      <c r="AJ118" s="2409">
        <v>0</v>
      </c>
      <c r="AK118" s="2410">
        <v>0</v>
      </c>
      <c r="AL118" s="2409">
        <v>0</v>
      </c>
      <c r="AM118" s="2410">
        <v>0</v>
      </c>
      <c r="AN118" s="2410">
        <v>0</v>
      </c>
      <c r="AO118" s="2410">
        <v>0</v>
      </c>
      <c r="AP118" s="2410">
        <v>0</v>
      </c>
      <c r="AQ118" s="2410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2405" t="s">
        <v>155</v>
      </c>
      <c r="C119" s="2406">
        <f t="shared" si="81"/>
        <v>31</v>
      </c>
      <c r="D119" s="2407">
        <f t="shared" si="82"/>
        <v>25</v>
      </c>
      <c r="E119" s="2408">
        <f t="shared" si="83"/>
        <v>6</v>
      </c>
      <c r="F119" s="2391">
        <v>4</v>
      </c>
      <c r="G119" s="2393">
        <v>0</v>
      </c>
      <c r="H119" s="2391">
        <v>8</v>
      </c>
      <c r="I119" s="2393">
        <v>2</v>
      </c>
      <c r="J119" s="2391">
        <v>11</v>
      </c>
      <c r="K119" s="2393">
        <v>4</v>
      </c>
      <c r="L119" s="2409">
        <v>2</v>
      </c>
      <c r="M119" s="2392">
        <v>0</v>
      </c>
      <c r="N119" s="2392">
        <v>0</v>
      </c>
      <c r="O119" s="2410">
        <v>0</v>
      </c>
      <c r="P119" s="2391">
        <v>0</v>
      </c>
      <c r="Q119" s="2410">
        <v>0</v>
      </c>
      <c r="R119" s="2409">
        <v>0</v>
      </c>
      <c r="S119" s="2410">
        <v>0</v>
      </c>
      <c r="T119" s="2409">
        <v>0</v>
      </c>
      <c r="U119" s="2410">
        <v>0</v>
      </c>
      <c r="V119" s="2391">
        <v>0</v>
      </c>
      <c r="W119" s="2393">
        <v>0</v>
      </c>
      <c r="X119" s="2409">
        <v>0</v>
      </c>
      <c r="Y119" s="2393">
        <v>0</v>
      </c>
      <c r="Z119" s="2409">
        <v>0</v>
      </c>
      <c r="AA119" s="2410">
        <v>0</v>
      </c>
      <c r="AB119" s="2409">
        <v>0</v>
      </c>
      <c r="AC119" s="2410">
        <v>0</v>
      </c>
      <c r="AD119" s="2409">
        <v>0</v>
      </c>
      <c r="AE119" s="2410">
        <v>0</v>
      </c>
      <c r="AF119" s="2409">
        <v>0</v>
      </c>
      <c r="AG119" s="2410">
        <v>0</v>
      </c>
      <c r="AH119" s="2409">
        <v>0</v>
      </c>
      <c r="AI119" s="2410">
        <v>0</v>
      </c>
      <c r="AJ119" s="2409">
        <v>0</v>
      </c>
      <c r="AK119" s="2410">
        <v>0</v>
      </c>
      <c r="AL119" s="2409">
        <v>0</v>
      </c>
      <c r="AM119" s="2410">
        <v>0</v>
      </c>
      <c r="AN119" s="2410">
        <v>0</v>
      </c>
      <c r="AO119" s="2410">
        <v>0</v>
      </c>
      <c r="AP119" s="2410">
        <v>0</v>
      </c>
      <c r="AQ119" s="2410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2405" t="s">
        <v>156</v>
      </c>
      <c r="C120" s="2406">
        <f t="shared" si="81"/>
        <v>0</v>
      </c>
      <c r="D120" s="2407">
        <f t="shared" si="82"/>
        <v>0</v>
      </c>
      <c r="E120" s="2408">
        <f t="shared" si="83"/>
        <v>0</v>
      </c>
      <c r="F120" s="2391">
        <v>0</v>
      </c>
      <c r="G120" s="2393">
        <v>0</v>
      </c>
      <c r="H120" s="2391">
        <v>0</v>
      </c>
      <c r="I120" s="2393">
        <v>0</v>
      </c>
      <c r="J120" s="2391">
        <v>0</v>
      </c>
      <c r="K120" s="2393">
        <v>0</v>
      </c>
      <c r="L120" s="2409">
        <v>0</v>
      </c>
      <c r="M120" s="2392">
        <v>0</v>
      </c>
      <c r="N120" s="2392">
        <v>0</v>
      </c>
      <c r="O120" s="2410">
        <v>0</v>
      </c>
      <c r="P120" s="2391">
        <v>0</v>
      </c>
      <c r="Q120" s="2410">
        <v>0</v>
      </c>
      <c r="R120" s="2409">
        <v>0</v>
      </c>
      <c r="S120" s="2410">
        <v>0</v>
      </c>
      <c r="T120" s="2409">
        <v>0</v>
      </c>
      <c r="U120" s="2410">
        <v>0</v>
      </c>
      <c r="V120" s="2391">
        <v>0</v>
      </c>
      <c r="W120" s="2393">
        <v>0</v>
      </c>
      <c r="X120" s="2409">
        <v>0</v>
      </c>
      <c r="Y120" s="2393">
        <v>0</v>
      </c>
      <c r="Z120" s="2409">
        <v>0</v>
      </c>
      <c r="AA120" s="2410">
        <v>0</v>
      </c>
      <c r="AB120" s="2409">
        <v>0</v>
      </c>
      <c r="AC120" s="2410">
        <v>0</v>
      </c>
      <c r="AD120" s="2409">
        <v>0</v>
      </c>
      <c r="AE120" s="2410">
        <v>0</v>
      </c>
      <c r="AF120" s="2409">
        <v>0</v>
      </c>
      <c r="AG120" s="2410">
        <v>0</v>
      </c>
      <c r="AH120" s="2409">
        <v>0</v>
      </c>
      <c r="AI120" s="2410">
        <v>0</v>
      </c>
      <c r="AJ120" s="2409">
        <v>0</v>
      </c>
      <c r="AK120" s="2410">
        <v>0</v>
      </c>
      <c r="AL120" s="2409">
        <v>0</v>
      </c>
      <c r="AM120" s="2410">
        <v>0</v>
      </c>
      <c r="AN120" s="2410">
        <v>0</v>
      </c>
      <c r="AO120" s="2410">
        <v>0</v>
      </c>
      <c r="AP120" s="2410">
        <v>0</v>
      </c>
      <c r="AQ120" s="2410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2405" t="s">
        <v>157</v>
      </c>
      <c r="C121" s="2406">
        <f t="shared" si="81"/>
        <v>0</v>
      </c>
      <c r="D121" s="2407">
        <f t="shared" si="82"/>
        <v>0</v>
      </c>
      <c r="E121" s="2408">
        <f t="shared" si="83"/>
        <v>0</v>
      </c>
      <c r="F121" s="2391">
        <v>0</v>
      </c>
      <c r="G121" s="2393">
        <v>0</v>
      </c>
      <c r="H121" s="2391">
        <v>0</v>
      </c>
      <c r="I121" s="2393">
        <v>0</v>
      </c>
      <c r="J121" s="2391">
        <v>0</v>
      </c>
      <c r="K121" s="2393">
        <v>0</v>
      </c>
      <c r="L121" s="2409">
        <v>0</v>
      </c>
      <c r="M121" s="2392">
        <v>0</v>
      </c>
      <c r="N121" s="2392">
        <v>0</v>
      </c>
      <c r="O121" s="2410">
        <v>0</v>
      </c>
      <c r="P121" s="2391">
        <v>0</v>
      </c>
      <c r="Q121" s="2410">
        <v>0</v>
      </c>
      <c r="R121" s="2409">
        <v>0</v>
      </c>
      <c r="S121" s="2410">
        <v>0</v>
      </c>
      <c r="T121" s="2409">
        <v>0</v>
      </c>
      <c r="U121" s="2410">
        <v>0</v>
      </c>
      <c r="V121" s="2391">
        <v>0</v>
      </c>
      <c r="W121" s="2393">
        <v>0</v>
      </c>
      <c r="X121" s="2409">
        <v>0</v>
      </c>
      <c r="Y121" s="2393">
        <v>0</v>
      </c>
      <c r="Z121" s="2409">
        <v>0</v>
      </c>
      <c r="AA121" s="2410">
        <v>0</v>
      </c>
      <c r="AB121" s="2409">
        <v>0</v>
      </c>
      <c r="AC121" s="2410">
        <v>0</v>
      </c>
      <c r="AD121" s="2409">
        <v>0</v>
      </c>
      <c r="AE121" s="2410">
        <v>0</v>
      </c>
      <c r="AF121" s="2409">
        <v>0</v>
      </c>
      <c r="AG121" s="2410">
        <v>0</v>
      </c>
      <c r="AH121" s="2409">
        <v>0</v>
      </c>
      <c r="AI121" s="2410">
        <v>0</v>
      </c>
      <c r="AJ121" s="2409">
        <v>0</v>
      </c>
      <c r="AK121" s="2410">
        <v>0</v>
      </c>
      <c r="AL121" s="2409">
        <v>0</v>
      </c>
      <c r="AM121" s="2410">
        <v>0</v>
      </c>
      <c r="AN121" s="2410">
        <v>0</v>
      </c>
      <c r="AO121" s="2410">
        <v>0</v>
      </c>
      <c r="AP121" s="2410">
        <v>0</v>
      </c>
      <c r="AQ121" s="2410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2411" t="s">
        <v>158</v>
      </c>
      <c r="C122" s="2412">
        <f t="shared" si="81"/>
        <v>0</v>
      </c>
      <c r="D122" s="2413">
        <f t="shared" si="82"/>
        <v>0</v>
      </c>
      <c r="E122" s="2414">
        <f t="shared" si="83"/>
        <v>0</v>
      </c>
      <c r="F122" s="2415">
        <v>0</v>
      </c>
      <c r="G122" s="2416">
        <v>0</v>
      </c>
      <c r="H122" s="2415">
        <v>0</v>
      </c>
      <c r="I122" s="2416">
        <v>0</v>
      </c>
      <c r="J122" s="2415">
        <v>0</v>
      </c>
      <c r="K122" s="2416">
        <v>0</v>
      </c>
      <c r="L122" s="2417">
        <v>0</v>
      </c>
      <c r="M122" s="2418">
        <v>0</v>
      </c>
      <c r="N122" s="2418">
        <v>0</v>
      </c>
      <c r="O122" s="2419">
        <v>0</v>
      </c>
      <c r="P122" s="2415">
        <v>0</v>
      </c>
      <c r="Q122" s="2419">
        <v>0</v>
      </c>
      <c r="R122" s="2417">
        <v>0</v>
      </c>
      <c r="S122" s="2419">
        <v>0</v>
      </c>
      <c r="T122" s="2417">
        <v>0</v>
      </c>
      <c r="U122" s="2419">
        <v>0</v>
      </c>
      <c r="V122" s="2415">
        <v>0</v>
      </c>
      <c r="W122" s="2416">
        <v>0</v>
      </c>
      <c r="X122" s="2417">
        <v>0</v>
      </c>
      <c r="Y122" s="2416">
        <v>0</v>
      </c>
      <c r="Z122" s="2417">
        <v>0</v>
      </c>
      <c r="AA122" s="2419">
        <v>0</v>
      </c>
      <c r="AB122" s="2417">
        <v>0</v>
      </c>
      <c r="AC122" s="2419">
        <v>0</v>
      </c>
      <c r="AD122" s="2417">
        <v>0</v>
      </c>
      <c r="AE122" s="2419">
        <v>0</v>
      </c>
      <c r="AF122" s="2417">
        <v>0</v>
      </c>
      <c r="AG122" s="2419">
        <v>0</v>
      </c>
      <c r="AH122" s="2417">
        <v>0</v>
      </c>
      <c r="AI122" s="2419">
        <v>0</v>
      </c>
      <c r="AJ122" s="2417">
        <v>0</v>
      </c>
      <c r="AK122" s="2419">
        <v>0</v>
      </c>
      <c r="AL122" s="2417">
        <v>0</v>
      </c>
      <c r="AM122" s="2419">
        <v>0</v>
      </c>
      <c r="AN122" s="2419">
        <v>0</v>
      </c>
      <c r="AO122" s="2419">
        <v>0</v>
      </c>
      <c r="AP122" s="2419">
        <v>0</v>
      </c>
      <c r="AQ122" s="2419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2420" t="s">
        <v>159</v>
      </c>
      <c r="C123" s="2421">
        <f t="shared" si="81"/>
        <v>0</v>
      </c>
      <c r="D123" s="2422">
        <f>SUM(F123+H123+J123+L123+N123+P123+R123+T123+V123+X123+Z123+AB123+AD123+AF123+AH123+AJ123+AL123)</f>
        <v>0</v>
      </c>
      <c r="E123" s="2423">
        <f t="shared" si="83"/>
        <v>0</v>
      </c>
      <c r="F123" s="2424">
        <v>0</v>
      </c>
      <c r="G123" s="2425">
        <v>0</v>
      </c>
      <c r="H123" s="2424">
        <v>0</v>
      </c>
      <c r="I123" s="2425">
        <v>0</v>
      </c>
      <c r="J123" s="2424">
        <v>0</v>
      </c>
      <c r="K123" s="2425">
        <v>0</v>
      </c>
      <c r="L123" s="2426">
        <v>0</v>
      </c>
      <c r="M123" s="2427">
        <v>0</v>
      </c>
      <c r="N123" s="2427">
        <v>0</v>
      </c>
      <c r="O123" s="2428">
        <v>0</v>
      </c>
      <c r="P123" s="2424">
        <v>0</v>
      </c>
      <c r="Q123" s="2428">
        <v>0</v>
      </c>
      <c r="R123" s="2426">
        <v>0</v>
      </c>
      <c r="S123" s="2428">
        <v>0</v>
      </c>
      <c r="T123" s="2426">
        <v>0</v>
      </c>
      <c r="U123" s="2428">
        <v>0</v>
      </c>
      <c r="V123" s="2424">
        <v>0</v>
      </c>
      <c r="W123" s="2425">
        <v>0</v>
      </c>
      <c r="X123" s="2426">
        <v>0</v>
      </c>
      <c r="Y123" s="2425">
        <v>0</v>
      </c>
      <c r="Z123" s="2426">
        <v>0</v>
      </c>
      <c r="AA123" s="2428">
        <v>0</v>
      </c>
      <c r="AB123" s="2426">
        <v>0</v>
      </c>
      <c r="AC123" s="2428">
        <v>0</v>
      </c>
      <c r="AD123" s="2426">
        <v>0</v>
      </c>
      <c r="AE123" s="2428">
        <v>0</v>
      </c>
      <c r="AF123" s="2426">
        <v>0</v>
      </c>
      <c r="AG123" s="2428">
        <v>0</v>
      </c>
      <c r="AH123" s="2426">
        <v>0</v>
      </c>
      <c r="AI123" s="2428">
        <v>0</v>
      </c>
      <c r="AJ123" s="2426">
        <v>0</v>
      </c>
      <c r="AK123" s="2428">
        <v>0</v>
      </c>
      <c r="AL123" s="2426">
        <v>0</v>
      </c>
      <c r="AM123" s="2428">
        <v>0</v>
      </c>
      <c r="AN123" s="2428">
        <v>0</v>
      </c>
      <c r="AO123" s="2428">
        <v>0</v>
      </c>
      <c r="AP123" s="2428">
        <v>0</v>
      </c>
      <c r="AQ123" s="2428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132</v>
      </c>
      <c r="D124" s="207">
        <f>SUM(D113:D123)</f>
        <v>67</v>
      </c>
      <c r="E124" s="208">
        <f>SUM(E113:E123)</f>
        <v>65</v>
      </c>
      <c r="F124" s="209">
        <f>SUM(F113:F123)</f>
        <v>4</v>
      </c>
      <c r="G124" s="210">
        <f>SUM(G113:G123)</f>
        <v>0</v>
      </c>
      <c r="H124" s="209">
        <f>SUM(H113:H123)</f>
        <v>10</v>
      </c>
      <c r="I124" s="210">
        <f t="shared" ref="I124:AO124" si="84">SUM(I113:I123)</f>
        <v>3</v>
      </c>
      <c r="J124" s="209">
        <f t="shared" si="84"/>
        <v>22</v>
      </c>
      <c r="K124" s="210">
        <f t="shared" si="84"/>
        <v>9</v>
      </c>
      <c r="L124" s="211">
        <f t="shared" si="84"/>
        <v>6</v>
      </c>
      <c r="M124" s="212">
        <f t="shared" si="84"/>
        <v>11</v>
      </c>
      <c r="N124" s="212">
        <f t="shared" si="84"/>
        <v>4</v>
      </c>
      <c r="O124" s="213">
        <f t="shared" si="84"/>
        <v>1</v>
      </c>
      <c r="P124" s="209">
        <f t="shared" si="84"/>
        <v>3</v>
      </c>
      <c r="Q124" s="213">
        <f t="shared" si="84"/>
        <v>4</v>
      </c>
      <c r="R124" s="214">
        <f t="shared" si="84"/>
        <v>3</v>
      </c>
      <c r="S124" s="2429">
        <f t="shared" si="84"/>
        <v>3</v>
      </c>
      <c r="T124" s="2430">
        <f>SUM(T113:T123)</f>
        <v>1</v>
      </c>
      <c r="U124" s="2431">
        <f t="shared" si="84"/>
        <v>6</v>
      </c>
      <c r="V124" s="212">
        <f t="shared" si="84"/>
        <v>1</v>
      </c>
      <c r="W124" s="2429">
        <f t="shared" si="84"/>
        <v>6</v>
      </c>
      <c r="X124" s="2432">
        <f t="shared" si="84"/>
        <v>3</v>
      </c>
      <c r="Y124" s="210">
        <f t="shared" si="84"/>
        <v>2</v>
      </c>
      <c r="Z124" s="2433">
        <f t="shared" si="84"/>
        <v>4</v>
      </c>
      <c r="AA124" s="210">
        <f t="shared" si="84"/>
        <v>4</v>
      </c>
      <c r="AB124" s="2433">
        <f t="shared" si="84"/>
        <v>4</v>
      </c>
      <c r="AC124" s="210">
        <f t="shared" si="84"/>
        <v>8</v>
      </c>
      <c r="AD124" s="2433">
        <f t="shared" si="84"/>
        <v>1</v>
      </c>
      <c r="AE124" s="210">
        <f t="shared" si="84"/>
        <v>4</v>
      </c>
      <c r="AF124" s="2433">
        <f t="shared" si="84"/>
        <v>1</v>
      </c>
      <c r="AG124" s="210">
        <f t="shared" si="84"/>
        <v>3</v>
      </c>
      <c r="AH124" s="2433">
        <f t="shared" si="84"/>
        <v>0</v>
      </c>
      <c r="AI124" s="210">
        <f t="shared" si="84"/>
        <v>1</v>
      </c>
      <c r="AJ124" s="2433">
        <f t="shared" si="84"/>
        <v>0</v>
      </c>
      <c r="AK124" s="210">
        <f t="shared" si="84"/>
        <v>0</v>
      </c>
      <c r="AL124" s="2433">
        <f t="shared" si="84"/>
        <v>0</v>
      </c>
      <c r="AM124" s="210">
        <f t="shared" si="84"/>
        <v>0</v>
      </c>
      <c r="AN124" s="210">
        <f t="shared" si="84"/>
        <v>4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2398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2405" t="s">
        <v>151</v>
      </c>
      <c r="C126" s="2406">
        <f t="shared" ref="C126:C134" si="86">SUM(D126:E126)</f>
        <v>68</v>
      </c>
      <c r="D126" s="2407">
        <f t="shared" ref="D126:E135" si="87">SUM(F126+H126+J126+L126+N126+P126+R126+T126+V126+X126+Z126+AB126+AD126+AF126+AH126+AJ126+AL126)</f>
        <v>21</v>
      </c>
      <c r="E126" s="2408">
        <f>SUM(G126+I126+K126+M126+O126+Q126+S126+U126+W126+Y126+AA126+AC126+AE126+AG126+AI126+AK126+AM126)</f>
        <v>47</v>
      </c>
      <c r="F126" s="2391">
        <v>1</v>
      </c>
      <c r="G126" s="2393">
        <v>0</v>
      </c>
      <c r="H126" s="2391">
        <v>5</v>
      </c>
      <c r="I126" s="2393">
        <v>2</v>
      </c>
      <c r="J126" s="2391">
        <v>7</v>
      </c>
      <c r="K126" s="2393">
        <v>18</v>
      </c>
      <c r="L126" s="2409">
        <v>6</v>
      </c>
      <c r="M126" s="2392">
        <v>27</v>
      </c>
      <c r="N126" s="2392">
        <v>1</v>
      </c>
      <c r="O126" s="2410">
        <v>0</v>
      </c>
      <c r="P126" s="2391">
        <v>1</v>
      </c>
      <c r="Q126" s="2410">
        <v>0</v>
      </c>
      <c r="R126" s="2409">
        <v>0</v>
      </c>
      <c r="S126" s="2410">
        <v>0</v>
      </c>
      <c r="T126" s="2409">
        <v>0</v>
      </c>
      <c r="U126" s="2410">
        <v>0</v>
      </c>
      <c r="V126" s="2391">
        <v>0</v>
      </c>
      <c r="W126" s="2393">
        <v>0</v>
      </c>
      <c r="X126" s="2409">
        <v>0</v>
      </c>
      <c r="Y126" s="2393">
        <v>0</v>
      </c>
      <c r="Z126" s="2409">
        <v>0</v>
      </c>
      <c r="AA126" s="2410">
        <v>0</v>
      </c>
      <c r="AB126" s="2409">
        <v>0</v>
      </c>
      <c r="AC126" s="2410">
        <v>0</v>
      </c>
      <c r="AD126" s="2409">
        <v>0</v>
      </c>
      <c r="AE126" s="2410">
        <v>0</v>
      </c>
      <c r="AF126" s="2409">
        <v>0</v>
      </c>
      <c r="AG126" s="2410">
        <v>0</v>
      </c>
      <c r="AH126" s="2409">
        <v>0</v>
      </c>
      <c r="AI126" s="2410">
        <v>0</v>
      </c>
      <c r="AJ126" s="2409">
        <v>0</v>
      </c>
      <c r="AK126" s="2410">
        <v>0</v>
      </c>
      <c r="AL126" s="2409">
        <v>0</v>
      </c>
      <c r="AM126" s="2410">
        <v>0</v>
      </c>
      <c r="AN126" s="2410">
        <v>3</v>
      </c>
      <c r="AO126" s="2410">
        <v>1</v>
      </c>
      <c r="AP126" s="2410">
        <v>0</v>
      </c>
      <c r="AQ126" s="2410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2405" t="s">
        <v>152</v>
      </c>
      <c r="C127" s="2406">
        <f t="shared" si="86"/>
        <v>0</v>
      </c>
      <c r="D127" s="2407">
        <f t="shared" si="87"/>
        <v>0</v>
      </c>
      <c r="E127" s="2408">
        <f t="shared" si="87"/>
        <v>0</v>
      </c>
      <c r="F127" s="2391">
        <v>0</v>
      </c>
      <c r="G127" s="2393">
        <v>0</v>
      </c>
      <c r="H127" s="2391">
        <v>0</v>
      </c>
      <c r="I127" s="2393">
        <v>0</v>
      </c>
      <c r="J127" s="2391">
        <v>0</v>
      </c>
      <c r="K127" s="2393">
        <v>0</v>
      </c>
      <c r="L127" s="2409">
        <v>0</v>
      </c>
      <c r="M127" s="2392">
        <v>0</v>
      </c>
      <c r="N127" s="2392">
        <v>0</v>
      </c>
      <c r="O127" s="2410">
        <v>0</v>
      </c>
      <c r="P127" s="2391">
        <v>0</v>
      </c>
      <c r="Q127" s="2410">
        <v>0</v>
      </c>
      <c r="R127" s="2409">
        <v>0</v>
      </c>
      <c r="S127" s="2410">
        <v>0</v>
      </c>
      <c r="T127" s="2409">
        <v>0</v>
      </c>
      <c r="U127" s="2410">
        <v>0</v>
      </c>
      <c r="V127" s="2391">
        <v>0</v>
      </c>
      <c r="W127" s="2393">
        <v>0</v>
      </c>
      <c r="X127" s="2409">
        <v>0</v>
      </c>
      <c r="Y127" s="2393">
        <v>0</v>
      </c>
      <c r="Z127" s="2409">
        <v>0</v>
      </c>
      <c r="AA127" s="2410">
        <v>0</v>
      </c>
      <c r="AB127" s="2409">
        <v>0</v>
      </c>
      <c r="AC127" s="2410">
        <v>0</v>
      </c>
      <c r="AD127" s="2409">
        <v>0</v>
      </c>
      <c r="AE127" s="2410">
        <v>0</v>
      </c>
      <c r="AF127" s="2409">
        <v>0</v>
      </c>
      <c r="AG127" s="2410">
        <v>0</v>
      </c>
      <c r="AH127" s="2409">
        <v>0</v>
      </c>
      <c r="AI127" s="2410">
        <v>0</v>
      </c>
      <c r="AJ127" s="2409">
        <v>0</v>
      </c>
      <c r="AK127" s="2410">
        <v>0</v>
      </c>
      <c r="AL127" s="2409">
        <v>0</v>
      </c>
      <c r="AM127" s="2410">
        <v>0</v>
      </c>
      <c r="AN127" s="2410">
        <v>0</v>
      </c>
      <c r="AO127" s="2410">
        <v>0</v>
      </c>
      <c r="AP127" s="2410">
        <v>0</v>
      </c>
      <c r="AQ127" s="2410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2405" t="s">
        <v>153</v>
      </c>
      <c r="C128" s="2406">
        <f t="shared" si="86"/>
        <v>0</v>
      </c>
      <c r="D128" s="2407">
        <f t="shared" si="87"/>
        <v>0</v>
      </c>
      <c r="E128" s="2408">
        <f t="shared" si="87"/>
        <v>0</v>
      </c>
      <c r="F128" s="2391">
        <v>0</v>
      </c>
      <c r="G128" s="2393">
        <v>0</v>
      </c>
      <c r="H128" s="2391">
        <v>0</v>
      </c>
      <c r="I128" s="2393">
        <v>0</v>
      </c>
      <c r="J128" s="2391">
        <v>0</v>
      </c>
      <c r="K128" s="2393">
        <v>0</v>
      </c>
      <c r="L128" s="2409">
        <v>0</v>
      </c>
      <c r="M128" s="2392">
        <v>0</v>
      </c>
      <c r="N128" s="2392">
        <v>0</v>
      </c>
      <c r="O128" s="2410">
        <v>0</v>
      </c>
      <c r="P128" s="2391">
        <v>0</v>
      </c>
      <c r="Q128" s="2410">
        <v>0</v>
      </c>
      <c r="R128" s="2409">
        <v>0</v>
      </c>
      <c r="S128" s="2410">
        <v>0</v>
      </c>
      <c r="T128" s="2409">
        <v>0</v>
      </c>
      <c r="U128" s="2410">
        <v>0</v>
      </c>
      <c r="V128" s="2391">
        <v>0</v>
      </c>
      <c r="W128" s="2393">
        <v>0</v>
      </c>
      <c r="X128" s="2409">
        <v>0</v>
      </c>
      <c r="Y128" s="2393">
        <v>0</v>
      </c>
      <c r="Z128" s="2409">
        <v>0</v>
      </c>
      <c r="AA128" s="2410">
        <v>0</v>
      </c>
      <c r="AB128" s="2409">
        <v>0</v>
      </c>
      <c r="AC128" s="2410">
        <v>0</v>
      </c>
      <c r="AD128" s="2409">
        <v>0</v>
      </c>
      <c r="AE128" s="2410">
        <v>0</v>
      </c>
      <c r="AF128" s="2409">
        <v>0</v>
      </c>
      <c r="AG128" s="2410">
        <v>0</v>
      </c>
      <c r="AH128" s="2409">
        <v>0</v>
      </c>
      <c r="AI128" s="2410">
        <v>0</v>
      </c>
      <c r="AJ128" s="2409">
        <v>0</v>
      </c>
      <c r="AK128" s="2410">
        <v>0</v>
      </c>
      <c r="AL128" s="2409">
        <v>0</v>
      </c>
      <c r="AM128" s="2410">
        <v>0</v>
      </c>
      <c r="AN128" s="2410">
        <v>0</v>
      </c>
      <c r="AO128" s="2410">
        <v>0</v>
      </c>
      <c r="AP128" s="2410">
        <v>0</v>
      </c>
      <c r="AQ128" s="2410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2405" t="s">
        <v>154</v>
      </c>
      <c r="C129" s="2406">
        <f t="shared" si="86"/>
        <v>0</v>
      </c>
      <c r="D129" s="2407">
        <f t="shared" si="87"/>
        <v>0</v>
      </c>
      <c r="E129" s="2408">
        <f t="shared" si="87"/>
        <v>0</v>
      </c>
      <c r="F129" s="2391">
        <v>0</v>
      </c>
      <c r="G129" s="2393">
        <v>0</v>
      </c>
      <c r="H129" s="2391">
        <v>0</v>
      </c>
      <c r="I129" s="2393">
        <v>0</v>
      </c>
      <c r="J129" s="2391">
        <v>0</v>
      </c>
      <c r="K129" s="2393">
        <v>0</v>
      </c>
      <c r="L129" s="2409">
        <v>0</v>
      </c>
      <c r="M129" s="2392">
        <v>0</v>
      </c>
      <c r="N129" s="2392">
        <v>0</v>
      </c>
      <c r="O129" s="2410">
        <v>0</v>
      </c>
      <c r="P129" s="2391">
        <v>0</v>
      </c>
      <c r="Q129" s="2410">
        <v>0</v>
      </c>
      <c r="R129" s="2409">
        <v>0</v>
      </c>
      <c r="S129" s="2410">
        <v>0</v>
      </c>
      <c r="T129" s="2409">
        <v>0</v>
      </c>
      <c r="U129" s="2410">
        <v>0</v>
      </c>
      <c r="V129" s="2391">
        <v>0</v>
      </c>
      <c r="W129" s="2393">
        <v>0</v>
      </c>
      <c r="X129" s="2409">
        <v>0</v>
      </c>
      <c r="Y129" s="2393">
        <v>0</v>
      </c>
      <c r="Z129" s="2409">
        <v>0</v>
      </c>
      <c r="AA129" s="2410">
        <v>0</v>
      </c>
      <c r="AB129" s="2409">
        <v>0</v>
      </c>
      <c r="AC129" s="2410">
        <v>0</v>
      </c>
      <c r="AD129" s="2409">
        <v>0</v>
      </c>
      <c r="AE129" s="2410">
        <v>0</v>
      </c>
      <c r="AF129" s="2409">
        <v>0</v>
      </c>
      <c r="AG129" s="2410">
        <v>0</v>
      </c>
      <c r="AH129" s="2409">
        <v>0</v>
      </c>
      <c r="AI129" s="2410">
        <v>0</v>
      </c>
      <c r="AJ129" s="2409">
        <v>0</v>
      </c>
      <c r="AK129" s="2410">
        <v>0</v>
      </c>
      <c r="AL129" s="2409">
        <v>0</v>
      </c>
      <c r="AM129" s="2410">
        <v>0</v>
      </c>
      <c r="AN129" s="2410">
        <v>0</v>
      </c>
      <c r="AO129" s="2410">
        <v>0</v>
      </c>
      <c r="AP129" s="2410">
        <v>0</v>
      </c>
      <c r="AQ129" s="2410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2405" t="s">
        <v>37</v>
      </c>
      <c r="C130" s="2406">
        <f t="shared" si="86"/>
        <v>0</v>
      </c>
      <c r="D130" s="2407">
        <f t="shared" si="87"/>
        <v>0</v>
      </c>
      <c r="E130" s="2408">
        <f t="shared" si="87"/>
        <v>0</v>
      </c>
      <c r="F130" s="2391">
        <v>0</v>
      </c>
      <c r="G130" s="2393">
        <v>0</v>
      </c>
      <c r="H130" s="2391">
        <v>0</v>
      </c>
      <c r="I130" s="2393">
        <v>0</v>
      </c>
      <c r="J130" s="2391">
        <v>0</v>
      </c>
      <c r="K130" s="2393">
        <v>0</v>
      </c>
      <c r="L130" s="2409">
        <v>0</v>
      </c>
      <c r="M130" s="2392">
        <v>0</v>
      </c>
      <c r="N130" s="2392">
        <v>0</v>
      </c>
      <c r="O130" s="2410">
        <v>0</v>
      </c>
      <c r="P130" s="2391">
        <v>0</v>
      </c>
      <c r="Q130" s="2410">
        <v>0</v>
      </c>
      <c r="R130" s="2409">
        <v>0</v>
      </c>
      <c r="S130" s="2410">
        <v>0</v>
      </c>
      <c r="T130" s="2409">
        <v>0</v>
      </c>
      <c r="U130" s="2410">
        <v>0</v>
      </c>
      <c r="V130" s="2391">
        <v>0</v>
      </c>
      <c r="W130" s="2393">
        <v>0</v>
      </c>
      <c r="X130" s="2409">
        <v>0</v>
      </c>
      <c r="Y130" s="2393">
        <v>0</v>
      </c>
      <c r="Z130" s="2409">
        <v>0</v>
      </c>
      <c r="AA130" s="2410">
        <v>0</v>
      </c>
      <c r="AB130" s="2409">
        <v>0</v>
      </c>
      <c r="AC130" s="2410">
        <v>0</v>
      </c>
      <c r="AD130" s="2409">
        <v>0</v>
      </c>
      <c r="AE130" s="2410">
        <v>0</v>
      </c>
      <c r="AF130" s="2409">
        <v>0</v>
      </c>
      <c r="AG130" s="2410">
        <v>0</v>
      </c>
      <c r="AH130" s="2409">
        <v>0</v>
      </c>
      <c r="AI130" s="2410">
        <v>0</v>
      </c>
      <c r="AJ130" s="2409">
        <v>0</v>
      </c>
      <c r="AK130" s="2410">
        <v>0</v>
      </c>
      <c r="AL130" s="2409">
        <v>0</v>
      </c>
      <c r="AM130" s="2410">
        <v>0</v>
      </c>
      <c r="AN130" s="2410">
        <v>0</v>
      </c>
      <c r="AO130" s="2410">
        <v>0</v>
      </c>
      <c r="AP130" s="2410">
        <v>0</v>
      </c>
      <c r="AQ130" s="2410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2405" t="s">
        <v>155</v>
      </c>
      <c r="C131" s="2406">
        <f t="shared" si="86"/>
        <v>52</v>
      </c>
      <c r="D131" s="2407">
        <f t="shared" si="87"/>
        <v>36</v>
      </c>
      <c r="E131" s="2408">
        <f t="shared" si="87"/>
        <v>16</v>
      </c>
      <c r="F131" s="2391">
        <v>6</v>
      </c>
      <c r="G131" s="2393">
        <v>0</v>
      </c>
      <c r="H131" s="2391">
        <v>3</v>
      </c>
      <c r="I131" s="2393">
        <v>1</v>
      </c>
      <c r="J131" s="2391">
        <v>13</v>
      </c>
      <c r="K131" s="2393">
        <v>9</v>
      </c>
      <c r="L131" s="2409">
        <v>14</v>
      </c>
      <c r="M131" s="2392">
        <v>6</v>
      </c>
      <c r="N131" s="2392">
        <v>0</v>
      </c>
      <c r="O131" s="2410">
        <v>0</v>
      </c>
      <c r="P131" s="2391">
        <v>0</v>
      </c>
      <c r="Q131" s="2410">
        <v>0</v>
      </c>
      <c r="R131" s="2409">
        <v>0</v>
      </c>
      <c r="S131" s="2410">
        <v>0</v>
      </c>
      <c r="T131" s="2409">
        <v>0</v>
      </c>
      <c r="U131" s="2410">
        <v>0</v>
      </c>
      <c r="V131" s="2391">
        <v>0</v>
      </c>
      <c r="W131" s="2393">
        <v>0</v>
      </c>
      <c r="X131" s="2409">
        <v>0</v>
      </c>
      <c r="Y131" s="2393">
        <v>0</v>
      </c>
      <c r="Z131" s="2409">
        <v>0</v>
      </c>
      <c r="AA131" s="2410">
        <v>0</v>
      </c>
      <c r="AB131" s="2409">
        <v>0</v>
      </c>
      <c r="AC131" s="2410">
        <v>0</v>
      </c>
      <c r="AD131" s="2409">
        <v>0</v>
      </c>
      <c r="AE131" s="2410">
        <v>0</v>
      </c>
      <c r="AF131" s="2409">
        <v>0</v>
      </c>
      <c r="AG131" s="2410">
        <v>0</v>
      </c>
      <c r="AH131" s="2409">
        <v>0</v>
      </c>
      <c r="AI131" s="2410">
        <v>0</v>
      </c>
      <c r="AJ131" s="2409">
        <v>0</v>
      </c>
      <c r="AK131" s="2410">
        <v>0</v>
      </c>
      <c r="AL131" s="2409">
        <v>0</v>
      </c>
      <c r="AM131" s="2410">
        <v>0</v>
      </c>
      <c r="AN131" s="2410">
        <v>0</v>
      </c>
      <c r="AO131" s="2410">
        <v>0</v>
      </c>
      <c r="AP131" s="2410">
        <v>0</v>
      </c>
      <c r="AQ131" s="2410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2405" t="s">
        <v>156</v>
      </c>
      <c r="C132" s="2406">
        <f t="shared" si="86"/>
        <v>0</v>
      </c>
      <c r="D132" s="2407">
        <f t="shared" si="87"/>
        <v>0</v>
      </c>
      <c r="E132" s="2408">
        <f t="shared" si="87"/>
        <v>0</v>
      </c>
      <c r="F132" s="2391">
        <v>0</v>
      </c>
      <c r="G132" s="2393">
        <v>0</v>
      </c>
      <c r="H132" s="2391">
        <v>0</v>
      </c>
      <c r="I132" s="2393">
        <v>0</v>
      </c>
      <c r="J132" s="2391">
        <v>0</v>
      </c>
      <c r="K132" s="2393">
        <v>0</v>
      </c>
      <c r="L132" s="2409">
        <v>0</v>
      </c>
      <c r="M132" s="2392">
        <v>0</v>
      </c>
      <c r="N132" s="2392">
        <v>0</v>
      </c>
      <c r="O132" s="2410">
        <v>0</v>
      </c>
      <c r="P132" s="2391">
        <v>0</v>
      </c>
      <c r="Q132" s="2410">
        <v>0</v>
      </c>
      <c r="R132" s="2409">
        <v>0</v>
      </c>
      <c r="S132" s="2410">
        <v>0</v>
      </c>
      <c r="T132" s="2409">
        <v>0</v>
      </c>
      <c r="U132" s="2410">
        <v>0</v>
      </c>
      <c r="V132" s="2391">
        <v>0</v>
      </c>
      <c r="W132" s="2393">
        <v>0</v>
      </c>
      <c r="X132" s="2409">
        <v>0</v>
      </c>
      <c r="Y132" s="2393">
        <v>0</v>
      </c>
      <c r="Z132" s="2409">
        <v>0</v>
      </c>
      <c r="AA132" s="2410">
        <v>0</v>
      </c>
      <c r="AB132" s="2409">
        <v>0</v>
      </c>
      <c r="AC132" s="2410">
        <v>0</v>
      </c>
      <c r="AD132" s="2409">
        <v>0</v>
      </c>
      <c r="AE132" s="2410">
        <v>0</v>
      </c>
      <c r="AF132" s="2409">
        <v>0</v>
      </c>
      <c r="AG132" s="2410">
        <v>0</v>
      </c>
      <c r="AH132" s="2409">
        <v>0</v>
      </c>
      <c r="AI132" s="2410">
        <v>0</v>
      </c>
      <c r="AJ132" s="2409">
        <v>0</v>
      </c>
      <c r="AK132" s="2410">
        <v>0</v>
      </c>
      <c r="AL132" s="2409">
        <v>0</v>
      </c>
      <c r="AM132" s="2410">
        <v>0</v>
      </c>
      <c r="AN132" s="2410">
        <v>0</v>
      </c>
      <c r="AO132" s="2410">
        <v>0</v>
      </c>
      <c r="AP132" s="2410">
        <v>0</v>
      </c>
      <c r="AQ132" s="2410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2405" t="s">
        <v>157</v>
      </c>
      <c r="C133" s="2406">
        <f t="shared" si="86"/>
        <v>0</v>
      </c>
      <c r="D133" s="2407">
        <f t="shared" si="87"/>
        <v>0</v>
      </c>
      <c r="E133" s="2408">
        <f t="shared" si="87"/>
        <v>0</v>
      </c>
      <c r="F133" s="2391">
        <v>0</v>
      </c>
      <c r="G133" s="2393">
        <v>0</v>
      </c>
      <c r="H133" s="2391">
        <v>0</v>
      </c>
      <c r="I133" s="2393">
        <v>0</v>
      </c>
      <c r="J133" s="2391">
        <v>0</v>
      </c>
      <c r="K133" s="2393">
        <v>0</v>
      </c>
      <c r="L133" s="2409">
        <v>0</v>
      </c>
      <c r="M133" s="2392">
        <v>0</v>
      </c>
      <c r="N133" s="2392">
        <v>0</v>
      </c>
      <c r="O133" s="2410">
        <v>0</v>
      </c>
      <c r="P133" s="2391">
        <v>0</v>
      </c>
      <c r="Q133" s="2410">
        <v>0</v>
      </c>
      <c r="R133" s="2409">
        <v>0</v>
      </c>
      <c r="S133" s="2410">
        <v>0</v>
      </c>
      <c r="T133" s="2409">
        <v>0</v>
      </c>
      <c r="U133" s="2410">
        <v>0</v>
      </c>
      <c r="V133" s="2391">
        <v>0</v>
      </c>
      <c r="W133" s="2393">
        <v>0</v>
      </c>
      <c r="X133" s="2409">
        <v>0</v>
      </c>
      <c r="Y133" s="2393">
        <v>0</v>
      </c>
      <c r="Z133" s="2409">
        <v>0</v>
      </c>
      <c r="AA133" s="2410">
        <v>0</v>
      </c>
      <c r="AB133" s="2409">
        <v>0</v>
      </c>
      <c r="AC133" s="2410">
        <v>0</v>
      </c>
      <c r="AD133" s="2409">
        <v>0</v>
      </c>
      <c r="AE133" s="2410">
        <v>0</v>
      </c>
      <c r="AF133" s="2409">
        <v>0</v>
      </c>
      <c r="AG133" s="2410">
        <v>0</v>
      </c>
      <c r="AH133" s="2409">
        <v>0</v>
      </c>
      <c r="AI133" s="2410">
        <v>0</v>
      </c>
      <c r="AJ133" s="2409">
        <v>0</v>
      </c>
      <c r="AK133" s="2410">
        <v>0</v>
      </c>
      <c r="AL133" s="2409">
        <v>0</v>
      </c>
      <c r="AM133" s="2410">
        <v>0</v>
      </c>
      <c r="AN133" s="2410">
        <v>0</v>
      </c>
      <c r="AO133" s="2410">
        <v>0</v>
      </c>
      <c r="AP133" s="2410">
        <v>0</v>
      </c>
      <c r="AQ133" s="2410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2405" t="s">
        <v>158</v>
      </c>
      <c r="C134" s="2406">
        <f t="shared" si="86"/>
        <v>0</v>
      </c>
      <c r="D134" s="2407">
        <f t="shared" si="87"/>
        <v>0</v>
      </c>
      <c r="E134" s="2408">
        <f t="shared" si="87"/>
        <v>0</v>
      </c>
      <c r="F134" s="2391">
        <v>0</v>
      </c>
      <c r="G134" s="2393">
        <v>0</v>
      </c>
      <c r="H134" s="2391">
        <v>0</v>
      </c>
      <c r="I134" s="2393">
        <v>0</v>
      </c>
      <c r="J134" s="2391">
        <v>0</v>
      </c>
      <c r="K134" s="2393">
        <v>0</v>
      </c>
      <c r="L134" s="2409">
        <v>0</v>
      </c>
      <c r="M134" s="2392">
        <v>0</v>
      </c>
      <c r="N134" s="2392">
        <v>0</v>
      </c>
      <c r="O134" s="2410">
        <v>0</v>
      </c>
      <c r="P134" s="2391">
        <v>0</v>
      </c>
      <c r="Q134" s="2410">
        <v>0</v>
      </c>
      <c r="R134" s="2409">
        <v>0</v>
      </c>
      <c r="S134" s="2410">
        <v>0</v>
      </c>
      <c r="T134" s="2409">
        <v>0</v>
      </c>
      <c r="U134" s="2410">
        <v>0</v>
      </c>
      <c r="V134" s="2391">
        <v>0</v>
      </c>
      <c r="W134" s="2393">
        <v>0</v>
      </c>
      <c r="X134" s="2409">
        <v>0</v>
      </c>
      <c r="Y134" s="2393">
        <v>0</v>
      </c>
      <c r="Z134" s="2409">
        <v>0</v>
      </c>
      <c r="AA134" s="2410">
        <v>0</v>
      </c>
      <c r="AB134" s="2409">
        <v>0</v>
      </c>
      <c r="AC134" s="2410">
        <v>0</v>
      </c>
      <c r="AD134" s="2409">
        <v>0</v>
      </c>
      <c r="AE134" s="2410">
        <v>0</v>
      </c>
      <c r="AF134" s="2409">
        <v>0</v>
      </c>
      <c r="AG134" s="2410">
        <v>0</v>
      </c>
      <c r="AH134" s="2409">
        <v>0</v>
      </c>
      <c r="AI134" s="2410">
        <v>0</v>
      </c>
      <c r="AJ134" s="2409">
        <v>0</v>
      </c>
      <c r="AK134" s="2410">
        <v>0</v>
      </c>
      <c r="AL134" s="2409">
        <v>0</v>
      </c>
      <c r="AM134" s="2410">
        <v>0</v>
      </c>
      <c r="AN134" s="2410">
        <v>0</v>
      </c>
      <c r="AO134" s="2410">
        <v>0</v>
      </c>
      <c r="AP134" s="2410">
        <v>0</v>
      </c>
      <c r="AQ134" s="2410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120</v>
      </c>
      <c r="D136" s="230">
        <f>SUM(D125:D135)</f>
        <v>57</v>
      </c>
      <c r="E136" s="231">
        <f>SUM(E125:E135)</f>
        <v>63</v>
      </c>
      <c r="F136" s="236">
        <f>SUM(F125:F135)</f>
        <v>7</v>
      </c>
      <c r="G136" s="518">
        <f t="shared" ref="G136:AQ136" si="88">SUM(G125:G135)</f>
        <v>0</v>
      </c>
      <c r="H136" s="236">
        <f t="shared" si="88"/>
        <v>8</v>
      </c>
      <c r="I136" s="518">
        <f t="shared" si="88"/>
        <v>3</v>
      </c>
      <c r="J136" s="236">
        <f t="shared" si="88"/>
        <v>20</v>
      </c>
      <c r="K136" s="518">
        <f t="shared" si="88"/>
        <v>27</v>
      </c>
      <c r="L136" s="521">
        <f t="shared" si="88"/>
        <v>20</v>
      </c>
      <c r="M136" s="239">
        <f t="shared" si="88"/>
        <v>33</v>
      </c>
      <c r="N136" s="239">
        <f t="shared" si="88"/>
        <v>1</v>
      </c>
      <c r="O136" s="240">
        <f t="shared" si="88"/>
        <v>0</v>
      </c>
      <c r="P136" s="236">
        <f t="shared" si="88"/>
        <v>1</v>
      </c>
      <c r="Q136" s="240">
        <f t="shared" si="88"/>
        <v>0</v>
      </c>
      <c r="R136" s="517">
        <f t="shared" si="88"/>
        <v>0</v>
      </c>
      <c r="S136" s="2312">
        <f t="shared" si="88"/>
        <v>0</v>
      </c>
      <c r="T136" s="2188">
        <f t="shared" si="88"/>
        <v>0</v>
      </c>
      <c r="U136" s="2203">
        <f t="shared" si="88"/>
        <v>0</v>
      </c>
      <c r="V136" s="239">
        <f t="shared" si="88"/>
        <v>0</v>
      </c>
      <c r="W136" s="2312">
        <f t="shared" si="88"/>
        <v>0</v>
      </c>
      <c r="X136" s="2434">
        <f t="shared" si="88"/>
        <v>0</v>
      </c>
      <c r="Y136" s="518">
        <f t="shared" si="88"/>
        <v>0</v>
      </c>
      <c r="Z136" s="2435">
        <f t="shared" si="88"/>
        <v>0</v>
      </c>
      <c r="AA136" s="518">
        <f t="shared" si="88"/>
        <v>0</v>
      </c>
      <c r="AB136" s="2435">
        <f t="shared" si="88"/>
        <v>0</v>
      </c>
      <c r="AC136" s="518">
        <f t="shared" si="88"/>
        <v>0</v>
      </c>
      <c r="AD136" s="2435">
        <f t="shared" si="88"/>
        <v>0</v>
      </c>
      <c r="AE136" s="518">
        <f t="shared" si="88"/>
        <v>0</v>
      </c>
      <c r="AF136" s="2435">
        <f t="shared" si="88"/>
        <v>0</v>
      </c>
      <c r="AG136" s="518">
        <f t="shared" si="88"/>
        <v>0</v>
      </c>
      <c r="AH136" s="2435">
        <f t="shared" si="88"/>
        <v>0</v>
      </c>
      <c r="AI136" s="518">
        <f t="shared" si="88"/>
        <v>0</v>
      </c>
      <c r="AJ136" s="2435">
        <f t="shared" si="88"/>
        <v>0</v>
      </c>
      <c r="AK136" s="518">
        <f t="shared" si="88"/>
        <v>0</v>
      </c>
      <c r="AL136" s="2435">
        <f t="shared" si="88"/>
        <v>0</v>
      </c>
      <c r="AM136" s="518">
        <f t="shared" si="88"/>
        <v>0</v>
      </c>
      <c r="AN136" s="518">
        <f t="shared" si="88"/>
        <v>3</v>
      </c>
      <c r="AO136" s="518">
        <f t="shared" si="88"/>
        <v>1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4366" t="s">
        <v>162</v>
      </c>
      <c r="B138" s="4366" t="s">
        <v>4</v>
      </c>
      <c r="C138" s="3775" t="s">
        <v>6</v>
      </c>
      <c r="D138" s="3776"/>
      <c r="E138" s="3777"/>
      <c r="F138" s="4367" t="s">
        <v>163</v>
      </c>
      <c r="G138" s="4368"/>
      <c r="H138" s="4368"/>
      <c r="I138" s="4368"/>
      <c r="J138" s="4368"/>
      <c r="K138" s="4368"/>
      <c r="L138" s="4368"/>
      <c r="M138" s="4368"/>
      <c r="N138" s="4368"/>
      <c r="O138" s="4368"/>
      <c r="P138" s="4368"/>
      <c r="Q138" s="4368"/>
      <c r="R138" s="4368"/>
      <c r="S138" s="4368"/>
      <c r="T138" s="4368"/>
      <c r="U138" s="4368"/>
      <c r="V138" s="4368"/>
      <c r="W138" s="4368"/>
      <c r="X138" s="4368"/>
      <c r="Y138" s="4368"/>
      <c r="Z138" s="4368"/>
      <c r="AA138" s="4368"/>
      <c r="AB138" s="4368"/>
      <c r="AC138" s="4368"/>
      <c r="AD138" s="4368"/>
      <c r="AE138" s="4368"/>
      <c r="AF138" s="4368"/>
      <c r="AG138" s="4369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367" t="s">
        <v>15</v>
      </c>
      <c r="G139" s="4275"/>
      <c r="H139" s="4300" t="s">
        <v>16</v>
      </c>
      <c r="I139" s="4365"/>
      <c r="J139" s="4300" t="s">
        <v>17</v>
      </c>
      <c r="K139" s="4365"/>
      <c r="L139" s="4300" t="s">
        <v>18</v>
      </c>
      <c r="M139" s="4365"/>
      <c r="N139" s="4300" t="s">
        <v>19</v>
      </c>
      <c r="O139" s="4365"/>
      <c r="P139" s="4300" t="s">
        <v>20</v>
      </c>
      <c r="Q139" s="4365"/>
      <c r="R139" s="4300" t="s">
        <v>21</v>
      </c>
      <c r="S139" s="4365"/>
      <c r="T139" s="4300" t="s">
        <v>22</v>
      </c>
      <c r="U139" s="4365"/>
      <c r="V139" s="4300" t="s">
        <v>23</v>
      </c>
      <c r="W139" s="4365"/>
      <c r="X139" s="4300" t="s">
        <v>24</v>
      </c>
      <c r="Y139" s="4365"/>
      <c r="Z139" s="4300" t="s">
        <v>25</v>
      </c>
      <c r="AA139" s="4365"/>
      <c r="AB139" s="4300" t="s">
        <v>26</v>
      </c>
      <c r="AC139" s="4365"/>
      <c r="AD139" s="4300" t="s">
        <v>27</v>
      </c>
      <c r="AE139" s="4365"/>
      <c r="AF139" s="4300" t="s">
        <v>28</v>
      </c>
      <c r="AG139" s="4372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2314" t="s">
        <v>90</v>
      </c>
      <c r="D140" s="2273" t="s">
        <v>29</v>
      </c>
      <c r="E140" s="2315" t="s">
        <v>30</v>
      </c>
      <c r="F140" s="2200" t="s">
        <v>29</v>
      </c>
      <c r="G140" s="2315" t="s">
        <v>30</v>
      </c>
      <c r="H140" s="2200" t="s">
        <v>29</v>
      </c>
      <c r="I140" s="2315" t="s">
        <v>30</v>
      </c>
      <c r="J140" s="2200" t="s">
        <v>29</v>
      </c>
      <c r="K140" s="2315" t="s">
        <v>30</v>
      </c>
      <c r="L140" s="2200" t="s">
        <v>29</v>
      </c>
      <c r="M140" s="2315" t="s">
        <v>30</v>
      </c>
      <c r="N140" s="2200" t="s">
        <v>29</v>
      </c>
      <c r="O140" s="2315" t="s">
        <v>30</v>
      </c>
      <c r="P140" s="2200" t="s">
        <v>29</v>
      </c>
      <c r="Q140" s="2315" t="s">
        <v>30</v>
      </c>
      <c r="R140" s="2200" t="s">
        <v>29</v>
      </c>
      <c r="S140" s="2315" t="s">
        <v>30</v>
      </c>
      <c r="T140" s="2200" t="s">
        <v>29</v>
      </c>
      <c r="U140" s="2315" t="s">
        <v>30</v>
      </c>
      <c r="V140" s="2200" t="s">
        <v>29</v>
      </c>
      <c r="W140" s="2315" t="s">
        <v>30</v>
      </c>
      <c r="X140" s="2200" t="s">
        <v>29</v>
      </c>
      <c r="Y140" s="2315" t="s">
        <v>30</v>
      </c>
      <c r="Z140" s="2200" t="s">
        <v>29</v>
      </c>
      <c r="AA140" s="2315" t="s">
        <v>30</v>
      </c>
      <c r="AB140" s="2200" t="s">
        <v>29</v>
      </c>
      <c r="AC140" s="2315" t="s">
        <v>30</v>
      </c>
      <c r="AD140" s="2200" t="s">
        <v>29</v>
      </c>
      <c r="AE140" s="2315" t="s">
        <v>30</v>
      </c>
      <c r="AF140" s="2200" t="s">
        <v>29</v>
      </c>
      <c r="AG140" s="2436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4305" t="s">
        <v>164</v>
      </c>
      <c r="B141" s="2163" t="s">
        <v>31</v>
      </c>
      <c r="C141" s="2164">
        <f t="shared" ref="C141:C148" si="90">SUM(D141:E141)</f>
        <v>0</v>
      </c>
      <c r="D141" s="2165">
        <f>SUM(F141+H141+J141+L141+N141+P141+R141+T141+V141+X141+Z141+AB141+AD141+AF141)</f>
        <v>0</v>
      </c>
      <c r="E141" s="2166">
        <f t="shared" ref="D141:E148" si="91">SUM(G141+I141+K141+M141+O141+Q141+S141+U141+W141+Y141+AA141+AC141+AE141+AG141)</f>
        <v>0</v>
      </c>
      <c r="F141" s="2167"/>
      <c r="G141" s="2168"/>
      <c r="H141" s="2167"/>
      <c r="I141" s="2168"/>
      <c r="J141" s="2167"/>
      <c r="K141" s="2168"/>
      <c r="L141" s="2167"/>
      <c r="M141" s="2168"/>
      <c r="N141" s="2167"/>
      <c r="O141" s="2168"/>
      <c r="P141" s="2167"/>
      <c r="Q141" s="2168"/>
      <c r="R141" s="2167"/>
      <c r="S141" s="2168"/>
      <c r="T141" s="2167"/>
      <c r="U141" s="2168"/>
      <c r="V141" s="2167"/>
      <c r="W141" s="2168"/>
      <c r="X141" s="2167"/>
      <c r="Y141" s="2168"/>
      <c r="Z141" s="2167"/>
      <c r="AA141" s="2168"/>
      <c r="AB141" s="2167"/>
      <c r="AC141" s="2168"/>
      <c r="AD141" s="2167"/>
      <c r="AE141" s="2168"/>
      <c r="AF141" s="2167"/>
      <c r="AG141" s="2169"/>
      <c r="AH141" s="2170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2437" t="s">
        <v>152</v>
      </c>
      <c r="C142" s="1647">
        <f t="shared" si="90"/>
        <v>0</v>
      </c>
      <c r="D142" s="2407">
        <f t="shared" si="91"/>
        <v>0</v>
      </c>
      <c r="E142" s="2408">
        <f>SUM(G142+I142+K142+M142+O142+Q142+S142+U142+W142+Y142+AA142+AC142+AE142+AG142)</f>
        <v>0</v>
      </c>
      <c r="F142" s="2319"/>
      <c r="G142" s="2321"/>
      <c r="H142" s="2319"/>
      <c r="I142" s="2321"/>
      <c r="J142" s="2319"/>
      <c r="K142" s="2321"/>
      <c r="L142" s="2319"/>
      <c r="M142" s="2321"/>
      <c r="N142" s="2319"/>
      <c r="O142" s="2321"/>
      <c r="P142" s="2319"/>
      <c r="Q142" s="2321"/>
      <c r="R142" s="2319"/>
      <c r="S142" s="2321"/>
      <c r="T142" s="2319"/>
      <c r="U142" s="2321"/>
      <c r="V142" s="2319"/>
      <c r="W142" s="2321"/>
      <c r="X142" s="2319"/>
      <c r="Y142" s="2321"/>
      <c r="Z142" s="2319"/>
      <c r="AA142" s="2321"/>
      <c r="AB142" s="2319"/>
      <c r="AC142" s="2321"/>
      <c r="AD142" s="2319"/>
      <c r="AE142" s="2321"/>
      <c r="AF142" s="2319"/>
      <c r="AG142" s="2322"/>
      <c r="AH142" s="2318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2438" t="s">
        <v>165</v>
      </c>
      <c r="C143" s="1647">
        <f t="shared" si="90"/>
        <v>0</v>
      </c>
      <c r="D143" s="2407">
        <f>SUM(F143+H143+J143+L143+N143+P143+R143+T143+V143+X143+Z143+AB143+AD143+AF143)</f>
        <v>0</v>
      </c>
      <c r="E143" s="2408">
        <f t="shared" si="91"/>
        <v>0</v>
      </c>
      <c r="F143" s="2319"/>
      <c r="G143" s="2321"/>
      <c r="H143" s="2319"/>
      <c r="I143" s="2321"/>
      <c r="J143" s="2319"/>
      <c r="K143" s="2321"/>
      <c r="L143" s="2319"/>
      <c r="M143" s="2321"/>
      <c r="N143" s="2319"/>
      <c r="O143" s="2321"/>
      <c r="P143" s="2319"/>
      <c r="Q143" s="2321"/>
      <c r="R143" s="2319"/>
      <c r="S143" s="2321"/>
      <c r="T143" s="2319"/>
      <c r="U143" s="2321"/>
      <c r="V143" s="2319"/>
      <c r="W143" s="2321"/>
      <c r="X143" s="2319"/>
      <c r="Y143" s="2321"/>
      <c r="Z143" s="2319"/>
      <c r="AA143" s="2321"/>
      <c r="AB143" s="2319"/>
      <c r="AC143" s="2321"/>
      <c r="AD143" s="2319"/>
      <c r="AE143" s="2321"/>
      <c r="AF143" s="2319"/>
      <c r="AG143" s="2322"/>
      <c r="AH143" s="2318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2439" t="s">
        <v>166</v>
      </c>
      <c r="C144" s="2440">
        <f t="shared" si="90"/>
        <v>0</v>
      </c>
      <c r="D144" s="2422">
        <f t="shared" si="91"/>
        <v>0</v>
      </c>
      <c r="E144" s="2423">
        <f t="shared" si="91"/>
        <v>0</v>
      </c>
      <c r="F144" s="2325"/>
      <c r="G144" s="2327"/>
      <c r="H144" s="2325"/>
      <c r="I144" s="2327"/>
      <c r="J144" s="2325"/>
      <c r="K144" s="2327"/>
      <c r="L144" s="2325"/>
      <c r="M144" s="2327"/>
      <c r="N144" s="2325"/>
      <c r="O144" s="2327"/>
      <c r="P144" s="2325"/>
      <c r="Q144" s="2327"/>
      <c r="R144" s="2325"/>
      <c r="S144" s="2327"/>
      <c r="T144" s="2325"/>
      <c r="U144" s="2327"/>
      <c r="V144" s="2325"/>
      <c r="W144" s="2327"/>
      <c r="X144" s="2325"/>
      <c r="Y144" s="2327"/>
      <c r="Z144" s="2325"/>
      <c r="AA144" s="2327"/>
      <c r="AB144" s="2325"/>
      <c r="AC144" s="2327"/>
      <c r="AD144" s="2325"/>
      <c r="AE144" s="2327"/>
      <c r="AF144" s="2325"/>
      <c r="AG144" s="2328"/>
      <c r="AH144" s="2340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363" t="s">
        <v>167</v>
      </c>
      <c r="B145" s="2441" t="s">
        <v>31</v>
      </c>
      <c r="C145" s="2442">
        <f t="shared" si="90"/>
        <v>0</v>
      </c>
      <c r="D145" s="2443">
        <f t="shared" si="91"/>
        <v>0</v>
      </c>
      <c r="E145" s="2444">
        <f t="shared" si="91"/>
        <v>0</v>
      </c>
      <c r="F145" s="2445"/>
      <c r="G145" s="2446"/>
      <c r="H145" s="2445"/>
      <c r="I145" s="2446"/>
      <c r="J145" s="2445"/>
      <c r="K145" s="2446"/>
      <c r="L145" s="2445"/>
      <c r="M145" s="2446"/>
      <c r="N145" s="2445"/>
      <c r="O145" s="2446"/>
      <c r="P145" s="2445"/>
      <c r="Q145" s="2446"/>
      <c r="R145" s="2445"/>
      <c r="S145" s="2446"/>
      <c r="T145" s="2445"/>
      <c r="U145" s="2446"/>
      <c r="V145" s="2445"/>
      <c r="W145" s="2446"/>
      <c r="X145" s="2445"/>
      <c r="Y145" s="2446"/>
      <c r="Z145" s="2445"/>
      <c r="AA145" s="2446"/>
      <c r="AB145" s="2445"/>
      <c r="AC145" s="2446"/>
      <c r="AD145" s="2445"/>
      <c r="AE145" s="2446"/>
      <c r="AF145" s="2445"/>
      <c r="AG145" s="2447"/>
      <c r="AH145" s="2448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2437" t="s">
        <v>152</v>
      </c>
      <c r="C146" s="2449">
        <f t="shared" si="90"/>
        <v>0</v>
      </c>
      <c r="D146" s="2407">
        <f t="shared" si="91"/>
        <v>0</v>
      </c>
      <c r="E146" s="2408">
        <f t="shared" si="91"/>
        <v>0</v>
      </c>
      <c r="F146" s="2319"/>
      <c r="G146" s="2321"/>
      <c r="H146" s="2319"/>
      <c r="I146" s="2321"/>
      <c r="J146" s="2319"/>
      <c r="K146" s="2321"/>
      <c r="L146" s="2319"/>
      <c r="M146" s="2321"/>
      <c r="N146" s="2319"/>
      <c r="O146" s="2321"/>
      <c r="P146" s="2319"/>
      <c r="Q146" s="2321"/>
      <c r="R146" s="2319"/>
      <c r="S146" s="2321"/>
      <c r="T146" s="2319"/>
      <c r="U146" s="2321"/>
      <c r="V146" s="2319"/>
      <c r="W146" s="2321"/>
      <c r="X146" s="2319"/>
      <c r="Y146" s="2321"/>
      <c r="Z146" s="2319"/>
      <c r="AA146" s="2321"/>
      <c r="AB146" s="2319"/>
      <c r="AC146" s="2321"/>
      <c r="AD146" s="2319"/>
      <c r="AE146" s="2321"/>
      <c r="AF146" s="2319"/>
      <c r="AG146" s="2322"/>
      <c r="AH146" s="2318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2438" t="s">
        <v>165</v>
      </c>
      <c r="C147" s="2449">
        <f t="shared" si="90"/>
        <v>0</v>
      </c>
      <c r="D147" s="2407">
        <f t="shared" si="91"/>
        <v>0</v>
      </c>
      <c r="E147" s="2408">
        <f t="shared" si="91"/>
        <v>0</v>
      </c>
      <c r="F147" s="2319"/>
      <c r="G147" s="2321"/>
      <c r="H147" s="2319"/>
      <c r="I147" s="2321"/>
      <c r="J147" s="2319"/>
      <c r="K147" s="2321"/>
      <c r="L147" s="2319"/>
      <c r="M147" s="2321"/>
      <c r="N147" s="2319"/>
      <c r="O147" s="2321"/>
      <c r="P147" s="2319"/>
      <c r="Q147" s="2321"/>
      <c r="R147" s="2319"/>
      <c r="S147" s="2321"/>
      <c r="T147" s="2319"/>
      <c r="U147" s="2321"/>
      <c r="V147" s="2319"/>
      <c r="W147" s="2321"/>
      <c r="X147" s="2319"/>
      <c r="Y147" s="2321"/>
      <c r="Z147" s="2319"/>
      <c r="AA147" s="2321"/>
      <c r="AB147" s="2319"/>
      <c r="AC147" s="2321"/>
      <c r="AD147" s="2319"/>
      <c r="AE147" s="2321"/>
      <c r="AF147" s="2319"/>
      <c r="AG147" s="2322"/>
      <c r="AH147" s="2318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2439" t="s">
        <v>166</v>
      </c>
      <c r="C148" s="2440">
        <f t="shared" si="90"/>
        <v>0</v>
      </c>
      <c r="D148" s="2422">
        <f t="shared" si="91"/>
        <v>0</v>
      </c>
      <c r="E148" s="2423">
        <f t="shared" si="91"/>
        <v>0</v>
      </c>
      <c r="F148" s="2325"/>
      <c r="G148" s="2327"/>
      <c r="H148" s="2325"/>
      <c r="I148" s="2327"/>
      <c r="J148" s="2325"/>
      <c r="K148" s="2327"/>
      <c r="L148" s="2325"/>
      <c r="M148" s="2327"/>
      <c r="N148" s="2325"/>
      <c r="O148" s="2327"/>
      <c r="P148" s="2325"/>
      <c r="Q148" s="2327"/>
      <c r="R148" s="2325"/>
      <c r="S148" s="2327"/>
      <c r="T148" s="2325"/>
      <c r="U148" s="2327"/>
      <c r="V148" s="2325"/>
      <c r="W148" s="2327"/>
      <c r="X148" s="2325"/>
      <c r="Y148" s="2327"/>
      <c r="Z148" s="2325"/>
      <c r="AA148" s="2327"/>
      <c r="AB148" s="2325"/>
      <c r="AC148" s="2327"/>
      <c r="AD148" s="2325"/>
      <c r="AE148" s="2327"/>
      <c r="AF148" s="2325"/>
      <c r="AG148" s="2328"/>
      <c r="AH148" s="2340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364" t="s">
        <v>169</v>
      </c>
      <c r="B150" s="4364" t="s">
        <v>6</v>
      </c>
      <c r="C150" s="4364" t="s">
        <v>170</v>
      </c>
      <c r="D150" s="4364"/>
      <c r="E150" s="4364"/>
      <c r="F150" s="4044" t="s">
        <v>40</v>
      </c>
      <c r="G150" s="4348"/>
      <c r="CA150" s="3972" t="s">
        <v>10</v>
      </c>
      <c r="CI150" s="3972" t="s">
        <v>10</v>
      </c>
    </row>
    <row r="151" spans="1:91" ht="17.25" customHeight="1" x14ac:dyDescent="0.2">
      <c r="A151" s="4364"/>
      <c r="B151" s="4364"/>
      <c r="C151" s="2450" t="s">
        <v>171</v>
      </c>
      <c r="D151" s="2451" t="s">
        <v>172</v>
      </c>
      <c r="E151" s="1201" t="s">
        <v>173</v>
      </c>
      <c r="F151" s="2450" t="s">
        <v>174</v>
      </c>
      <c r="G151" s="1201" t="s">
        <v>175</v>
      </c>
      <c r="CA151" s="3972"/>
      <c r="CI151" s="3972"/>
    </row>
    <row r="152" spans="1:91" ht="21" customHeight="1" x14ac:dyDescent="0.25">
      <c r="A152" s="2437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2437" t="s">
        <v>177</v>
      </c>
      <c r="B153" s="431">
        <f t="shared" si="95"/>
        <v>0</v>
      </c>
      <c r="C153" s="2452"/>
      <c r="D153" s="2453"/>
      <c r="E153" s="2454"/>
      <c r="F153" s="2455"/>
      <c r="G153" s="2454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2437" t="s">
        <v>178</v>
      </c>
      <c r="B154" s="431">
        <f t="shared" si="95"/>
        <v>0</v>
      </c>
      <c r="C154" s="2452"/>
      <c r="D154" s="2453"/>
      <c r="E154" s="2454"/>
      <c r="F154" s="2455"/>
      <c r="G154" s="2454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2437" t="s">
        <v>179</v>
      </c>
      <c r="B155" s="431">
        <f t="shared" si="95"/>
        <v>0</v>
      </c>
      <c r="C155" s="2452"/>
      <c r="D155" s="2453"/>
      <c r="E155" s="2454"/>
      <c r="F155" s="2455"/>
      <c r="G155" s="2454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2437" t="s">
        <v>180</v>
      </c>
      <c r="B156" s="431">
        <f t="shared" si="95"/>
        <v>0</v>
      </c>
      <c r="C156" s="2452"/>
      <c r="D156" s="2453"/>
      <c r="E156" s="2454"/>
      <c r="F156" s="2455"/>
      <c r="G156" s="2454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2437" t="s">
        <v>181</v>
      </c>
      <c r="B157" s="431">
        <f t="shared" si="95"/>
        <v>0</v>
      </c>
      <c r="C157" s="2452"/>
      <c r="D157" s="2453"/>
      <c r="E157" s="2454"/>
      <c r="F157" s="2455"/>
      <c r="G157" s="2454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2456" t="s">
        <v>182</v>
      </c>
      <c r="B158" s="432">
        <f t="shared" si="95"/>
        <v>0</v>
      </c>
      <c r="C158" s="2457"/>
      <c r="D158" s="2458"/>
      <c r="E158" s="2459"/>
      <c r="F158" s="2460"/>
      <c r="G158" s="2459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2461" t="s">
        <v>5</v>
      </c>
      <c r="B160" s="2462" t="s">
        <v>6</v>
      </c>
    </row>
    <row r="161" spans="1:91" ht="17.25" customHeight="1" x14ac:dyDescent="0.2">
      <c r="A161" s="2437" t="s">
        <v>184</v>
      </c>
      <c r="B161" s="284"/>
    </row>
    <row r="162" spans="1:91" ht="16.5" customHeight="1" x14ac:dyDescent="0.2">
      <c r="A162" s="2437" t="s">
        <v>185</v>
      </c>
      <c r="B162" s="284"/>
    </row>
    <row r="163" spans="1:91" ht="23.25" customHeight="1" x14ac:dyDescent="0.2">
      <c r="A163" s="2456" t="s">
        <v>186</v>
      </c>
      <c r="B163" s="2463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361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354" t="s">
        <v>42</v>
      </c>
      <c r="F166" s="4049"/>
      <c r="G166" s="4354" t="s">
        <v>16</v>
      </c>
      <c r="H166" s="4049"/>
      <c r="I166" s="4354" t="s">
        <v>17</v>
      </c>
      <c r="J166" s="4049"/>
      <c r="K166" s="4354" t="s">
        <v>18</v>
      </c>
      <c r="L166" s="4049"/>
      <c r="M166" s="4354" t="s">
        <v>19</v>
      </c>
      <c r="N166" s="4049"/>
      <c r="O166" s="4354" t="s">
        <v>20</v>
      </c>
      <c r="P166" s="4049"/>
      <c r="Q166" s="4354" t="s">
        <v>21</v>
      </c>
      <c r="R166" s="4049"/>
      <c r="S166" s="4354" t="s">
        <v>22</v>
      </c>
      <c r="T166" s="4049"/>
      <c r="U166" s="4354" t="s">
        <v>23</v>
      </c>
      <c r="V166" s="4049"/>
      <c r="W166" s="4354" t="s">
        <v>24</v>
      </c>
      <c r="X166" s="4049"/>
      <c r="Y166" s="4354" t="s">
        <v>25</v>
      </c>
      <c r="Z166" s="4049"/>
      <c r="AA166" s="4354" t="s">
        <v>26</v>
      </c>
      <c r="AB166" s="4049"/>
      <c r="AC166" s="4354" t="s">
        <v>27</v>
      </c>
      <c r="AD166" s="4049"/>
      <c r="AE166" s="4354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2464" t="s">
        <v>90</v>
      </c>
      <c r="C167" s="2465" t="s">
        <v>29</v>
      </c>
      <c r="D167" s="1212" t="s">
        <v>30</v>
      </c>
      <c r="E167" s="2466" t="s">
        <v>29</v>
      </c>
      <c r="F167" s="1212" t="s">
        <v>30</v>
      </c>
      <c r="G167" s="2466" t="s">
        <v>29</v>
      </c>
      <c r="H167" s="1212" t="s">
        <v>30</v>
      </c>
      <c r="I167" s="2466" t="s">
        <v>29</v>
      </c>
      <c r="J167" s="1212" t="s">
        <v>30</v>
      </c>
      <c r="K167" s="2466" t="s">
        <v>29</v>
      </c>
      <c r="L167" s="1212" t="s">
        <v>30</v>
      </c>
      <c r="M167" s="2466" t="s">
        <v>29</v>
      </c>
      <c r="N167" s="1212" t="s">
        <v>30</v>
      </c>
      <c r="O167" s="2466" t="s">
        <v>29</v>
      </c>
      <c r="P167" s="1212" t="s">
        <v>30</v>
      </c>
      <c r="Q167" s="2466" t="s">
        <v>29</v>
      </c>
      <c r="R167" s="1212" t="s">
        <v>30</v>
      </c>
      <c r="S167" s="2466" t="s">
        <v>29</v>
      </c>
      <c r="T167" s="1212" t="s">
        <v>30</v>
      </c>
      <c r="U167" s="2466" t="s">
        <v>29</v>
      </c>
      <c r="V167" s="1212" t="s">
        <v>30</v>
      </c>
      <c r="W167" s="2466" t="s">
        <v>29</v>
      </c>
      <c r="X167" s="1212" t="s">
        <v>30</v>
      </c>
      <c r="Y167" s="2466" t="s">
        <v>29</v>
      </c>
      <c r="Z167" s="1212" t="s">
        <v>30</v>
      </c>
      <c r="AA167" s="2466" t="s">
        <v>29</v>
      </c>
      <c r="AB167" s="1212" t="s">
        <v>30</v>
      </c>
      <c r="AC167" s="2466" t="s">
        <v>29</v>
      </c>
      <c r="AD167" s="1212" t="s">
        <v>30</v>
      </c>
      <c r="AE167" s="2466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2437" t="s">
        <v>191</v>
      </c>
      <c r="B168" s="2467">
        <f>SUM(C168:D168)</f>
        <v>0</v>
      </c>
      <c r="C168" s="2467">
        <f t="shared" ref="C168:D170" si="99">+E168+G168+I168+K168+M168+O168+Q168+S168+U168+W168+Y168+AA168+AC168+AE168</f>
        <v>0</v>
      </c>
      <c r="D168" s="2467">
        <f t="shared" si="99"/>
        <v>0</v>
      </c>
      <c r="E168" s="2445"/>
      <c r="F168" s="2446"/>
      <c r="G168" s="2445"/>
      <c r="H168" s="2446"/>
      <c r="I168" s="2445"/>
      <c r="J168" s="2446"/>
      <c r="K168" s="2445"/>
      <c r="L168" s="2446"/>
      <c r="M168" s="2445"/>
      <c r="N168" s="2446"/>
      <c r="O168" s="2445"/>
      <c r="P168" s="2446"/>
      <c r="Q168" s="2445"/>
      <c r="R168" s="2446"/>
      <c r="S168" s="2445"/>
      <c r="T168" s="2446"/>
      <c r="U168" s="2445"/>
      <c r="V168" s="2446"/>
      <c r="W168" s="2445"/>
      <c r="X168" s="2446"/>
      <c r="Y168" s="2445"/>
      <c r="Z168" s="2446"/>
      <c r="AA168" s="2445"/>
      <c r="AB168" s="2446"/>
      <c r="AC168" s="2445"/>
      <c r="AD168" s="2446"/>
      <c r="AE168" s="2445"/>
      <c r="AF168" s="2468"/>
      <c r="AG168" s="2469"/>
      <c r="AH168" s="2469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2437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2319"/>
      <c r="F169" s="2321"/>
      <c r="G169" s="2319"/>
      <c r="H169" s="2321"/>
      <c r="I169" s="2319"/>
      <c r="J169" s="2321"/>
      <c r="K169" s="2319"/>
      <c r="L169" s="2321"/>
      <c r="M169" s="2319"/>
      <c r="N169" s="2321"/>
      <c r="O169" s="2319"/>
      <c r="P169" s="2321"/>
      <c r="Q169" s="2319"/>
      <c r="R169" s="2321"/>
      <c r="S169" s="2319"/>
      <c r="T169" s="2321"/>
      <c r="U169" s="2319"/>
      <c r="V169" s="2321"/>
      <c r="W169" s="2319"/>
      <c r="X169" s="2321"/>
      <c r="Y169" s="2319"/>
      <c r="Z169" s="2321"/>
      <c r="AA169" s="2319"/>
      <c r="AB169" s="2321"/>
      <c r="AC169" s="2319"/>
      <c r="AD169" s="2321"/>
      <c r="AE169" s="2319"/>
      <c r="AF169" s="2470"/>
      <c r="AG169" s="2338"/>
      <c r="AH169" s="2338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2437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2456" t="s">
        <v>194</v>
      </c>
      <c r="B171" s="2471"/>
      <c r="C171" s="2471"/>
      <c r="D171" s="2471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362" t="s">
        <v>197</v>
      </c>
      <c r="C173" s="4054"/>
      <c r="D173" s="4055"/>
      <c r="E173" s="4362" t="s">
        <v>198</v>
      </c>
      <c r="F173" s="4054"/>
      <c r="G173" s="4055"/>
    </row>
    <row r="174" spans="1:91" x14ac:dyDescent="0.2">
      <c r="A174" s="3755"/>
      <c r="B174" s="2472" t="s">
        <v>90</v>
      </c>
      <c r="C174" s="2473" t="s">
        <v>29</v>
      </c>
      <c r="D174" s="1217" t="s">
        <v>30</v>
      </c>
      <c r="E174" s="2472" t="s">
        <v>90</v>
      </c>
      <c r="F174" s="2473" t="s">
        <v>29</v>
      </c>
      <c r="G174" s="1217" t="s">
        <v>30</v>
      </c>
    </row>
    <row r="175" spans="1:91" x14ac:dyDescent="0.2">
      <c r="A175" s="308" t="s">
        <v>199</v>
      </c>
      <c r="B175" s="2474">
        <f>SUM(C175:D175)</f>
        <v>0</v>
      </c>
      <c r="C175" s="2475"/>
      <c r="D175" s="2476"/>
      <c r="E175" s="2474">
        <f>SUM(F175:G175)</f>
        <v>0</v>
      </c>
      <c r="F175" s="2475"/>
      <c r="G175" s="2476"/>
    </row>
    <row r="176" spans="1:91" ht="23.25" customHeight="1" x14ac:dyDescent="0.25">
      <c r="A176" s="2477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358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2478" t="s">
        <v>12</v>
      </c>
      <c r="D179" s="2479" t="s">
        <v>13</v>
      </c>
      <c r="E179" s="2479" t="s">
        <v>41</v>
      </c>
      <c r="F179" s="2479" t="s">
        <v>42</v>
      </c>
      <c r="G179" s="2479" t="s">
        <v>16</v>
      </c>
      <c r="H179" s="2479" t="s">
        <v>17</v>
      </c>
      <c r="I179" s="2479" t="s">
        <v>18</v>
      </c>
      <c r="J179" s="2479" t="s">
        <v>19</v>
      </c>
      <c r="K179" s="2479" t="s">
        <v>20</v>
      </c>
      <c r="L179" s="2479" t="s">
        <v>21</v>
      </c>
      <c r="M179" s="2479" t="s">
        <v>22</v>
      </c>
      <c r="N179" s="2479" t="s">
        <v>23</v>
      </c>
      <c r="O179" s="2479" t="s">
        <v>24</v>
      </c>
      <c r="P179" s="2479" t="s">
        <v>25</v>
      </c>
      <c r="Q179" s="2479" t="s">
        <v>26</v>
      </c>
      <c r="R179" s="2479" t="s">
        <v>27</v>
      </c>
      <c r="S179" s="1219" t="s">
        <v>28</v>
      </c>
    </row>
    <row r="180" spans="1:94" x14ac:dyDescent="0.2">
      <c r="A180" s="308" t="s">
        <v>203</v>
      </c>
      <c r="B180" s="2480">
        <f>SUM(C180:S180)</f>
        <v>0</v>
      </c>
      <c r="C180" s="2391"/>
      <c r="D180" s="2392"/>
      <c r="E180" s="2392"/>
      <c r="F180" s="2392"/>
      <c r="G180" s="2392"/>
      <c r="H180" s="2392"/>
      <c r="I180" s="2392"/>
      <c r="J180" s="2392"/>
      <c r="K180" s="2392"/>
      <c r="L180" s="2392"/>
      <c r="M180" s="2392"/>
      <c r="N180" s="2392"/>
      <c r="O180" s="2392"/>
      <c r="P180" s="2392"/>
      <c r="Q180" s="2392"/>
      <c r="R180" s="2392"/>
      <c r="S180" s="2393"/>
    </row>
    <row r="181" spans="1:94" x14ac:dyDescent="0.2">
      <c r="A181" s="308" t="s">
        <v>204</v>
      </c>
      <c r="B181" s="2480">
        <f>SUM(C181:S181)</f>
        <v>0</v>
      </c>
      <c r="C181" s="2391"/>
      <c r="D181" s="2392"/>
      <c r="E181" s="2392"/>
      <c r="F181" s="2392"/>
      <c r="G181" s="2392"/>
      <c r="H181" s="2392"/>
      <c r="I181" s="2392"/>
      <c r="J181" s="2392"/>
      <c r="K181" s="2392"/>
      <c r="L181" s="2392"/>
      <c r="M181" s="2392"/>
      <c r="N181" s="2392"/>
      <c r="O181" s="2392"/>
      <c r="P181" s="2392"/>
      <c r="Q181" s="2392"/>
      <c r="R181" s="2392"/>
      <c r="S181" s="2393"/>
      <c r="T181" s="285"/>
    </row>
    <row r="182" spans="1:94" x14ac:dyDescent="0.2">
      <c r="A182" s="2477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353" t="s">
        <v>207</v>
      </c>
      <c r="B184" s="3744" t="s">
        <v>208</v>
      </c>
      <c r="C184" s="3745"/>
      <c r="D184" s="3746"/>
      <c r="E184" s="4359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360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4353"/>
      <c r="B185" s="3747"/>
      <c r="C185" s="3748"/>
      <c r="D185" s="3749"/>
      <c r="E185" s="4361" t="s">
        <v>210</v>
      </c>
      <c r="F185" s="4355" t="s">
        <v>211</v>
      </c>
      <c r="G185" s="4354" t="s">
        <v>212</v>
      </c>
      <c r="H185" s="4355"/>
      <c r="I185" s="4354" t="s">
        <v>213</v>
      </c>
      <c r="J185" s="4355"/>
      <c r="K185" s="4354" t="s">
        <v>214</v>
      </c>
      <c r="L185" s="4355"/>
      <c r="M185" s="4354" t="s">
        <v>215</v>
      </c>
      <c r="N185" s="4355"/>
      <c r="O185" s="4354" t="s">
        <v>216</v>
      </c>
      <c r="P185" s="4355"/>
      <c r="Q185" s="4356" t="s">
        <v>217</v>
      </c>
      <c r="R185" s="4355"/>
      <c r="S185" s="4354" t="s">
        <v>218</v>
      </c>
      <c r="T185" s="4355"/>
      <c r="U185" s="4354" t="s">
        <v>219</v>
      </c>
      <c r="V185" s="4355"/>
      <c r="W185" s="4356" t="s">
        <v>220</v>
      </c>
      <c r="X185" s="4355"/>
      <c r="Y185" s="4353" t="s">
        <v>221</v>
      </c>
      <c r="Z185" s="4353"/>
      <c r="AA185" s="4353" t="s">
        <v>222</v>
      </c>
      <c r="AB185" s="4353"/>
      <c r="AC185" s="4353" t="s">
        <v>223</v>
      </c>
      <c r="AD185" s="4353"/>
      <c r="AE185" s="4353" t="s">
        <v>224</v>
      </c>
      <c r="AF185" s="4353"/>
      <c r="AG185" s="4353" t="s">
        <v>225</v>
      </c>
      <c r="AH185" s="4353"/>
      <c r="AI185" s="4353" t="s">
        <v>226</v>
      </c>
      <c r="AJ185" s="4353"/>
      <c r="AK185" s="4353" t="s">
        <v>227</v>
      </c>
      <c r="AL185" s="4353"/>
      <c r="AM185" s="4353" t="s">
        <v>28</v>
      </c>
      <c r="AN185" s="4357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353"/>
      <c r="B186" s="2465" t="s">
        <v>90</v>
      </c>
      <c r="C186" s="2465" t="s">
        <v>29</v>
      </c>
      <c r="D186" s="2465" t="s">
        <v>30</v>
      </c>
      <c r="E186" s="2466" t="s">
        <v>29</v>
      </c>
      <c r="F186" s="2481" t="s">
        <v>30</v>
      </c>
      <c r="G186" s="2466" t="s">
        <v>29</v>
      </c>
      <c r="H186" s="2481" t="s">
        <v>30</v>
      </c>
      <c r="I186" s="2466" t="s">
        <v>29</v>
      </c>
      <c r="J186" s="2481" t="s">
        <v>30</v>
      </c>
      <c r="K186" s="2466" t="s">
        <v>29</v>
      </c>
      <c r="L186" s="2481" t="s">
        <v>30</v>
      </c>
      <c r="M186" s="2466" t="s">
        <v>29</v>
      </c>
      <c r="N186" s="2481" t="s">
        <v>30</v>
      </c>
      <c r="O186" s="2466" t="s">
        <v>29</v>
      </c>
      <c r="P186" s="2481" t="s">
        <v>30</v>
      </c>
      <c r="Q186" s="2466" t="s">
        <v>29</v>
      </c>
      <c r="R186" s="2481" t="s">
        <v>30</v>
      </c>
      <c r="S186" s="2466" t="s">
        <v>29</v>
      </c>
      <c r="T186" s="2481" t="s">
        <v>30</v>
      </c>
      <c r="U186" s="2466" t="s">
        <v>29</v>
      </c>
      <c r="V186" s="2481" t="s">
        <v>30</v>
      </c>
      <c r="W186" s="2466" t="s">
        <v>29</v>
      </c>
      <c r="X186" s="2481" t="s">
        <v>30</v>
      </c>
      <c r="Y186" s="2466" t="s">
        <v>29</v>
      </c>
      <c r="Z186" s="2481" t="s">
        <v>30</v>
      </c>
      <c r="AA186" s="2466" t="s">
        <v>29</v>
      </c>
      <c r="AB186" s="2481" t="s">
        <v>30</v>
      </c>
      <c r="AC186" s="2466" t="s">
        <v>29</v>
      </c>
      <c r="AD186" s="2481" t="s">
        <v>30</v>
      </c>
      <c r="AE186" s="2466" t="s">
        <v>29</v>
      </c>
      <c r="AF186" s="2481" t="s">
        <v>30</v>
      </c>
      <c r="AG186" s="2466" t="s">
        <v>29</v>
      </c>
      <c r="AH186" s="2481" t="s">
        <v>30</v>
      </c>
      <c r="AI186" s="2466" t="s">
        <v>29</v>
      </c>
      <c r="AJ186" s="2481" t="s">
        <v>30</v>
      </c>
      <c r="AK186" s="2466" t="s">
        <v>29</v>
      </c>
      <c r="AL186" s="2481" t="s">
        <v>30</v>
      </c>
      <c r="AM186" s="2466" t="s">
        <v>29</v>
      </c>
      <c r="AN186" s="2482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2483">
        <f>SUM(C187:D187)</f>
        <v>0</v>
      </c>
      <c r="C187" s="2483">
        <f t="shared" ref="C187:D189" si="101">+E187+G187+I187+K187+M187+O187+Q187+S187+U187+W187+Y187+AA187+AC187+AE187+AG187+AI187+AK187+AM187</f>
        <v>0</v>
      </c>
      <c r="D187" s="2484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2485">
        <f>SUM(C188:D188)</f>
        <v>0</v>
      </c>
      <c r="C188" s="2485">
        <f t="shared" si="101"/>
        <v>0</v>
      </c>
      <c r="D188" s="2486">
        <f t="shared" si="101"/>
        <v>0</v>
      </c>
      <c r="E188" s="2319"/>
      <c r="F188" s="2318"/>
      <c r="G188" s="2319"/>
      <c r="H188" s="2321"/>
      <c r="I188" s="2319"/>
      <c r="J188" s="2321"/>
      <c r="K188" s="2319"/>
      <c r="L188" s="2321"/>
      <c r="M188" s="2319"/>
      <c r="N188" s="2318"/>
      <c r="O188" s="2319"/>
      <c r="P188" s="2318"/>
      <c r="Q188" s="2319"/>
      <c r="R188" s="2318"/>
      <c r="S188" s="2319"/>
      <c r="T188" s="2318"/>
      <c r="U188" s="2319"/>
      <c r="V188" s="2318"/>
      <c r="W188" s="2319"/>
      <c r="X188" s="2318"/>
      <c r="Y188" s="2319"/>
      <c r="Z188" s="2318"/>
      <c r="AA188" s="2319"/>
      <c r="AB188" s="2318"/>
      <c r="AC188" s="2319"/>
      <c r="AD188" s="2318"/>
      <c r="AE188" s="2319"/>
      <c r="AF188" s="2318"/>
      <c r="AG188" s="2319"/>
      <c r="AH188" s="2318"/>
      <c r="AI188" s="2319"/>
      <c r="AJ188" s="2318"/>
      <c r="AK188" s="2319"/>
      <c r="AL188" s="2318"/>
      <c r="AM188" s="2319"/>
      <c r="AN188" s="2487"/>
      <c r="AO188" s="2355"/>
      <c r="AP188" s="2319"/>
      <c r="AQ188" s="2319"/>
      <c r="AR188" s="2338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2325"/>
      <c r="F189" s="2340"/>
      <c r="G189" s="2325"/>
      <c r="H189" s="2327"/>
      <c r="I189" s="2325"/>
      <c r="J189" s="2327"/>
      <c r="K189" s="2325"/>
      <c r="L189" s="2327"/>
      <c r="M189" s="2325"/>
      <c r="N189" s="2340"/>
      <c r="O189" s="2325"/>
      <c r="P189" s="2340"/>
      <c r="Q189" s="2325"/>
      <c r="R189" s="2340"/>
      <c r="S189" s="2325"/>
      <c r="T189" s="2340"/>
      <c r="U189" s="2325"/>
      <c r="V189" s="2340"/>
      <c r="W189" s="2325"/>
      <c r="X189" s="2340"/>
      <c r="Y189" s="2325"/>
      <c r="Z189" s="2340"/>
      <c r="AA189" s="2325"/>
      <c r="AB189" s="2340"/>
      <c r="AC189" s="2325"/>
      <c r="AD189" s="2340"/>
      <c r="AE189" s="2325"/>
      <c r="AF189" s="2340"/>
      <c r="AG189" s="2325"/>
      <c r="AH189" s="2340"/>
      <c r="AI189" s="2325"/>
      <c r="AJ189" s="2340"/>
      <c r="AK189" s="2325"/>
      <c r="AL189" s="2340"/>
      <c r="AM189" s="2325"/>
      <c r="AN189" s="2488"/>
      <c r="AO189" s="2367"/>
      <c r="AP189" s="2325"/>
      <c r="AQ189" s="2325"/>
      <c r="AR189" s="2339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4350" t="s">
        <v>233</v>
      </c>
      <c r="D191" s="4047"/>
      <c r="E191" s="3718" t="s">
        <v>234</v>
      </c>
      <c r="F191" s="4351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4352"/>
      <c r="U191" s="3724" t="s">
        <v>345</v>
      </c>
    </row>
    <row r="192" spans="1:94" ht="25.5" x14ac:dyDescent="0.2">
      <c r="A192" s="3717"/>
      <c r="B192" s="3717"/>
      <c r="C192" s="2489" t="s">
        <v>237</v>
      </c>
      <c r="D192" s="2489" t="s">
        <v>238</v>
      </c>
      <c r="E192" s="3717"/>
      <c r="F192" s="2489" t="s">
        <v>239</v>
      </c>
      <c r="G192" s="2489" t="s">
        <v>240</v>
      </c>
      <c r="H192" s="2489" t="s">
        <v>241</v>
      </c>
      <c r="I192" s="2489" t="s">
        <v>242</v>
      </c>
      <c r="J192" s="2489" t="s">
        <v>243</v>
      </c>
      <c r="K192" s="2489" t="s">
        <v>244</v>
      </c>
      <c r="L192" s="2489" t="s">
        <v>245</v>
      </c>
      <c r="M192" s="2489" t="s">
        <v>246</v>
      </c>
      <c r="N192" s="2489" t="s">
        <v>247</v>
      </c>
      <c r="O192" s="2489" t="s">
        <v>248</v>
      </c>
      <c r="P192" s="2489" t="s">
        <v>249</v>
      </c>
      <c r="Q192" s="2489" t="s">
        <v>250</v>
      </c>
      <c r="R192" s="2489" t="s">
        <v>251</v>
      </c>
      <c r="S192" s="2489" t="s">
        <v>252</v>
      </c>
      <c r="T192" s="2490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2491">
        <f>SUM(C193:D193)</f>
        <v>0</v>
      </c>
      <c r="C193" s="129"/>
      <c r="D193" s="129"/>
      <c r="E193" s="2492">
        <f>+F193+G193+H193+I193+K193+L193+M193+N193+O193+P193+Q193+R193+S193+T193</f>
        <v>0</v>
      </c>
      <c r="F193" s="2319"/>
      <c r="G193" s="2319"/>
      <c r="H193" s="2319"/>
      <c r="I193" s="2319"/>
      <c r="J193" s="2493"/>
      <c r="K193" s="2319"/>
      <c r="L193" s="2319"/>
      <c r="M193" s="2319"/>
      <c r="N193" s="2319"/>
      <c r="O193" s="2319"/>
      <c r="P193" s="2319"/>
      <c r="Q193" s="2319"/>
      <c r="R193" s="2319"/>
      <c r="S193" s="2319"/>
      <c r="T193" s="2494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2495">
        <f>SUM(C194:D194)</f>
        <v>0</v>
      </c>
      <c r="C194" s="2319"/>
      <c r="D194" s="2319"/>
      <c r="E194" s="2496">
        <f>+F194+G194+H194+I194+K194+L194+M194+N194+O194+P194+Q194+R194+S194+T194</f>
        <v>0</v>
      </c>
      <c r="F194" s="2319"/>
      <c r="G194" s="2319"/>
      <c r="H194" s="2319"/>
      <c r="I194" s="2319"/>
      <c r="J194" s="2497"/>
      <c r="K194" s="2319"/>
      <c r="L194" s="2319"/>
      <c r="M194" s="2319"/>
      <c r="N194" s="2319"/>
      <c r="O194" s="2319"/>
      <c r="P194" s="2319"/>
      <c r="Q194" s="2319"/>
      <c r="R194" s="2319"/>
      <c r="S194" s="2319"/>
      <c r="T194" s="2494"/>
      <c r="U194" s="2318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2495">
        <f>SUM(C195:D195)</f>
        <v>0</v>
      </c>
      <c r="C195" s="2319"/>
      <c r="D195" s="2319"/>
      <c r="E195" s="2496">
        <f>SUM(F195:T195)</f>
        <v>0</v>
      </c>
      <c r="F195" s="2319"/>
      <c r="G195" s="2319"/>
      <c r="H195" s="2319"/>
      <c r="I195" s="2319"/>
      <c r="J195" s="2338"/>
      <c r="K195" s="2319"/>
      <c r="L195" s="2319"/>
      <c r="M195" s="2319"/>
      <c r="N195" s="2319"/>
      <c r="O195" s="2319"/>
      <c r="P195" s="2319"/>
      <c r="Q195" s="2319"/>
      <c r="R195" s="2319"/>
      <c r="S195" s="2319"/>
      <c r="T195" s="2494"/>
      <c r="U195" s="2318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2477" t="s">
        <v>255</v>
      </c>
      <c r="B196" s="343">
        <f>SUM(C196:D196)</f>
        <v>0</v>
      </c>
      <c r="C196" s="2325"/>
      <c r="D196" s="2325"/>
      <c r="E196" s="344">
        <f>+F196+G196+H196+I196+K196+L196+M196+N196+O196+P196+Q196+R196+S196+T196</f>
        <v>0</v>
      </c>
      <c r="F196" s="2325"/>
      <c r="G196" s="2325"/>
      <c r="H196" s="2325"/>
      <c r="I196" s="2325"/>
      <c r="J196" s="345"/>
      <c r="K196" s="2325"/>
      <c r="L196" s="2325"/>
      <c r="M196" s="2325"/>
      <c r="N196" s="2325"/>
      <c r="O196" s="2325"/>
      <c r="P196" s="2325"/>
      <c r="Q196" s="2325"/>
      <c r="R196" s="2325"/>
      <c r="S196" s="2325"/>
      <c r="T196" s="2498"/>
      <c r="U196" s="2340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347" t="s">
        <v>141</v>
      </c>
      <c r="C198" s="3702" t="s">
        <v>233</v>
      </c>
      <c r="D198" s="3703"/>
      <c r="E198" s="3704"/>
      <c r="F198" s="3690" t="s">
        <v>234</v>
      </c>
      <c r="G198" s="4348" t="s">
        <v>257</v>
      </c>
      <c r="H198" s="4348"/>
      <c r="I198" s="4348"/>
      <c r="J198" s="4348"/>
      <c r="K198" s="4348"/>
      <c r="L198" s="4348"/>
      <c r="M198" s="4348"/>
      <c r="N198" s="4348"/>
      <c r="O198" s="4348"/>
      <c r="P198" s="4348"/>
      <c r="Q198" s="4349"/>
      <c r="R198" s="3710" t="s">
        <v>236</v>
      </c>
    </row>
    <row r="199" spans="1:87" x14ac:dyDescent="0.2">
      <c r="A199" s="3691"/>
      <c r="B199" s="4347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347"/>
      <c r="C200" s="2499" t="s">
        <v>145</v>
      </c>
      <c r="D200" s="2499" t="s">
        <v>259</v>
      </c>
      <c r="E200" s="2499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2491">
        <f t="shared" ref="B201:B207" si="110">SUM(C201:E201)</f>
        <v>0</v>
      </c>
      <c r="C201" s="2319"/>
      <c r="D201" s="2319"/>
      <c r="E201" s="2319"/>
      <c r="F201" s="2492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2500">
        <f t="shared" si="110"/>
        <v>0</v>
      </c>
      <c r="C202" s="2319"/>
      <c r="D202" s="2319"/>
      <c r="E202" s="2319"/>
      <c r="F202" s="2501">
        <f t="shared" ref="F202:F207" si="112">SUM(G202:Q202)</f>
        <v>0</v>
      </c>
      <c r="G202" s="2319"/>
      <c r="H202" s="2320"/>
      <c r="I202" s="2320"/>
      <c r="J202" s="2320"/>
      <c r="K202" s="2320"/>
      <c r="L202" s="2320"/>
      <c r="M202" s="2320"/>
      <c r="N202" s="2320"/>
      <c r="O202" s="2320"/>
      <c r="P202" s="2320"/>
      <c r="Q202" s="2487"/>
      <c r="R202" s="2318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2502">
        <f t="shared" si="110"/>
        <v>0</v>
      </c>
      <c r="C203" s="2319"/>
      <c r="D203" s="2319"/>
      <c r="E203" s="2319"/>
      <c r="F203" s="2501">
        <f t="shared" si="112"/>
        <v>0</v>
      </c>
      <c r="G203" s="2319"/>
      <c r="H203" s="2320"/>
      <c r="I203" s="2320"/>
      <c r="J203" s="2320"/>
      <c r="K203" s="2320"/>
      <c r="L203" s="2320"/>
      <c r="M203" s="2320"/>
      <c r="N203" s="2320"/>
      <c r="O203" s="2320"/>
      <c r="P203" s="2320"/>
      <c r="Q203" s="2487"/>
      <c r="R203" s="2318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2502">
        <f t="shared" si="110"/>
        <v>0</v>
      </c>
      <c r="C204" s="2319"/>
      <c r="D204" s="2319"/>
      <c r="E204" s="2319"/>
      <c r="F204" s="2501">
        <f t="shared" si="112"/>
        <v>0</v>
      </c>
      <c r="G204" s="2319"/>
      <c r="H204" s="2320"/>
      <c r="I204" s="2320"/>
      <c r="J204" s="2320"/>
      <c r="K204" s="2320"/>
      <c r="L204" s="2320"/>
      <c r="M204" s="2320"/>
      <c r="N204" s="2320"/>
      <c r="O204" s="2320"/>
      <c r="P204" s="2320"/>
      <c r="Q204" s="2487"/>
      <c r="R204" s="2318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2495">
        <f t="shared" si="110"/>
        <v>0</v>
      </c>
      <c r="C205" s="2319"/>
      <c r="D205" s="2319"/>
      <c r="E205" s="2319"/>
      <c r="F205" s="2501">
        <f t="shared" si="112"/>
        <v>0</v>
      </c>
      <c r="G205" s="2319"/>
      <c r="H205" s="2320"/>
      <c r="I205" s="2320"/>
      <c r="J205" s="2320"/>
      <c r="K205" s="2320"/>
      <c r="L205" s="2320"/>
      <c r="M205" s="2320"/>
      <c r="N205" s="2320"/>
      <c r="O205" s="2320"/>
      <c r="P205" s="2320"/>
      <c r="Q205" s="2487"/>
      <c r="R205" s="2318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2495">
        <f t="shared" si="110"/>
        <v>0</v>
      </c>
      <c r="C206" s="2319"/>
      <c r="D206" s="2319"/>
      <c r="E206" s="2319"/>
      <c r="F206" s="2501">
        <f t="shared" si="112"/>
        <v>0</v>
      </c>
      <c r="G206" s="2319"/>
      <c r="H206" s="2320"/>
      <c r="I206" s="2320"/>
      <c r="J206" s="2320"/>
      <c r="K206" s="2320"/>
      <c r="L206" s="2320"/>
      <c r="M206" s="2320"/>
      <c r="N206" s="2320"/>
      <c r="O206" s="2320"/>
      <c r="P206" s="2320"/>
      <c r="Q206" s="2487"/>
      <c r="R206" s="2318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2477" t="s">
        <v>263</v>
      </c>
      <c r="B207" s="2503">
        <f t="shared" si="110"/>
        <v>0</v>
      </c>
      <c r="C207" s="2325"/>
      <c r="D207" s="2325"/>
      <c r="E207" s="2325"/>
      <c r="F207" s="2504">
        <f t="shared" si="112"/>
        <v>0</v>
      </c>
      <c r="G207" s="2325"/>
      <c r="H207" s="2326"/>
      <c r="I207" s="2326"/>
      <c r="J207" s="2326"/>
      <c r="K207" s="2326"/>
      <c r="L207" s="2326"/>
      <c r="M207" s="2326"/>
      <c r="N207" s="2326"/>
      <c r="O207" s="2326"/>
      <c r="P207" s="2326"/>
      <c r="Q207" s="2488"/>
      <c r="R207" s="2340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345" t="s">
        <v>257</v>
      </c>
      <c r="H209" s="4043"/>
      <c r="I209" s="4043"/>
      <c r="J209" s="4043"/>
      <c r="K209" s="4043"/>
      <c r="L209" s="4044"/>
    </row>
    <row r="210" spans="1:21" x14ac:dyDescent="0.2">
      <c r="A210" s="3679"/>
      <c r="B210" s="3682"/>
      <c r="C210" s="3687"/>
      <c r="D210" s="3688"/>
      <c r="E210" s="3689"/>
      <c r="F210" s="3691"/>
      <c r="G210" s="4346" t="s">
        <v>267</v>
      </c>
      <c r="H210" s="4045"/>
      <c r="I210" s="4045"/>
      <c r="J210" s="4045"/>
      <c r="K210" s="4045"/>
      <c r="L210" s="4046"/>
    </row>
    <row r="211" spans="1:21" ht="24" x14ac:dyDescent="0.2">
      <c r="A211" s="3680"/>
      <c r="B211" s="3683"/>
      <c r="C211" s="2505" t="s">
        <v>268</v>
      </c>
      <c r="D211" s="2505" t="s">
        <v>259</v>
      </c>
      <c r="E211" s="2505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2506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2492">
        <f>SUM(G212:L212)</f>
        <v>0</v>
      </c>
      <c r="G212" s="2445"/>
      <c r="H212" s="2507"/>
      <c r="I212" s="2507"/>
      <c r="J212" s="2507"/>
      <c r="K212" s="2507"/>
      <c r="L212" s="114"/>
    </row>
    <row r="213" spans="1:21" ht="24" customHeight="1" x14ac:dyDescent="0.25">
      <c r="A213" s="308" t="s">
        <v>276</v>
      </c>
      <c r="B213" s="2508">
        <f>SUM(C213:E213)</f>
        <v>0</v>
      </c>
      <c r="C213" s="2319"/>
      <c r="D213" s="2319"/>
      <c r="E213" s="129"/>
      <c r="F213" s="2501">
        <f>SUM(G213:L213)</f>
        <v>0</v>
      </c>
      <c r="G213" s="2319"/>
      <c r="H213" s="2320"/>
      <c r="I213" s="2320"/>
      <c r="J213" s="2320"/>
      <c r="K213" s="2320"/>
      <c r="L213" s="2318"/>
    </row>
    <row r="214" spans="1:21" ht="15" x14ac:dyDescent="0.25">
      <c r="A214" s="308" t="s">
        <v>277</v>
      </c>
      <c r="B214" s="2508">
        <f>SUM(C214:E214)</f>
        <v>0</v>
      </c>
      <c r="C214" s="2319"/>
      <c r="D214" s="2319"/>
      <c r="E214" s="2338"/>
      <c r="F214" s="2501">
        <f>SUM(G214:L214)</f>
        <v>0</v>
      </c>
      <c r="G214" s="2319"/>
      <c r="H214" s="2320"/>
      <c r="I214" s="2320"/>
      <c r="J214" s="2320"/>
      <c r="K214" s="2320"/>
      <c r="L214" s="2318"/>
    </row>
    <row r="215" spans="1:21" ht="15" x14ac:dyDescent="0.25">
      <c r="A215" s="2477" t="s">
        <v>278</v>
      </c>
      <c r="B215" s="363">
        <f>SUM(C215:D215)</f>
        <v>0</v>
      </c>
      <c r="C215" s="2325"/>
      <c r="D215" s="2325"/>
      <c r="E215" s="2509"/>
      <c r="F215" s="365">
        <f>SUM(G215:L215)</f>
        <v>0</v>
      </c>
      <c r="G215" s="2325"/>
      <c r="H215" s="2326"/>
      <c r="I215" s="2326"/>
      <c r="J215" s="2326"/>
      <c r="K215" s="2326"/>
      <c r="L215" s="2340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337" t="s">
        <v>266</v>
      </c>
      <c r="E217" s="4036"/>
      <c r="F217" s="4036"/>
      <c r="G217" s="4036"/>
      <c r="H217" s="4036"/>
      <c r="I217" s="4036"/>
      <c r="J217" s="4037"/>
      <c r="K217" s="4038" t="s">
        <v>281</v>
      </c>
      <c r="L217" s="4038"/>
      <c r="M217" s="4038"/>
      <c r="N217" s="4039"/>
    </row>
    <row r="218" spans="1:21" ht="24.75" customHeight="1" x14ac:dyDescent="0.2">
      <c r="A218" s="3654"/>
      <c r="B218" s="3655"/>
      <c r="C218" s="3657"/>
      <c r="D218" s="2505" t="s">
        <v>268</v>
      </c>
      <c r="E218" s="2505" t="s">
        <v>282</v>
      </c>
      <c r="F218" s="2505" t="s">
        <v>283</v>
      </c>
      <c r="G218" s="2505" t="s">
        <v>284</v>
      </c>
      <c r="H218" s="2505" t="s">
        <v>285</v>
      </c>
      <c r="I218" s="2505" t="s">
        <v>34</v>
      </c>
      <c r="J218" s="2505" t="s">
        <v>286</v>
      </c>
      <c r="K218" s="2510" t="s">
        <v>287</v>
      </c>
      <c r="L218" s="2511" t="s">
        <v>288</v>
      </c>
      <c r="M218" s="2511" t="s">
        <v>289</v>
      </c>
      <c r="N218" s="1239" t="s">
        <v>290</v>
      </c>
    </row>
    <row r="219" spans="1:21" ht="18" customHeight="1" x14ac:dyDescent="0.2">
      <c r="A219" s="3656" t="s">
        <v>291</v>
      </c>
      <c r="B219" s="2512" t="s">
        <v>292</v>
      </c>
      <c r="C219" s="2491">
        <f>SUM(E219+G219)</f>
        <v>0</v>
      </c>
      <c r="D219" s="2493"/>
      <c r="E219" s="2319"/>
      <c r="F219" s="2493"/>
      <c r="G219" s="2319"/>
      <c r="H219" s="2491">
        <f>+K219+L219+M219</f>
        <v>0</v>
      </c>
      <c r="I219" s="2493"/>
      <c r="J219" s="2493"/>
      <c r="K219" s="2355"/>
      <c r="L219" s="2320"/>
      <c r="M219" s="2320"/>
      <c r="N219" s="2513"/>
    </row>
    <row r="220" spans="1:21" x14ac:dyDescent="0.2">
      <c r="A220" s="3663"/>
      <c r="B220" s="2514" t="s">
        <v>293</v>
      </c>
      <c r="C220" s="2502">
        <f>SUM(D220+E220+G220)</f>
        <v>0</v>
      </c>
      <c r="D220" s="2319"/>
      <c r="E220" s="2338"/>
      <c r="F220" s="361"/>
      <c r="G220" s="2319"/>
      <c r="H220" s="2502">
        <f>SUM(I220:M220)</f>
        <v>0</v>
      </c>
      <c r="I220" s="129"/>
      <c r="J220" s="297"/>
      <c r="K220" s="2355"/>
      <c r="L220" s="2320"/>
      <c r="M220" s="2320"/>
      <c r="N220" s="2513"/>
    </row>
    <row r="221" spans="1:21" ht="16.5" customHeight="1" x14ac:dyDescent="0.25">
      <c r="A221" s="3663"/>
      <c r="B221" s="2514" t="s">
        <v>294</v>
      </c>
      <c r="C221" s="2496">
        <f>+F221+G221</f>
        <v>0</v>
      </c>
      <c r="D221" s="361"/>
      <c r="E221" s="361"/>
      <c r="F221" s="2319"/>
      <c r="G221" s="2319"/>
      <c r="H221" s="2496">
        <f>SUM(I221:M221)</f>
        <v>0</v>
      </c>
      <c r="I221" s="2319"/>
      <c r="J221" s="2338"/>
      <c r="K221" s="2355"/>
      <c r="L221" s="2320"/>
      <c r="M221" s="2320"/>
      <c r="N221" s="373"/>
    </row>
    <row r="222" spans="1:21" ht="17.25" customHeight="1" x14ac:dyDescent="0.25">
      <c r="A222" s="3657"/>
      <c r="B222" s="2515" t="s">
        <v>295</v>
      </c>
      <c r="C222" s="375">
        <f>SUM(D222:G222)</f>
        <v>0</v>
      </c>
      <c r="D222" s="2325"/>
      <c r="E222" s="2325"/>
      <c r="F222" s="2325"/>
      <c r="G222" s="2339"/>
      <c r="H222" s="344">
        <f>+N222</f>
        <v>0</v>
      </c>
      <c r="I222" s="2509"/>
      <c r="J222" s="2509"/>
      <c r="K222" s="2516"/>
      <c r="L222" s="2517"/>
      <c r="M222" s="2517"/>
      <c r="N222" s="2340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338" t="s">
        <v>297</v>
      </c>
      <c r="B224" s="4339" t="s">
        <v>298</v>
      </c>
      <c r="C224" s="4339"/>
      <c r="D224" s="4339"/>
      <c r="E224" s="4339"/>
      <c r="F224" s="4340" t="s">
        <v>299</v>
      </c>
      <c r="G224" s="4040"/>
      <c r="H224" s="4040"/>
      <c r="I224" s="4040"/>
      <c r="J224" s="4040"/>
      <c r="K224" s="4041"/>
      <c r="U224" s="281"/>
    </row>
    <row r="225" spans="1:102" ht="15" customHeight="1" x14ac:dyDescent="0.2">
      <c r="A225" s="4338"/>
      <c r="B225" s="4339"/>
      <c r="C225" s="4339"/>
      <c r="D225" s="4339"/>
      <c r="E225" s="4339"/>
      <c r="F225" s="4341" t="s">
        <v>300</v>
      </c>
      <c r="G225" s="4341"/>
      <c r="H225" s="4341" t="s">
        <v>301</v>
      </c>
      <c r="I225" s="4341"/>
      <c r="J225" s="4341" t="s">
        <v>302</v>
      </c>
      <c r="K225" s="4341"/>
      <c r="U225" s="281"/>
    </row>
    <row r="226" spans="1:102" x14ac:dyDescent="0.2">
      <c r="A226" s="4338"/>
      <c r="B226" s="4342" t="s">
        <v>303</v>
      </c>
      <c r="C226" s="3671" t="s">
        <v>304</v>
      </c>
      <c r="D226" s="4343" t="s">
        <v>305</v>
      </c>
      <c r="E226" s="4042" t="s">
        <v>306</v>
      </c>
      <c r="F226" s="4344" t="s">
        <v>307</v>
      </c>
      <c r="G226" s="4035" t="s">
        <v>308</v>
      </c>
      <c r="H226" s="4344" t="s">
        <v>307</v>
      </c>
      <c r="I226" s="4035" t="s">
        <v>308</v>
      </c>
      <c r="J226" s="4344" t="s">
        <v>307</v>
      </c>
      <c r="K226" s="4035" t="s">
        <v>308</v>
      </c>
      <c r="U226" s="281"/>
    </row>
    <row r="227" spans="1:102" ht="25.5" customHeight="1" x14ac:dyDescent="0.2">
      <c r="A227" s="4338"/>
      <c r="B227" s="4342"/>
      <c r="C227" s="3672"/>
      <c r="D227" s="4343"/>
      <c r="E227" s="4042"/>
      <c r="F227" s="4344"/>
      <c r="G227" s="4035"/>
      <c r="H227" s="4344"/>
      <c r="I227" s="4035"/>
      <c r="J227" s="4344"/>
      <c r="K227" s="4035"/>
      <c r="U227" s="281"/>
    </row>
    <row r="228" spans="1:102" ht="15.75" customHeight="1" x14ac:dyDescent="0.2">
      <c r="A228" s="2518" t="s">
        <v>309</v>
      </c>
      <c r="B228" s="2319"/>
      <c r="C228" s="2355"/>
      <c r="D228" s="2320"/>
      <c r="E228" s="2355"/>
      <c r="F228" s="2319"/>
      <c r="G228" s="2355"/>
      <c r="H228" s="2319"/>
      <c r="I228" s="2355"/>
      <c r="J228" s="2319"/>
      <c r="K228" s="2318"/>
      <c r="U228" s="281"/>
    </row>
    <row r="229" spans="1:102" s="416" customFormat="1" x14ac:dyDescent="0.2">
      <c r="A229" s="2519" t="s">
        <v>310</v>
      </c>
      <c r="B229" s="2319"/>
      <c r="C229" s="2355"/>
      <c r="D229" s="2320"/>
      <c r="E229" s="2355"/>
      <c r="F229" s="2319"/>
      <c r="G229" s="2355"/>
      <c r="H229" s="2319"/>
      <c r="I229" s="2355"/>
      <c r="J229" s="2319"/>
      <c r="K229" s="2318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2319"/>
      <c r="C230" s="2355"/>
      <c r="D230" s="2320"/>
      <c r="E230" s="2355"/>
      <c r="F230" s="2319"/>
      <c r="G230" s="2355"/>
      <c r="H230" s="2319"/>
      <c r="I230" s="2355"/>
      <c r="J230" s="2319"/>
      <c r="K230" s="2318"/>
      <c r="U230" s="281"/>
    </row>
    <row r="231" spans="1:102" ht="15" x14ac:dyDescent="0.25">
      <c r="A231" s="2520" t="s">
        <v>6</v>
      </c>
      <c r="B231" s="2521">
        <f>SUM(B228:B230)</f>
        <v>0</v>
      </c>
      <c r="C231" s="2522">
        <f t="shared" ref="C231:K231" si="115">SUM(C228:C230)</f>
        <v>0</v>
      </c>
      <c r="D231" s="2523">
        <f t="shared" si="115"/>
        <v>0</v>
      </c>
      <c r="E231" s="1246">
        <f t="shared" si="115"/>
        <v>0</v>
      </c>
      <c r="F231" s="2524">
        <f t="shared" si="115"/>
        <v>0</v>
      </c>
      <c r="G231" s="1247">
        <f t="shared" si="115"/>
        <v>0</v>
      </c>
      <c r="H231" s="2524">
        <f t="shared" si="115"/>
        <v>0</v>
      </c>
      <c r="I231" s="1247">
        <f t="shared" si="115"/>
        <v>0</v>
      </c>
      <c r="J231" s="2524">
        <f t="shared" si="115"/>
        <v>0</v>
      </c>
      <c r="K231" s="1247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334" t="s">
        <v>5</v>
      </c>
      <c r="B233" s="4334" t="s">
        <v>312</v>
      </c>
      <c r="C233" s="3643" t="s">
        <v>313</v>
      </c>
      <c r="D233" s="4335" t="s">
        <v>314</v>
      </c>
      <c r="E233" s="4032"/>
      <c r="F233" s="4336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34"/>
      <c r="T233" s="3641" t="s">
        <v>34</v>
      </c>
      <c r="U233" s="3643" t="s">
        <v>316</v>
      </c>
      <c r="V233" s="391"/>
    </row>
    <row r="234" spans="1:102" ht="24.75" x14ac:dyDescent="0.25">
      <c r="A234" s="4334"/>
      <c r="B234" s="4334"/>
      <c r="C234" s="3644"/>
      <c r="D234" s="2525" t="s">
        <v>317</v>
      </c>
      <c r="E234" s="1248" t="s">
        <v>318</v>
      </c>
      <c r="F234" s="2525" t="s">
        <v>319</v>
      </c>
      <c r="G234" s="2526" t="s">
        <v>320</v>
      </c>
      <c r="H234" s="2526" t="s">
        <v>213</v>
      </c>
      <c r="I234" s="2526" t="s">
        <v>214</v>
      </c>
      <c r="J234" s="2526" t="s">
        <v>215</v>
      </c>
      <c r="K234" s="2526" t="s">
        <v>321</v>
      </c>
      <c r="L234" s="2526" t="s">
        <v>217</v>
      </c>
      <c r="M234" s="2526" t="s">
        <v>218</v>
      </c>
      <c r="N234" s="2526" t="s">
        <v>219</v>
      </c>
      <c r="O234" s="2526" t="s">
        <v>220</v>
      </c>
      <c r="P234" s="2526" t="s">
        <v>221</v>
      </c>
      <c r="Q234" s="2526" t="s">
        <v>222</v>
      </c>
      <c r="R234" s="2526" t="s">
        <v>223</v>
      </c>
      <c r="S234" s="2527" t="s">
        <v>224</v>
      </c>
      <c r="T234" s="3642"/>
      <c r="U234" s="3644"/>
      <c r="V234" s="391"/>
    </row>
    <row r="235" spans="1:102" ht="24.75" x14ac:dyDescent="0.25">
      <c r="A235" s="2528" t="s">
        <v>322</v>
      </c>
      <c r="B235" s="2529"/>
      <c r="C235" s="2530">
        <f>SUM(D235:S235)</f>
        <v>0</v>
      </c>
      <c r="D235" s="2529"/>
      <c r="E235" s="2531"/>
      <c r="F235" s="2529"/>
      <c r="G235" s="2532"/>
      <c r="H235" s="2532"/>
      <c r="I235" s="2532"/>
      <c r="J235" s="2532"/>
      <c r="K235" s="2532"/>
      <c r="L235" s="2532"/>
      <c r="M235" s="2532"/>
      <c r="N235" s="2532"/>
      <c r="O235" s="2532"/>
      <c r="P235" s="2532"/>
      <c r="Q235" s="2532"/>
      <c r="R235" s="2532"/>
      <c r="S235" s="2533"/>
      <c r="T235" s="398"/>
      <c r="U235" s="399"/>
      <c r="V235" s="391"/>
    </row>
    <row r="236" spans="1:102" ht="15" x14ac:dyDescent="0.25">
      <c r="A236" s="2534" t="s">
        <v>323</v>
      </c>
      <c r="B236" s="2529"/>
      <c r="C236" s="2535">
        <f>SUM(D236:S236)</f>
        <v>0</v>
      </c>
      <c r="D236" s="2529"/>
      <c r="E236" s="2531"/>
      <c r="F236" s="2529"/>
      <c r="G236" s="2532"/>
      <c r="H236" s="2532"/>
      <c r="I236" s="2532"/>
      <c r="J236" s="2532"/>
      <c r="K236" s="2532"/>
      <c r="L236" s="2532"/>
      <c r="M236" s="2532"/>
      <c r="N236" s="2532"/>
      <c r="O236" s="2532"/>
      <c r="P236" s="2532"/>
      <c r="Q236" s="2532"/>
      <c r="R236" s="2532"/>
      <c r="S236" s="2533"/>
      <c r="T236" s="2531"/>
      <c r="U236" s="2536"/>
      <c r="V236" s="391"/>
    </row>
    <row r="237" spans="1:102" x14ac:dyDescent="0.2">
      <c r="A237" s="402" t="s">
        <v>324</v>
      </c>
      <c r="B237" s="2537"/>
      <c r="C237" s="440">
        <f>SUM(D237:S237)</f>
        <v>0</v>
      </c>
      <c r="D237" s="2538"/>
      <c r="E237" s="2539"/>
      <c r="F237" s="2538"/>
      <c r="G237" s="2540"/>
      <c r="H237" s="2540"/>
      <c r="I237" s="2540"/>
      <c r="J237" s="2540"/>
      <c r="K237" s="2540"/>
      <c r="L237" s="2540"/>
      <c r="M237" s="2540"/>
      <c r="N237" s="2540"/>
      <c r="O237" s="2540"/>
      <c r="P237" s="2540"/>
      <c r="Q237" s="2540"/>
      <c r="R237" s="2540"/>
      <c r="S237" s="2541"/>
      <c r="T237" s="2539"/>
      <c r="U237" s="2537"/>
    </row>
    <row r="238" spans="1:102" ht="21" customHeight="1" x14ac:dyDescent="0.2">
      <c r="A238" s="281" t="s">
        <v>325</v>
      </c>
    </row>
    <row r="239" spans="1:102" x14ac:dyDescent="0.2">
      <c r="A239" s="4334" t="s">
        <v>326</v>
      </c>
      <c r="B239" s="4334" t="s">
        <v>327</v>
      </c>
      <c r="C239" s="4335" t="s">
        <v>328</v>
      </c>
      <c r="D239" s="4032"/>
      <c r="E239" s="4336" t="s">
        <v>329</v>
      </c>
      <c r="F239" s="4033"/>
      <c r="G239" s="4033"/>
      <c r="H239" s="4033"/>
      <c r="I239" s="4033"/>
      <c r="J239" s="4034"/>
      <c r="K239" s="3643" t="s">
        <v>34</v>
      </c>
      <c r="L239" s="3643" t="s">
        <v>316</v>
      </c>
      <c r="M239" s="390"/>
    </row>
    <row r="240" spans="1:102" ht="24" x14ac:dyDescent="0.2">
      <c r="A240" s="4334"/>
      <c r="B240" s="4334"/>
      <c r="C240" s="2542" t="s">
        <v>317</v>
      </c>
      <c r="D240" s="1248" t="s">
        <v>318</v>
      </c>
      <c r="E240" s="2542" t="s">
        <v>319</v>
      </c>
      <c r="F240" s="2526" t="s">
        <v>320</v>
      </c>
      <c r="G240" s="2526" t="s">
        <v>213</v>
      </c>
      <c r="H240" s="2526" t="s">
        <v>214</v>
      </c>
      <c r="I240" s="2526" t="s">
        <v>215</v>
      </c>
      <c r="J240" s="1261" t="s">
        <v>330</v>
      </c>
      <c r="K240" s="3644"/>
      <c r="L240" s="3644"/>
      <c r="M240" s="390"/>
    </row>
    <row r="241" spans="1:45" ht="24" customHeight="1" x14ac:dyDescent="0.2">
      <c r="A241" s="2543" t="s">
        <v>331</v>
      </c>
      <c r="B241" s="2544">
        <f>SUM(C241:J241)</f>
        <v>0</v>
      </c>
      <c r="C241" s="2529"/>
      <c r="D241" s="2533"/>
      <c r="E241" s="2529"/>
      <c r="F241" s="2532"/>
      <c r="G241" s="2532"/>
      <c r="H241" s="2532"/>
      <c r="I241" s="2532"/>
      <c r="J241" s="2533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2538"/>
      <c r="D242" s="2541"/>
      <c r="E242" s="2538"/>
      <c r="F242" s="2540"/>
      <c r="G242" s="2540"/>
      <c r="H242" s="2540"/>
      <c r="I242" s="2540"/>
      <c r="J242" s="2541"/>
      <c r="K242" s="2537"/>
      <c r="L242" s="2537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1788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5" priority="1" operator="equal">
      <formula>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248"/>
  <sheetViews>
    <sheetView workbookViewId="0">
      <selection sqref="A1:XFD1048576"/>
    </sheetView>
  </sheetViews>
  <sheetFormatPr baseColWidth="10" defaultRowHeight="14.25" x14ac:dyDescent="0.2"/>
  <cols>
    <col min="1" max="1" width="42.42578125" style="5" customWidth="1"/>
    <col min="2" max="2" width="25.42578125" style="5" customWidth="1"/>
    <col min="3" max="3" width="16" style="5" customWidth="1"/>
    <col min="4" max="4" width="14.5703125" style="5" customWidth="1"/>
    <col min="5" max="5" width="14.42578125" style="5" bestFit="1" customWidth="1"/>
    <col min="6" max="6" width="12.7109375" style="5" customWidth="1"/>
    <col min="7" max="7" width="12.140625" style="5" customWidth="1"/>
    <col min="8" max="9" width="11.42578125" style="5"/>
    <col min="10" max="10" width="11.5703125" style="5" customWidth="1"/>
    <col min="11" max="12" width="11.42578125" style="5"/>
    <col min="13" max="13" width="12.85546875" style="5" customWidth="1"/>
    <col min="14" max="14" width="12.7109375" style="5" customWidth="1"/>
    <col min="15" max="15" width="11.42578125" style="5"/>
    <col min="16" max="16" width="12.28515625" style="5" customWidth="1"/>
    <col min="17" max="17" width="16.7109375" style="5" customWidth="1"/>
    <col min="18" max="18" width="15.5703125" style="5" customWidth="1"/>
    <col min="19" max="19" width="14.5703125" style="5" customWidth="1"/>
    <col min="20" max="20" width="13.140625" style="5" customWidth="1"/>
    <col min="21" max="21" width="16.85546875" style="5" customWidth="1"/>
    <col min="22" max="22" width="11.42578125" style="5"/>
    <col min="23" max="23" width="13.5703125" style="5" customWidth="1"/>
    <col min="24" max="24" width="13.140625" style="5" customWidth="1"/>
    <col min="25" max="25" width="11.42578125" style="5"/>
    <col min="26" max="26" width="14" style="5" customWidth="1"/>
    <col min="27" max="27" width="11.42578125" style="5" customWidth="1"/>
    <col min="28" max="28" width="13.140625" style="5" customWidth="1"/>
    <col min="29" max="29" width="11.140625" style="5" customWidth="1"/>
    <col min="30" max="30" width="14.28515625" style="5" customWidth="1"/>
    <col min="31" max="32" width="11.140625" style="5" customWidth="1"/>
    <col min="33" max="33" width="12.42578125" style="416" customWidth="1"/>
    <col min="34" max="34" width="13.28515625" style="416" customWidth="1"/>
    <col min="35" max="35" width="11.42578125" style="416" customWidth="1"/>
    <col min="36" max="36" width="13.5703125" style="416" customWidth="1"/>
    <col min="37" max="41" width="11.42578125" style="416" customWidth="1"/>
    <col min="42" max="42" width="11.140625" style="416" customWidth="1"/>
    <col min="43" max="43" width="10.140625" style="416" customWidth="1"/>
    <col min="44" max="44" width="20.5703125" style="416" customWidth="1"/>
    <col min="45" max="45" width="14" style="416" customWidth="1"/>
    <col min="46" max="52" width="11.42578125" style="416" customWidth="1"/>
    <col min="53" max="53" width="30.42578125" style="417" customWidth="1"/>
    <col min="54" max="54" width="22.7109375" style="417" customWidth="1"/>
    <col min="55" max="56" width="11.42578125" style="417" customWidth="1"/>
    <col min="57" max="57" width="16.7109375" style="417" customWidth="1"/>
    <col min="58" max="59" width="11.42578125" style="417" customWidth="1"/>
    <col min="60" max="60" width="21.42578125" style="417" customWidth="1"/>
    <col min="61" max="61" width="37" style="417" customWidth="1"/>
    <col min="62" max="62" width="30.85546875" style="417" customWidth="1"/>
    <col min="63" max="64" width="11.42578125" style="417" customWidth="1"/>
    <col min="65" max="65" width="13.7109375" style="417" customWidth="1"/>
    <col min="66" max="66" width="22.28515625" style="417" customWidth="1"/>
    <col min="67" max="78" width="11.42578125" style="417" customWidth="1"/>
    <col min="79" max="89" width="11.42578125" style="417" hidden="1" customWidth="1"/>
    <col min="90" max="102" width="11.42578125" style="416" hidden="1" customWidth="1"/>
    <col min="103" max="104" width="11.42578125" style="5" hidden="1" customWidth="1"/>
    <col min="105" max="16384" width="11.42578125" style="5"/>
  </cols>
  <sheetData>
    <row r="1" spans="1:88" s="417" customForma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</row>
    <row r="2" spans="1:88" s="417" customFormat="1" x14ac:dyDescent="0.2">
      <c r="A2" s="1" t="str">
        <f>CONCATENATE("COMUNA: ",[9]NOMBRE!B2," - ","( ",[9]NOMBRE!C2,[9]NOMBRE!D2,[9]NOMBRE!E2,[9]NOMBRE!F2,[9]NOMBRE!G2," )")</f>
        <v>COMUNA: LINARES - ( 07401 )</v>
      </c>
      <c r="B2" s="2"/>
      <c r="C2" s="3"/>
      <c r="D2" s="4"/>
      <c r="E2" s="4"/>
      <c r="F2" s="4"/>
      <c r="G2" s="4"/>
      <c r="H2" s="4"/>
      <c r="I2" s="4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</row>
    <row r="3" spans="1:88" s="417" customForma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3" s="8"/>
      <c r="C3" s="9"/>
      <c r="D3" s="10"/>
      <c r="E3" s="10"/>
      <c r="F3" s="10"/>
      <c r="G3" s="10"/>
      <c r="H3" s="10"/>
      <c r="I3" s="10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</row>
    <row r="4" spans="1:88" s="417" customFormat="1" x14ac:dyDescent="0.2">
      <c r="A4" s="1" t="str">
        <f>CONCATENATE("MES: ",[9]NOMBRE!B6," - ","( ",[9]NOMBRE!C6,[9]NOMBRE!D6," )")</f>
        <v>MES: AGOSTO - ( 08 )</v>
      </c>
      <c r="B4" s="8"/>
      <c r="C4" s="3"/>
      <c r="D4" s="11"/>
      <c r="E4" s="4"/>
      <c r="F4" s="4"/>
      <c r="G4" s="4"/>
      <c r="H4" s="4"/>
      <c r="I4" s="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16"/>
      <c r="AH4" s="416"/>
      <c r="AI4" s="416"/>
      <c r="AJ4" s="416"/>
      <c r="AK4" s="416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</row>
    <row r="5" spans="1:88" s="417" customFormat="1" x14ac:dyDescent="0.2">
      <c r="A5" s="1" t="str">
        <f>CONCATENATE("AÑO: ",[9]NOMBRE!B7)</f>
        <v>AÑO: 2021</v>
      </c>
      <c r="B5" s="8"/>
      <c r="C5" s="3"/>
      <c r="D5" s="4"/>
      <c r="E5" s="4"/>
      <c r="F5" s="4"/>
      <c r="G5" s="4"/>
      <c r="H5" s="4"/>
      <c r="I5" s="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</row>
    <row r="6" spans="1:88" s="417" customFormat="1" x14ac:dyDescent="0.2">
      <c r="A6" s="8"/>
      <c r="B6" s="8"/>
      <c r="C6" s="3"/>
      <c r="D6" s="4"/>
      <c r="E6" s="4"/>
      <c r="F6" s="4"/>
      <c r="G6" s="4"/>
      <c r="H6" s="4"/>
      <c r="I6" s="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6"/>
      <c r="AZ6" s="416"/>
    </row>
    <row r="7" spans="1:88" s="417" customFormat="1" ht="15.75" customHeight="1" x14ac:dyDescent="0.25">
      <c r="A7" s="8"/>
      <c r="B7" s="3894" t="s">
        <v>1</v>
      </c>
      <c r="C7" s="3894"/>
      <c r="D7" s="3894"/>
      <c r="E7" s="3894"/>
      <c r="F7" s="3894"/>
      <c r="G7" s="3894"/>
      <c r="H7" s="3894"/>
      <c r="I7" s="3894"/>
      <c r="J7" s="3894"/>
      <c r="K7" s="12"/>
      <c r="L7" s="1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</row>
    <row r="8" spans="1:88" s="417" customFormat="1" ht="18" x14ac:dyDescent="0.25">
      <c r="A8" s="5"/>
      <c r="B8" s="3894" t="s">
        <v>2</v>
      </c>
      <c r="C8" s="3894"/>
      <c r="D8" s="3894"/>
      <c r="E8" s="3894"/>
      <c r="F8" s="3894"/>
      <c r="G8" s="3894"/>
      <c r="H8" s="3894"/>
      <c r="I8" s="3894"/>
      <c r="J8" s="3894"/>
      <c r="K8" s="418"/>
      <c r="L8" s="418"/>
      <c r="M8" s="418"/>
      <c r="N8" s="1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</row>
    <row r="9" spans="1:88" s="417" customFormat="1" ht="18" x14ac:dyDescent="0.25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</row>
    <row r="10" spans="1:88" s="417" customFormat="1" ht="15.75" x14ac:dyDescent="0.2">
      <c r="A10" s="3895"/>
      <c r="B10" s="3895"/>
      <c r="C10" s="3895"/>
      <c r="D10" s="3895"/>
      <c r="E10" s="3895"/>
      <c r="F10" s="3895"/>
      <c r="G10" s="3895"/>
      <c r="H10" s="3895"/>
      <c r="I10" s="3895"/>
      <c r="J10" s="41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</row>
    <row r="11" spans="1:88" s="417" customFormat="1" ht="35.25" customHeight="1" x14ac:dyDescent="0.25">
      <c r="A11" s="2545" t="s">
        <v>3</v>
      </c>
      <c r="B11" s="17"/>
      <c r="C11" s="18"/>
      <c r="D11" s="18"/>
      <c r="E11" s="18"/>
      <c r="F11" s="18"/>
      <c r="G11" s="18"/>
      <c r="H11" s="18"/>
      <c r="I11" s="18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</row>
    <row r="12" spans="1:88" s="417" customFormat="1" ht="21" customHeight="1" x14ac:dyDescent="0.2">
      <c r="A12" s="4451" t="s">
        <v>4</v>
      </c>
      <c r="B12" s="3896" t="s">
        <v>5</v>
      </c>
      <c r="C12" s="3885" t="s">
        <v>6</v>
      </c>
      <c r="D12" s="3898" t="s">
        <v>7</v>
      </c>
      <c r="E12" s="3899"/>
      <c r="F12" s="3899"/>
      <c r="G12" s="3899"/>
      <c r="H12" s="3899"/>
      <c r="I12" s="3899"/>
      <c r="J12" s="3899"/>
      <c r="K12" s="3899"/>
      <c r="L12" s="3899"/>
      <c r="M12" s="3899"/>
      <c r="N12" s="3899"/>
      <c r="O12" s="3899"/>
      <c r="P12" s="3899"/>
      <c r="Q12" s="3899"/>
      <c r="R12" s="3899"/>
      <c r="S12" s="3899"/>
      <c r="T12" s="3900"/>
      <c r="U12" s="4146" t="s">
        <v>8</v>
      </c>
      <c r="V12" s="4140"/>
      <c r="W12" s="3892" t="s">
        <v>9</v>
      </c>
      <c r="X12" s="5"/>
      <c r="Y12" s="5"/>
      <c r="Z12" s="5"/>
      <c r="AA12" s="5"/>
      <c r="AB12" s="5"/>
      <c r="AC12" s="5"/>
      <c r="AD12" s="5"/>
      <c r="AE12" s="5"/>
      <c r="AF12" s="5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CA12" s="3972" t="s">
        <v>10</v>
      </c>
      <c r="CB12" s="3938" t="s">
        <v>11</v>
      </c>
      <c r="CI12" s="3972" t="s">
        <v>10</v>
      </c>
      <c r="CJ12" s="3938" t="s">
        <v>11</v>
      </c>
    </row>
    <row r="13" spans="1:88" s="417" customFormat="1" ht="19.5" customHeight="1" x14ac:dyDescent="0.2">
      <c r="A13" s="4451"/>
      <c r="B13" s="3897"/>
      <c r="C13" s="3886"/>
      <c r="D13" s="2478" t="s">
        <v>12</v>
      </c>
      <c r="E13" s="2479" t="s">
        <v>13</v>
      </c>
      <c r="F13" s="2546" t="s">
        <v>14</v>
      </c>
      <c r="G13" s="2479" t="s">
        <v>15</v>
      </c>
      <c r="H13" s="2547" t="s">
        <v>16</v>
      </c>
      <c r="I13" s="2547" t="s">
        <v>17</v>
      </c>
      <c r="J13" s="2547" t="s">
        <v>18</v>
      </c>
      <c r="K13" s="2547" t="s">
        <v>19</v>
      </c>
      <c r="L13" s="2547" t="s">
        <v>20</v>
      </c>
      <c r="M13" s="2547" t="s">
        <v>21</v>
      </c>
      <c r="N13" s="2547" t="s">
        <v>22</v>
      </c>
      <c r="O13" s="2547" t="s">
        <v>23</v>
      </c>
      <c r="P13" s="2547" t="s">
        <v>24</v>
      </c>
      <c r="Q13" s="2547" t="s">
        <v>25</v>
      </c>
      <c r="R13" s="2547" t="s">
        <v>26</v>
      </c>
      <c r="S13" s="2547" t="s">
        <v>27</v>
      </c>
      <c r="T13" s="2548" t="s">
        <v>28</v>
      </c>
      <c r="U13" s="1263" t="s">
        <v>29</v>
      </c>
      <c r="V13" s="1264" t="s">
        <v>30</v>
      </c>
      <c r="W13" s="3893"/>
      <c r="X13" s="5"/>
      <c r="Y13" s="5"/>
      <c r="Z13" s="5"/>
      <c r="AA13" s="5"/>
      <c r="AB13" s="5"/>
      <c r="AC13" s="5"/>
      <c r="AD13" s="5"/>
      <c r="AE13" s="5"/>
      <c r="AF13" s="5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CA13" s="3972"/>
      <c r="CB13" s="3938"/>
      <c r="CI13" s="3972"/>
      <c r="CJ13" s="3938"/>
    </row>
    <row r="14" spans="1:88" s="417" customFormat="1" ht="21.75" customHeight="1" x14ac:dyDescent="0.2">
      <c r="A14" s="2549" t="s">
        <v>31</v>
      </c>
      <c r="B14" s="27"/>
      <c r="C14" s="28">
        <f>SUM(D14:T14)</f>
        <v>0</v>
      </c>
      <c r="D14" s="2550"/>
      <c r="E14" s="2551"/>
      <c r="F14" s="2552"/>
      <c r="G14" s="2507"/>
      <c r="H14" s="2507"/>
      <c r="I14" s="2507"/>
      <c r="J14" s="2507"/>
      <c r="K14" s="2507"/>
      <c r="L14" s="2507"/>
      <c r="M14" s="2507"/>
      <c r="N14" s="2507"/>
      <c r="O14" s="2507"/>
      <c r="P14" s="2507"/>
      <c r="Q14" s="2507"/>
      <c r="R14" s="2507"/>
      <c r="S14" s="2507"/>
      <c r="T14" s="2446"/>
      <c r="U14" s="2448"/>
      <c r="V14" s="2448"/>
      <c r="W14" s="2448"/>
      <c r="X14" s="5" t="str">
        <f t="shared" ref="X14:X19" si="0">+CA14&amp;CB14</f>
        <v/>
      </c>
      <c r="Y14" s="5"/>
      <c r="Z14" s="5"/>
      <c r="AA14" s="5"/>
      <c r="AB14" s="5"/>
      <c r="AC14" s="5"/>
      <c r="AD14" s="5"/>
      <c r="AE14" s="5"/>
      <c r="AF14" s="5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CA14" s="417" t="str">
        <f>IF(CI14=1," *Los controles según sexo deben ser iguales  al total de Controles. ","")</f>
        <v/>
      </c>
      <c r="CB14" s="417" t="str">
        <f>IF(CJ14=1," *Las Atenciones de NNA SENAME no pueden superar el total de Atenciones entre los 0 Y 24 años.","")</f>
        <v/>
      </c>
      <c r="CI14" s="417">
        <f t="shared" ref="CI14:CI20" si="1">IF(U14+V14&lt;&gt;C14,1,0)</f>
        <v>0</v>
      </c>
      <c r="CJ14" s="417">
        <f t="shared" ref="CJ14:CJ20" si="2">IF(SUM(D14:H14)&lt;W14,1,0)</f>
        <v>0</v>
      </c>
    </row>
    <row r="15" spans="1:88" s="417" customFormat="1" ht="23.25" customHeight="1" x14ac:dyDescent="0.2">
      <c r="A15" s="2553" t="s">
        <v>32</v>
      </c>
      <c r="B15" s="2554"/>
      <c r="C15" s="28">
        <f t="shared" ref="C15:C20" si="3">SUM(D15:T15)</f>
        <v>0</v>
      </c>
      <c r="D15" s="2550"/>
      <c r="E15" s="2551"/>
      <c r="F15" s="2555"/>
      <c r="G15" s="2551"/>
      <c r="H15" s="2551"/>
      <c r="I15" s="2551"/>
      <c r="J15" s="2551"/>
      <c r="K15" s="2551"/>
      <c r="L15" s="2551"/>
      <c r="M15" s="2551"/>
      <c r="N15" s="2551"/>
      <c r="O15" s="2551"/>
      <c r="P15" s="2551"/>
      <c r="Q15" s="2551"/>
      <c r="R15" s="2551"/>
      <c r="S15" s="2551"/>
      <c r="T15" s="2556"/>
      <c r="U15" s="2557"/>
      <c r="V15" s="2557"/>
      <c r="W15" s="2557"/>
      <c r="X15" s="5" t="str">
        <f t="shared" si="0"/>
        <v/>
      </c>
      <c r="Y15" s="5"/>
      <c r="Z15" s="5"/>
      <c r="AA15" s="5"/>
      <c r="AB15" s="5"/>
      <c r="AC15" s="5"/>
      <c r="AD15" s="5"/>
      <c r="AE15" s="5"/>
      <c r="AF15" s="5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CA15" s="417" t="str">
        <f t="shared" ref="CA15:CA20" si="4">IF(CI15=1," *Los controles según sexo deben ser iguales  al total de Controles. ","")</f>
        <v/>
      </c>
      <c r="CB15" s="417" t="str">
        <f t="shared" ref="CB15:CB20" si="5">IF(CJ15=1," *Las Atenciones de NNA SENAME no pueden superar el total de Atenciones entre los 0 Y 24 años.","")</f>
        <v/>
      </c>
      <c r="CI15" s="417">
        <f t="shared" si="1"/>
        <v>0</v>
      </c>
      <c r="CJ15" s="417">
        <f t="shared" si="2"/>
        <v>0</v>
      </c>
    </row>
    <row r="16" spans="1:88" s="417" customFormat="1" x14ac:dyDescent="0.2">
      <c r="A16" s="4453" t="s">
        <v>33</v>
      </c>
      <c r="B16" s="32" t="s">
        <v>34</v>
      </c>
      <c r="C16" s="28">
        <f t="shared" si="3"/>
        <v>0</v>
      </c>
      <c r="D16" s="2558"/>
      <c r="E16" s="2559"/>
      <c r="F16" s="2555"/>
      <c r="G16" s="2551"/>
      <c r="H16" s="2551"/>
      <c r="I16" s="2551"/>
      <c r="J16" s="2551"/>
      <c r="K16" s="2551"/>
      <c r="L16" s="2551"/>
      <c r="M16" s="2551"/>
      <c r="N16" s="2551"/>
      <c r="O16" s="2551"/>
      <c r="P16" s="2559"/>
      <c r="Q16" s="2559"/>
      <c r="R16" s="2559"/>
      <c r="S16" s="2559"/>
      <c r="T16" s="2560"/>
      <c r="U16" s="2561"/>
      <c r="V16" s="2557"/>
      <c r="W16" s="2557"/>
      <c r="X16" s="5" t="str">
        <f t="shared" si="0"/>
        <v/>
      </c>
      <c r="Y16" s="5"/>
      <c r="Z16" s="5"/>
      <c r="AA16" s="5"/>
      <c r="AB16" s="5"/>
      <c r="AC16" s="5"/>
      <c r="AD16" s="5"/>
      <c r="AE16" s="5"/>
      <c r="AF16" s="5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CA16" s="417" t="str">
        <f t="shared" si="4"/>
        <v/>
      </c>
      <c r="CB16" s="417" t="str">
        <f t="shared" si="5"/>
        <v/>
      </c>
      <c r="CI16" s="417">
        <f t="shared" si="1"/>
        <v>0</v>
      </c>
      <c r="CJ16" s="417">
        <f t="shared" si="2"/>
        <v>0</v>
      </c>
    </row>
    <row r="17" spans="1:91" x14ac:dyDescent="0.2">
      <c r="A17" s="3883"/>
      <c r="B17" s="2562" t="s">
        <v>35</v>
      </c>
      <c r="C17" s="28">
        <f t="shared" si="3"/>
        <v>0</v>
      </c>
      <c r="D17" s="2558"/>
      <c r="E17" s="2559"/>
      <c r="F17" s="2555"/>
      <c r="G17" s="2551"/>
      <c r="H17" s="2551"/>
      <c r="I17" s="2551"/>
      <c r="J17" s="2551"/>
      <c r="K17" s="2551"/>
      <c r="L17" s="2551"/>
      <c r="M17" s="2551"/>
      <c r="N17" s="2551"/>
      <c r="O17" s="2551"/>
      <c r="P17" s="2559"/>
      <c r="Q17" s="2559"/>
      <c r="R17" s="2559"/>
      <c r="S17" s="2559"/>
      <c r="T17" s="2560"/>
      <c r="U17" s="2557"/>
      <c r="V17" s="2557"/>
      <c r="W17" s="2557"/>
      <c r="X17" s="5" t="str">
        <f t="shared" si="0"/>
        <v/>
      </c>
      <c r="CA17" s="417" t="str">
        <f t="shared" si="4"/>
        <v/>
      </c>
      <c r="CB17" s="417" t="str">
        <f t="shared" si="5"/>
        <v/>
      </c>
      <c r="CI17" s="417">
        <f t="shared" si="1"/>
        <v>0</v>
      </c>
      <c r="CJ17" s="417">
        <f t="shared" si="2"/>
        <v>0</v>
      </c>
      <c r="CL17" s="417"/>
    </row>
    <row r="18" spans="1:91" x14ac:dyDescent="0.2">
      <c r="A18" s="3884"/>
      <c r="B18" s="38" t="s">
        <v>36</v>
      </c>
      <c r="C18" s="28">
        <f t="shared" si="3"/>
        <v>0</v>
      </c>
      <c r="D18" s="2550"/>
      <c r="E18" s="2551"/>
      <c r="F18" s="2555"/>
      <c r="G18" s="2551"/>
      <c r="H18" s="2551"/>
      <c r="I18" s="2551"/>
      <c r="J18" s="2551"/>
      <c r="K18" s="2551"/>
      <c r="L18" s="2551"/>
      <c r="M18" s="2551"/>
      <c r="N18" s="2551"/>
      <c r="O18" s="2551"/>
      <c r="P18" s="2551"/>
      <c r="Q18" s="2551"/>
      <c r="R18" s="2551"/>
      <c r="S18" s="2551"/>
      <c r="T18" s="2556"/>
      <c r="U18" s="2557"/>
      <c r="V18" s="2557"/>
      <c r="W18" s="2557"/>
      <c r="X18" s="5" t="str">
        <f t="shared" si="0"/>
        <v/>
      </c>
      <c r="CA18" s="417" t="str">
        <f t="shared" si="4"/>
        <v/>
      </c>
      <c r="CB18" s="417" t="str">
        <f t="shared" si="5"/>
        <v/>
      </c>
      <c r="CI18" s="417">
        <f t="shared" si="1"/>
        <v>0</v>
      </c>
      <c r="CJ18" s="417">
        <f t="shared" si="2"/>
        <v>0</v>
      </c>
      <c r="CL18" s="417"/>
    </row>
    <row r="19" spans="1:91" ht="19.5" customHeight="1" x14ac:dyDescent="0.2">
      <c r="A19" s="39" t="s">
        <v>37</v>
      </c>
      <c r="B19" s="40"/>
      <c r="C19" s="28">
        <f t="shared" si="3"/>
        <v>0</v>
      </c>
      <c r="D19" s="2550"/>
      <c r="E19" s="2551"/>
      <c r="F19" s="2367"/>
      <c r="G19" s="2563"/>
      <c r="H19" s="2563"/>
      <c r="I19" s="2563"/>
      <c r="J19" s="2563"/>
      <c r="K19" s="2563"/>
      <c r="L19" s="2563"/>
      <c r="M19" s="2563"/>
      <c r="N19" s="2563"/>
      <c r="O19" s="2563"/>
      <c r="P19" s="2563"/>
      <c r="Q19" s="2563"/>
      <c r="R19" s="2563"/>
      <c r="S19" s="2563"/>
      <c r="T19" s="2564"/>
      <c r="U19" s="2340"/>
      <c r="V19" s="2340"/>
      <c r="W19" s="2340"/>
      <c r="X19" s="5" t="str">
        <f t="shared" si="0"/>
        <v/>
      </c>
      <c r="CA19" s="417" t="str">
        <f>IF(CI19=1," *Los controles según sexo deben ser iguales  al total de Controles. ","")</f>
        <v/>
      </c>
      <c r="CB19" s="417" t="str">
        <f t="shared" si="5"/>
        <v/>
      </c>
      <c r="CI19" s="417">
        <f t="shared" si="1"/>
        <v>0</v>
      </c>
      <c r="CJ19" s="417">
        <f t="shared" si="2"/>
        <v>0</v>
      </c>
      <c r="CL19" s="417"/>
    </row>
    <row r="20" spans="1:91" ht="23.25" customHeight="1" x14ac:dyDescent="0.2">
      <c r="A20" s="2565" t="s">
        <v>38</v>
      </c>
      <c r="B20" s="2566"/>
      <c r="C20" s="2567">
        <f t="shared" si="3"/>
        <v>0</v>
      </c>
      <c r="D20" s="2568">
        <f>SUM(D14:D19)</f>
        <v>0</v>
      </c>
      <c r="E20" s="2569">
        <f t="shared" ref="E20:T20" si="6">SUM(E14:E19)</f>
        <v>0</v>
      </c>
      <c r="F20" s="2569">
        <f t="shared" si="6"/>
        <v>0</v>
      </c>
      <c r="G20" s="2570">
        <f t="shared" si="6"/>
        <v>0</v>
      </c>
      <c r="H20" s="2570">
        <f t="shared" si="6"/>
        <v>0</v>
      </c>
      <c r="I20" s="2570">
        <f t="shared" si="6"/>
        <v>0</v>
      </c>
      <c r="J20" s="2570">
        <f t="shared" si="6"/>
        <v>0</v>
      </c>
      <c r="K20" s="2570">
        <f t="shared" si="6"/>
        <v>0</v>
      </c>
      <c r="L20" s="2570">
        <f t="shared" si="6"/>
        <v>0</v>
      </c>
      <c r="M20" s="2570">
        <f t="shared" si="6"/>
        <v>0</v>
      </c>
      <c r="N20" s="2570">
        <f t="shared" si="6"/>
        <v>0</v>
      </c>
      <c r="O20" s="2570">
        <f t="shared" si="6"/>
        <v>0</v>
      </c>
      <c r="P20" s="2570">
        <f t="shared" si="6"/>
        <v>0</v>
      </c>
      <c r="Q20" s="2570">
        <f t="shared" si="6"/>
        <v>0</v>
      </c>
      <c r="R20" s="2570">
        <f t="shared" si="6"/>
        <v>0</v>
      </c>
      <c r="S20" s="2570">
        <f t="shared" si="6"/>
        <v>0</v>
      </c>
      <c r="T20" s="2571">
        <f t="shared" si="6"/>
        <v>0</v>
      </c>
      <c r="U20" s="1279">
        <f>+U14+U15+U17+U18+U19</f>
        <v>0</v>
      </c>
      <c r="V20" s="1279">
        <f>SUM(V14:V19)</f>
        <v>0</v>
      </c>
      <c r="W20" s="1279">
        <f>SUM(W14:W19)</f>
        <v>0</v>
      </c>
      <c r="CA20" s="417" t="str">
        <f t="shared" si="4"/>
        <v/>
      </c>
      <c r="CB20" s="417" t="str">
        <f t="shared" si="5"/>
        <v/>
      </c>
      <c r="CI20" s="417">
        <f t="shared" si="1"/>
        <v>0</v>
      </c>
      <c r="CJ20" s="417">
        <f t="shared" si="2"/>
        <v>0</v>
      </c>
      <c r="CL20" s="417"/>
    </row>
    <row r="21" spans="1:91" ht="30.75" customHeight="1" x14ac:dyDescent="0.2">
      <c r="A21" s="2572" t="s">
        <v>39</v>
      </c>
      <c r="B21" s="50"/>
      <c r="C21" s="51"/>
      <c r="D21" s="51"/>
      <c r="E21" s="51"/>
      <c r="F21" s="51"/>
      <c r="G21" s="51"/>
      <c r="H21" s="51"/>
      <c r="I21" s="51"/>
      <c r="J21" s="51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CL21" s="417"/>
    </row>
    <row r="22" spans="1:91" ht="21.75" customHeight="1" x14ac:dyDescent="0.2">
      <c r="A22" s="3885"/>
      <c r="B22" s="3885" t="s">
        <v>6</v>
      </c>
      <c r="C22" s="4454" t="s">
        <v>7</v>
      </c>
      <c r="D22" s="4144"/>
      <c r="E22" s="4144"/>
      <c r="F22" s="4144"/>
      <c r="G22" s="4144"/>
      <c r="H22" s="4144"/>
      <c r="I22" s="4144"/>
      <c r="J22" s="4144"/>
      <c r="K22" s="4144"/>
      <c r="L22" s="4144"/>
      <c r="M22" s="4144"/>
      <c r="N22" s="4144"/>
      <c r="O22" s="4144"/>
      <c r="P22" s="4144"/>
      <c r="Q22" s="4144"/>
      <c r="R22" s="4144"/>
      <c r="S22" s="4145"/>
      <c r="T22" s="4140" t="s">
        <v>40</v>
      </c>
      <c r="U22" s="4440"/>
      <c r="BA22" s="5"/>
      <c r="BB22" s="5"/>
      <c r="BC22" s="5"/>
      <c r="BD22" s="5"/>
      <c r="BE22" s="5"/>
      <c r="BF22" s="5"/>
      <c r="BG22" s="5"/>
      <c r="BH22" s="5"/>
      <c r="BI22" s="5"/>
      <c r="BN22" s="5"/>
      <c r="BO22" s="5"/>
      <c r="BP22" s="5"/>
      <c r="BQ22" s="5"/>
      <c r="BR22" s="5"/>
      <c r="BS22" s="5"/>
      <c r="BT22" s="5"/>
      <c r="BU22" s="5"/>
      <c r="BV22" s="5"/>
      <c r="CA22" s="3972" t="s">
        <v>10</v>
      </c>
      <c r="CI22" s="3972" t="s">
        <v>10</v>
      </c>
    </row>
    <row r="23" spans="1:91" ht="20.25" customHeight="1" x14ac:dyDescent="0.2">
      <c r="A23" s="3886"/>
      <c r="B23" s="3886"/>
      <c r="C23" s="2478" t="s">
        <v>12</v>
      </c>
      <c r="D23" s="2479" t="s">
        <v>13</v>
      </c>
      <c r="E23" s="2479" t="s">
        <v>41</v>
      </c>
      <c r="F23" s="2546" t="s">
        <v>42</v>
      </c>
      <c r="G23" s="2479" t="s">
        <v>16</v>
      </c>
      <c r="H23" s="2479" t="s">
        <v>17</v>
      </c>
      <c r="I23" s="2479" t="s">
        <v>18</v>
      </c>
      <c r="J23" s="2479" t="s">
        <v>19</v>
      </c>
      <c r="K23" s="2479" t="s">
        <v>20</v>
      </c>
      <c r="L23" s="2479" t="s">
        <v>21</v>
      </c>
      <c r="M23" s="2479" t="s">
        <v>22</v>
      </c>
      <c r="N23" s="2479" t="s">
        <v>23</v>
      </c>
      <c r="O23" s="2479" t="s">
        <v>24</v>
      </c>
      <c r="P23" s="2479" t="s">
        <v>25</v>
      </c>
      <c r="Q23" s="2479" t="s">
        <v>26</v>
      </c>
      <c r="R23" s="2573" t="s">
        <v>27</v>
      </c>
      <c r="S23" s="2574" t="s">
        <v>28</v>
      </c>
      <c r="T23" s="1263" t="s">
        <v>29</v>
      </c>
      <c r="U23" s="1264" t="s">
        <v>30</v>
      </c>
      <c r="BA23" s="5"/>
      <c r="BB23" s="5"/>
      <c r="BC23" s="5"/>
      <c r="BD23" s="5"/>
      <c r="BE23" s="5"/>
      <c r="BF23" s="5"/>
      <c r="BG23" s="5"/>
      <c r="BH23" s="5"/>
      <c r="BI23" s="5"/>
      <c r="BN23" s="5"/>
      <c r="BO23" s="5"/>
      <c r="BP23" s="5"/>
      <c r="BQ23" s="5"/>
      <c r="BR23" s="5"/>
      <c r="BS23" s="5"/>
      <c r="BT23" s="5"/>
      <c r="BU23" s="5"/>
      <c r="BV23" s="5"/>
      <c r="CA23" s="3972"/>
      <c r="CI23" s="3972"/>
    </row>
    <row r="24" spans="1:91" ht="20.25" customHeight="1" x14ac:dyDescent="0.2">
      <c r="A24" s="2565" t="s">
        <v>43</v>
      </c>
      <c r="B24" s="2567">
        <f>SUM(C24:S24)</f>
        <v>0</v>
      </c>
      <c r="C24" s="2575"/>
      <c r="D24" s="2576"/>
      <c r="E24" s="2576"/>
      <c r="F24" s="2576"/>
      <c r="G24" s="2576"/>
      <c r="H24" s="2576"/>
      <c r="I24" s="2576"/>
      <c r="J24" s="2576"/>
      <c r="K24" s="2576"/>
      <c r="L24" s="2576"/>
      <c r="M24" s="2576"/>
      <c r="N24" s="2576"/>
      <c r="O24" s="2576"/>
      <c r="P24" s="2576"/>
      <c r="Q24" s="2576"/>
      <c r="R24" s="2576"/>
      <c r="S24" s="2577"/>
      <c r="T24" s="1281"/>
      <c r="U24" s="1281"/>
      <c r="V24" s="55" t="str">
        <f>IF(B24=SUM(T24:U24),"","No coincide el total con la desagregacion por Sexo")</f>
        <v/>
      </c>
      <c r="CA24" s="417" t="str">
        <f>IF(CI24=1," *Los controles según sexo deben ser iguales  al total de Controles. ","")</f>
        <v/>
      </c>
      <c r="CI24" s="417">
        <f>IF(U24+T24&lt;&gt;B24,1,0)</f>
        <v>0</v>
      </c>
    </row>
    <row r="25" spans="1:91" ht="25.5" customHeight="1" x14ac:dyDescent="0.2">
      <c r="A25" s="56" t="s">
        <v>44</v>
      </c>
      <c r="B25" s="420"/>
      <c r="C25" s="421"/>
      <c r="D25" s="42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91" ht="25.5" customHeight="1" x14ac:dyDescent="0.25">
      <c r="A26" s="56" t="s">
        <v>45</v>
      </c>
      <c r="B26" s="18"/>
      <c r="C26" s="18"/>
      <c r="D26" s="18"/>
      <c r="E26" s="18"/>
      <c r="F26" s="18"/>
      <c r="G26" s="18"/>
      <c r="H26" s="18"/>
      <c r="I26" s="18"/>
      <c r="J26" s="18"/>
      <c r="AE26" s="60"/>
      <c r="AF26" s="60"/>
      <c r="AG26" s="60"/>
      <c r="AH26" s="60"/>
      <c r="AI26" s="60"/>
      <c r="AJ26" s="60"/>
      <c r="AK26" s="60"/>
    </row>
    <row r="27" spans="1:91" ht="22.5" customHeight="1" x14ac:dyDescent="0.2">
      <c r="A27" s="4451" t="s">
        <v>46</v>
      </c>
      <c r="B27" s="4451" t="s">
        <v>6</v>
      </c>
      <c r="C27" s="4452" t="s">
        <v>47</v>
      </c>
      <c r="D27" s="4141"/>
      <c r="E27" s="4141"/>
      <c r="F27" s="4141"/>
      <c r="G27" s="4141"/>
      <c r="H27" s="4141"/>
      <c r="I27" s="4141"/>
      <c r="J27" s="4141"/>
      <c r="K27" s="4141"/>
      <c r="L27" s="4141"/>
      <c r="M27" s="4141"/>
      <c r="N27" s="4141"/>
      <c r="O27" s="4141"/>
      <c r="P27" s="4141"/>
      <c r="Q27" s="4141"/>
      <c r="R27" s="4141"/>
      <c r="S27" s="4141"/>
      <c r="T27" s="4141"/>
      <c r="U27" s="4142"/>
      <c r="V27" s="3875" t="s">
        <v>48</v>
      </c>
      <c r="W27" s="3876"/>
      <c r="X27" s="3744" t="s">
        <v>49</v>
      </c>
      <c r="Y27" s="3746"/>
      <c r="Z27" s="4429" t="s">
        <v>50</v>
      </c>
      <c r="AA27" s="4038"/>
      <c r="AB27" s="4038"/>
      <c r="AC27" s="4038"/>
      <c r="AD27" s="4038"/>
      <c r="AE27" s="4038"/>
      <c r="AF27" s="4038"/>
      <c r="AG27" s="4038"/>
      <c r="AH27" s="4038"/>
      <c r="AI27" s="4039"/>
      <c r="AJ27" s="3879" t="s">
        <v>51</v>
      </c>
      <c r="AK27" s="3879" t="s">
        <v>52</v>
      </c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CA27" s="3938" t="s">
        <v>10</v>
      </c>
      <c r="CB27" s="4013" t="s">
        <v>53</v>
      </c>
      <c r="CC27" s="4013"/>
      <c r="CD27" s="4013" t="s">
        <v>54</v>
      </c>
      <c r="CE27" s="4013"/>
      <c r="CI27" s="3938" t="s">
        <v>10</v>
      </c>
      <c r="CJ27" s="4013" t="s">
        <v>53</v>
      </c>
      <c r="CK27" s="4013"/>
      <c r="CL27" s="4013" t="s">
        <v>54</v>
      </c>
      <c r="CM27" s="4013"/>
    </row>
    <row r="28" spans="1:91" ht="22.5" customHeight="1" x14ac:dyDescent="0.2">
      <c r="A28" s="4451"/>
      <c r="B28" s="4451"/>
      <c r="C28" s="4450" t="s">
        <v>7</v>
      </c>
      <c r="D28" s="4450"/>
      <c r="E28" s="4450"/>
      <c r="F28" s="4450"/>
      <c r="G28" s="4450"/>
      <c r="H28" s="4450"/>
      <c r="I28" s="4450"/>
      <c r="J28" s="4450"/>
      <c r="K28" s="4450"/>
      <c r="L28" s="4450"/>
      <c r="M28" s="4450"/>
      <c r="N28" s="4450"/>
      <c r="O28" s="4450"/>
      <c r="P28" s="4450"/>
      <c r="Q28" s="4450"/>
      <c r="R28" s="4450"/>
      <c r="S28" s="4450"/>
      <c r="T28" s="4140" t="s">
        <v>40</v>
      </c>
      <c r="U28" s="4440"/>
      <c r="V28" s="3877"/>
      <c r="W28" s="3878"/>
      <c r="X28" s="3747"/>
      <c r="Y28" s="3749"/>
      <c r="Z28" s="4358" t="s">
        <v>55</v>
      </c>
      <c r="AA28" s="4051"/>
      <c r="AB28" s="4051"/>
      <c r="AC28" s="4051"/>
      <c r="AD28" s="4052"/>
      <c r="AE28" s="4358" t="s">
        <v>56</v>
      </c>
      <c r="AF28" s="4051"/>
      <c r="AG28" s="4051"/>
      <c r="AH28" s="4051"/>
      <c r="AI28" s="4052"/>
      <c r="AJ28" s="3880"/>
      <c r="AK28" s="3880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CA28" s="3938"/>
      <c r="CB28" s="4013"/>
      <c r="CC28" s="4013"/>
      <c r="CD28" s="4013"/>
      <c r="CE28" s="4013"/>
      <c r="CI28" s="3938"/>
      <c r="CJ28" s="4013"/>
      <c r="CK28" s="4013"/>
      <c r="CL28" s="4013"/>
      <c r="CM28" s="4013"/>
    </row>
    <row r="29" spans="1:91" ht="75.75" customHeight="1" x14ac:dyDescent="0.2">
      <c r="A29" s="4451"/>
      <c r="B29" s="4451"/>
      <c r="C29" s="2478" t="s">
        <v>12</v>
      </c>
      <c r="D29" s="2479" t="s">
        <v>13</v>
      </c>
      <c r="E29" s="2479" t="s">
        <v>41</v>
      </c>
      <c r="F29" s="2479" t="s">
        <v>42</v>
      </c>
      <c r="G29" s="2479" t="s">
        <v>16</v>
      </c>
      <c r="H29" s="2479" t="s">
        <v>17</v>
      </c>
      <c r="I29" s="2479" t="s">
        <v>18</v>
      </c>
      <c r="J29" s="2479" t="s">
        <v>19</v>
      </c>
      <c r="K29" s="2479" t="s">
        <v>20</v>
      </c>
      <c r="L29" s="2479" t="s">
        <v>21</v>
      </c>
      <c r="M29" s="2479" t="s">
        <v>22</v>
      </c>
      <c r="N29" s="2479" t="s">
        <v>23</v>
      </c>
      <c r="O29" s="2479" t="s">
        <v>24</v>
      </c>
      <c r="P29" s="2479" t="s">
        <v>25</v>
      </c>
      <c r="Q29" s="2479" t="s">
        <v>26</v>
      </c>
      <c r="R29" s="2479" t="s">
        <v>27</v>
      </c>
      <c r="S29" s="2574" t="s">
        <v>28</v>
      </c>
      <c r="T29" s="2578" t="s">
        <v>29</v>
      </c>
      <c r="U29" s="1264" t="s">
        <v>30</v>
      </c>
      <c r="V29" s="2579" t="s">
        <v>57</v>
      </c>
      <c r="W29" s="1282" t="s">
        <v>58</v>
      </c>
      <c r="X29" s="2466" t="s">
        <v>59</v>
      </c>
      <c r="Y29" s="2580" t="s">
        <v>60</v>
      </c>
      <c r="Z29" s="2581" t="s">
        <v>6</v>
      </c>
      <c r="AA29" s="2582" t="s">
        <v>61</v>
      </c>
      <c r="AB29" s="2479" t="s">
        <v>62</v>
      </c>
      <c r="AC29" s="2546" t="s">
        <v>63</v>
      </c>
      <c r="AD29" s="1219" t="s">
        <v>64</v>
      </c>
      <c r="AE29" s="70" t="s">
        <v>6</v>
      </c>
      <c r="AF29" s="2582" t="s">
        <v>61</v>
      </c>
      <c r="AG29" s="2574" t="s">
        <v>62</v>
      </c>
      <c r="AH29" s="2574" t="s">
        <v>63</v>
      </c>
      <c r="AI29" s="2574" t="s">
        <v>64</v>
      </c>
      <c r="AJ29" s="3881"/>
      <c r="AK29" s="3881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CA29" s="3938"/>
      <c r="CB29" s="422" t="s">
        <v>55</v>
      </c>
      <c r="CC29" s="422" t="s">
        <v>56</v>
      </c>
      <c r="CD29" s="422" t="s">
        <v>55</v>
      </c>
      <c r="CE29" s="422" t="s">
        <v>56</v>
      </c>
      <c r="CI29" s="3938"/>
      <c r="CJ29" s="422" t="s">
        <v>55</v>
      </c>
      <c r="CK29" s="422" t="s">
        <v>56</v>
      </c>
      <c r="CL29" s="422" t="s">
        <v>55</v>
      </c>
      <c r="CM29" s="422" t="s">
        <v>56</v>
      </c>
    </row>
    <row r="30" spans="1:91" ht="28.5" customHeight="1" x14ac:dyDescent="0.2">
      <c r="A30" s="2583" t="s">
        <v>65</v>
      </c>
      <c r="B30" s="28">
        <f t="shared" ref="B30:B45" si="7">SUM(C30:S30)</f>
        <v>8</v>
      </c>
      <c r="C30" s="2445">
        <v>5</v>
      </c>
      <c r="D30" s="2507"/>
      <c r="E30" s="2507">
        <v>2</v>
      </c>
      <c r="F30" s="2507">
        <v>1</v>
      </c>
      <c r="G30" s="2507"/>
      <c r="H30" s="2507"/>
      <c r="I30" s="2507"/>
      <c r="J30" s="2507"/>
      <c r="K30" s="2507"/>
      <c r="L30" s="2507"/>
      <c r="M30" s="2507"/>
      <c r="N30" s="2507"/>
      <c r="O30" s="2507"/>
      <c r="P30" s="2507"/>
      <c r="Q30" s="2507"/>
      <c r="R30" s="2507"/>
      <c r="S30" s="2446"/>
      <c r="T30" s="2445">
        <v>4</v>
      </c>
      <c r="U30" s="2446">
        <v>4</v>
      </c>
      <c r="V30" s="2445"/>
      <c r="W30" s="2446"/>
      <c r="X30" s="2445"/>
      <c r="Y30" s="2446"/>
      <c r="Z30" s="2584">
        <f>SUM(AA30+AB30+AC30+AD30)</f>
        <v>0</v>
      </c>
      <c r="AA30" s="2445"/>
      <c r="AB30" s="2507"/>
      <c r="AC30" s="2507"/>
      <c r="AD30" s="2446"/>
      <c r="AE30" s="2584">
        <f>SUM(AF30+AG30+AH30+AI30)</f>
        <v>0</v>
      </c>
      <c r="AF30" s="2445"/>
      <c r="AG30" s="2507"/>
      <c r="AH30" s="2507"/>
      <c r="AI30" s="2447"/>
      <c r="AJ30" s="2585">
        <v>1</v>
      </c>
      <c r="AK30" s="2585"/>
      <c r="AL30" s="416" t="str">
        <f>$CA30&amp;CB30&amp;$CC30&amp;$CD30&amp;$CE30</f>
        <v/>
      </c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CA30" s="417" t="str">
        <f t="shared" ref="CA30:CA44" si="8">IF(CI30=1," *Los controles según sexo deben ser iguales  al total de Controles. ","")</f>
        <v/>
      </c>
      <c r="CB30" s="417" t="str">
        <f>IF(CJ30=1,"* El total de atenciones remotas de consultas nuevas según origen de menores de 15 años NO DEBE superar el total de atenciones del grupo indicado. ","")</f>
        <v/>
      </c>
      <c r="CC30" s="417" t="str">
        <f>IF(CK30=1,"* El total de atenciones remotas de consultas nuevas según origen de pacientes de 15 y más años NO DEBE superar el total de atenciones del grupo indicado. ","")</f>
        <v/>
      </c>
      <c r="CD30" s="417" t="str">
        <f>IF(CL30=1,"* El total de altas de consultas nuevas según origen de menores de 15 años NO DEBE superar el total de atenciones del grupo indicado. ","")</f>
        <v/>
      </c>
      <c r="CE30" s="417" t="str">
        <f>IF(CM30=1,"* El total de altas de consultas nuevas según origen de pacientes de 15 y más años NO DEBE superar el total de atenciones del grupo indicado. ","")</f>
        <v/>
      </c>
      <c r="CI30" s="417">
        <f t="shared" ref="CI30:CI44" si="9">IF(T30+U30&lt;&gt;B30,1,0)</f>
        <v>0</v>
      </c>
      <c r="CJ30" s="417">
        <f>IF(Z30&gt;SUM($C30:$E30),1,0)</f>
        <v>0</v>
      </c>
      <c r="CK30" s="417">
        <f>IF(AE30&gt;SUM($F30:$S30),1,0)</f>
        <v>0</v>
      </c>
      <c r="CL30" s="417">
        <f>IF(X30&gt;SUM($C30:$E30),1,0)</f>
        <v>0</v>
      </c>
      <c r="CM30" s="417">
        <f>IF(Y30&gt;SUM($F30:$S30),1,0)</f>
        <v>0</v>
      </c>
    </row>
    <row r="31" spans="1:91" ht="15" customHeight="1" x14ac:dyDescent="0.2">
      <c r="A31" s="74" t="s">
        <v>66</v>
      </c>
      <c r="B31" s="28">
        <f t="shared" si="7"/>
        <v>0</v>
      </c>
      <c r="C31" s="2586"/>
      <c r="D31" s="2587"/>
      <c r="E31" s="2587"/>
      <c r="F31" s="2587"/>
      <c r="G31" s="2587"/>
      <c r="H31" s="2587"/>
      <c r="I31" s="2587"/>
      <c r="J31" s="2587"/>
      <c r="K31" s="2587"/>
      <c r="L31" s="2587"/>
      <c r="M31" s="2587"/>
      <c r="N31" s="2587"/>
      <c r="O31" s="2587"/>
      <c r="P31" s="2587"/>
      <c r="Q31" s="2587"/>
      <c r="R31" s="2587"/>
      <c r="S31" s="2588"/>
      <c r="T31" s="2586"/>
      <c r="U31" s="2588"/>
      <c r="V31" s="2586"/>
      <c r="W31" s="2588"/>
      <c r="X31" s="2586"/>
      <c r="Y31" s="2588"/>
      <c r="Z31" s="2584">
        <f t="shared" ref="Z31:Z44" si="10">SUM(AA31+AB31+AC31+AD31)</f>
        <v>0</v>
      </c>
      <c r="AA31" s="2586"/>
      <c r="AB31" s="2587"/>
      <c r="AC31" s="2587"/>
      <c r="AD31" s="2588"/>
      <c r="AE31" s="2584">
        <f t="shared" ref="AE31:AE44" si="11">SUM(AF31+AG31+AH31+AI31)</f>
        <v>0</v>
      </c>
      <c r="AF31" s="2586"/>
      <c r="AG31" s="2587"/>
      <c r="AH31" s="2587"/>
      <c r="AI31" s="2589"/>
      <c r="AJ31" s="2585"/>
      <c r="AK31" s="2585"/>
      <c r="AL31" s="416" t="str">
        <f t="shared" ref="AL31:AL44" si="12">$CA31&amp;CB31&amp;$CC31&amp;$CD31&amp;$CE31</f>
        <v/>
      </c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CA31" s="417" t="str">
        <f t="shared" si="8"/>
        <v/>
      </c>
      <c r="CB31" s="417" t="str">
        <f t="shared" ref="CB31:CB44" si="13">IF(CJ31=1,"* El total de atenciones remotas de consultas nuevas según origen de menores de 15 años NO DEBE superar el total de atenciones del grupo indicado. ","")</f>
        <v/>
      </c>
      <c r="CC31" s="417" t="str">
        <f t="shared" ref="CC31:CC44" si="14">IF(CK31=1,"* El total de atenciones remotas de consultas nuevas según origen de pacientes de 15 y más años NO DEBE superar el total de atenciones del grupo indicado. ","")</f>
        <v/>
      </c>
      <c r="CD31" s="417" t="str">
        <f t="shared" ref="CD31:CD44" si="15">IF(CL31=1,"* El total de altas de consultas nuevas según origen de menores de 15 años NO DEBE superar el total de atenciones del grupo indicado. ","")</f>
        <v/>
      </c>
      <c r="CE31" s="417" t="str">
        <f t="shared" ref="CE31:CE44" si="16">IF(CM31=1,"* El total de altas de consultas nuevas según origen de pacientes de 15 y más años NO DEBE superar el total de atenciones del grupo indicado. ","")</f>
        <v/>
      </c>
      <c r="CF31" s="423"/>
      <c r="CG31" s="423"/>
      <c r="CH31" s="423"/>
      <c r="CI31" s="417">
        <f t="shared" si="9"/>
        <v>0</v>
      </c>
      <c r="CJ31" s="417">
        <f t="shared" ref="CJ31:CJ44" si="17">IF(Z31&gt;SUM($C31:$E31),1,0)</f>
        <v>0</v>
      </c>
      <c r="CK31" s="417">
        <f t="shared" ref="CK31:CK44" si="18">IF(AE31&gt;SUM($F31:$S31),1,0)</f>
        <v>0</v>
      </c>
      <c r="CL31" s="417">
        <f t="shared" ref="CL31:CL44" si="19">IF(X31&gt;SUM($C31:$E31),1,0)</f>
        <v>0</v>
      </c>
      <c r="CM31" s="417">
        <f t="shared" ref="CM31:CM44" si="20">IF(Y31&gt;SUM($F31:$S31),1,0)</f>
        <v>0</v>
      </c>
    </row>
    <row r="32" spans="1:91" ht="15" customHeight="1" x14ac:dyDescent="0.2">
      <c r="A32" s="74" t="s">
        <v>67</v>
      </c>
      <c r="B32" s="28">
        <f t="shared" si="7"/>
        <v>0</v>
      </c>
      <c r="C32" s="2586"/>
      <c r="D32" s="2587"/>
      <c r="E32" s="2587"/>
      <c r="F32" s="2587"/>
      <c r="G32" s="2587"/>
      <c r="H32" s="2587"/>
      <c r="I32" s="2587"/>
      <c r="J32" s="2587"/>
      <c r="K32" s="2587"/>
      <c r="L32" s="2587"/>
      <c r="M32" s="2587"/>
      <c r="N32" s="2587"/>
      <c r="O32" s="2587"/>
      <c r="P32" s="2587"/>
      <c r="Q32" s="2587"/>
      <c r="R32" s="2587"/>
      <c r="S32" s="2588"/>
      <c r="T32" s="2586"/>
      <c r="U32" s="2588"/>
      <c r="V32" s="2586"/>
      <c r="W32" s="2588"/>
      <c r="X32" s="2586"/>
      <c r="Y32" s="2588"/>
      <c r="Z32" s="2584">
        <f t="shared" si="10"/>
        <v>0</v>
      </c>
      <c r="AA32" s="2586"/>
      <c r="AB32" s="2587"/>
      <c r="AC32" s="2587"/>
      <c r="AD32" s="2588"/>
      <c r="AE32" s="2584">
        <f t="shared" si="11"/>
        <v>0</v>
      </c>
      <c r="AF32" s="2586"/>
      <c r="AG32" s="2587"/>
      <c r="AH32" s="2587"/>
      <c r="AI32" s="2589"/>
      <c r="AJ32" s="2585"/>
      <c r="AK32" s="2585"/>
      <c r="AL32" s="416" t="str">
        <f t="shared" si="12"/>
        <v/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CA32" s="417" t="str">
        <f t="shared" si="8"/>
        <v/>
      </c>
      <c r="CB32" s="417" t="str">
        <f t="shared" si="13"/>
        <v/>
      </c>
      <c r="CC32" s="417" t="str">
        <f t="shared" si="14"/>
        <v/>
      </c>
      <c r="CD32" s="417" t="str">
        <f t="shared" si="15"/>
        <v/>
      </c>
      <c r="CE32" s="417" t="str">
        <f t="shared" si="16"/>
        <v/>
      </c>
      <c r="CF32" s="423"/>
      <c r="CG32" s="423"/>
      <c r="CH32" s="423"/>
      <c r="CI32" s="417">
        <f t="shared" si="9"/>
        <v>0</v>
      </c>
      <c r="CJ32" s="417">
        <f t="shared" si="17"/>
        <v>0</v>
      </c>
      <c r="CK32" s="417">
        <f t="shared" si="18"/>
        <v>0</v>
      </c>
      <c r="CL32" s="417">
        <f t="shared" si="19"/>
        <v>0</v>
      </c>
      <c r="CM32" s="417">
        <f t="shared" si="20"/>
        <v>0</v>
      </c>
    </row>
    <row r="33" spans="1:91" ht="24.75" customHeight="1" x14ac:dyDescent="0.2">
      <c r="A33" s="74" t="s">
        <v>68</v>
      </c>
      <c r="B33" s="28">
        <f t="shared" si="7"/>
        <v>0</v>
      </c>
      <c r="C33" s="2586"/>
      <c r="D33" s="2587"/>
      <c r="E33" s="2587"/>
      <c r="F33" s="2587"/>
      <c r="G33" s="2587"/>
      <c r="H33" s="2587"/>
      <c r="I33" s="2587"/>
      <c r="J33" s="2587"/>
      <c r="K33" s="2587"/>
      <c r="L33" s="2587"/>
      <c r="M33" s="2587"/>
      <c r="N33" s="2587"/>
      <c r="O33" s="2587"/>
      <c r="P33" s="2587"/>
      <c r="Q33" s="2587"/>
      <c r="R33" s="2587"/>
      <c r="S33" s="2588"/>
      <c r="T33" s="2586"/>
      <c r="U33" s="2588"/>
      <c r="V33" s="2586"/>
      <c r="W33" s="2588"/>
      <c r="X33" s="2586"/>
      <c r="Y33" s="2588"/>
      <c r="Z33" s="2584">
        <f t="shared" si="10"/>
        <v>0</v>
      </c>
      <c r="AA33" s="2586"/>
      <c r="AB33" s="2587"/>
      <c r="AC33" s="2587"/>
      <c r="AD33" s="2588"/>
      <c r="AE33" s="2584">
        <f t="shared" si="11"/>
        <v>0</v>
      </c>
      <c r="AF33" s="2586"/>
      <c r="AG33" s="2587"/>
      <c r="AH33" s="2587"/>
      <c r="AI33" s="2589"/>
      <c r="AJ33" s="2585"/>
      <c r="AK33" s="2585"/>
      <c r="AL33" s="416" t="str">
        <f t="shared" si="12"/>
        <v/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CA33" s="417" t="str">
        <f t="shared" si="8"/>
        <v/>
      </c>
      <c r="CB33" s="417" t="str">
        <f t="shared" si="13"/>
        <v/>
      </c>
      <c r="CC33" s="417" t="str">
        <f t="shared" si="14"/>
        <v/>
      </c>
      <c r="CD33" s="417" t="str">
        <f t="shared" si="15"/>
        <v/>
      </c>
      <c r="CE33" s="417" t="str">
        <f t="shared" si="16"/>
        <v/>
      </c>
      <c r="CF33" s="423"/>
      <c r="CG33" s="423"/>
      <c r="CH33" s="423"/>
      <c r="CI33" s="417">
        <f t="shared" si="9"/>
        <v>0</v>
      </c>
      <c r="CJ33" s="417">
        <f t="shared" si="17"/>
        <v>0</v>
      </c>
      <c r="CK33" s="417">
        <f t="shared" si="18"/>
        <v>0</v>
      </c>
      <c r="CL33" s="417">
        <f t="shared" si="19"/>
        <v>0</v>
      </c>
      <c r="CM33" s="417">
        <f t="shared" si="20"/>
        <v>0</v>
      </c>
    </row>
    <row r="34" spans="1:91" ht="15" customHeight="1" x14ac:dyDescent="0.2">
      <c r="A34" s="74" t="s">
        <v>69</v>
      </c>
      <c r="B34" s="28">
        <f t="shared" si="7"/>
        <v>0</v>
      </c>
      <c r="C34" s="2586"/>
      <c r="D34" s="2587"/>
      <c r="E34" s="2587"/>
      <c r="F34" s="2587"/>
      <c r="G34" s="2587"/>
      <c r="H34" s="2587"/>
      <c r="I34" s="2587"/>
      <c r="J34" s="2587"/>
      <c r="K34" s="2587"/>
      <c r="L34" s="2587"/>
      <c r="M34" s="2587"/>
      <c r="N34" s="2587"/>
      <c r="O34" s="2587"/>
      <c r="P34" s="2587"/>
      <c r="Q34" s="2587"/>
      <c r="R34" s="2587"/>
      <c r="S34" s="2588"/>
      <c r="T34" s="2586"/>
      <c r="U34" s="2588"/>
      <c r="V34" s="2586"/>
      <c r="W34" s="2588"/>
      <c r="X34" s="2586"/>
      <c r="Y34" s="2588"/>
      <c r="Z34" s="2584">
        <f t="shared" si="10"/>
        <v>0</v>
      </c>
      <c r="AA34" s="2586"/>
      <c r="AB34" s="2587"/>
      <c r="AC34" s="2587"/>
      <c r="AD34" s="2588"/>
      <c r="AE34" s="2584">
        <f t="shared" si="11"/>
        <v>0</v>
      </c>
      <c r="AF34" s="2586"/>
      <c r="AG34" s="2587"/>
      <c r="AH34" s="2587"/>
      <c r="AI34" s="2589"/>
      <c r="AJ34" s="2585"/>
      <c r="AK34" s="2585"/>
      <c r="AL34" s="416" t="str">
        <f t="shared" si="12"/>
        <v/>
      </c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CA34" s="417" t="str">
        <f t="shared" si="8"/>
        <v/>
      </c>
      <c r="CB34" s="417" t="str">
        <f t="shared" si="13"/>
        <v/>
      </c>
      <c r="CC34" s="417" t="str">
        <f t="shared" si="14"/>
        <v/>
      </c>
      <c r="CD34" s="417" t="str">
        <f t="shared" si="15"/>
        <v/>
      </c>
      <c r="CE34" s="417" t="str">
        <f t="shared" si="16"/>
        <v/>
      </c>
      <c r="CF34" s="423"/>
      <c r="CG34" s="423"/>
      <c r="CH34" s="423"/>
      <c r="CI34" s="417">
        <f t="shared" si="9"/>
        <v>0</v>
      </c>
      <c r="CJ34" s="417">
        <f t="shared" si="17"/>
        <v>0</v>
      </c>
      <c r="CK34" s="417">
        <f t="shared" si="18"/>
        <v>0</v>
      </c>
      <c r="CL34" s="417">
        <f t="shared" si="19"/>
        <v>0</v>
      </c>
      <c r="CM34" s="417">
        <f t="shared" si="20"/>
        <v>0</v>
      </c>
    </row>
    <row r="35" spans="1:91" ht="15" customHeight="1" x14ac:dyDescent="0.2">
      <c r="A35" s="74" t="s">
        <v>70</v>
      </c>
      <c r="B35" s="28">
        <f t="shared" si="7"/>
        <v>0</v>
      </c>
      <c r="C35" s="2586"/>
      <c r="D35" s="2587"/>
      <c r="E35" s="2587"/>
      <c r="F35" s="2587"/>
      <c r="G35" s="2587"/>
      <c r="H35" s="2587"/>
      <c r="I35" s="2587"/>
      <c r="J35" s="2587"/>
      <c r="K35" s="2587"/>
      <c r="L35" s="2587"/>
      <c r="M35" s="2587"/>
      <c r="N35" s="2587"/>
      <c r="O35" s="2587"/>
      <c r="P35" s="2587"/>
      <c r="Q35" s="2587"/>
      <c r="R35" s="2587"/>
      <c r="S35" s="2588"/>
      <c r="T35" s="2586"/>
      <c r="U35" s="2588"/>
      <c r="V35" s="2586"/>
      <c r="W35" s="2588"/>
      <c r="X35" s="2586"/>
      <c r="Y35" s="2588"/>
      <c r="Z35" s="2584">
        <f t="shared" si="10"/>
        <v>0</v>
      </c>
      <c r="AA35" s="2586"/>
      <c r="AB35" s="2587"/>
      <c r="AC35" s="2587"/>
      <c r="AD35" s="2588"/>
      <c r="AE35" s="2584">
        <f t="shared" si="11"/>
        <v>0</v>
      </c>
      <c r="AF35" s="2586"/>
      <c r="AG35" s="2587"/>
      <c r="AH35" s="2587"/>
      <c r="AI35" s="2589"/>
      <c r="AJ35" s="2585"/>
      <c r="AK35" s="2585"/>
      <c r="AL35" s="416" t="str">
        <f t="shared" si="12"/>
        <v/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CA35" s="417" t="str">
        <f t="shared" si="8"/>
        <v/>
      </c>
      <c r="CB35" s="417" t="str">
        <f t="shared" si="13"/>
        <v/>
      </c>
      <c r="CC35" s="417" t="str">
        <f t="shared" si="14"/>
        <v/>
      </c>
      <c r="CD35" s="417" t="str">
        <f t="shared" si="15"/>
        <v/>
      </c>
      <c r="CE35" s="417" t="str">
        <f t="shared" si="16"/>
        <v/>
      </c>
      <c r="CF35" s="423"/>
      <c r="CG35" s="423"/>
      <c r="CH35" s="423"/>
      <c r="CI35" s="417">
        <f t="shared" si="9"/>
        <v>0</v>
      </c>
      <c r="CJ35" s="417">
        <f t="shared" si="17"/>
        <v>0</v>
      </c>
      <c r="CK35" s="417">
        <f t="shared" si="18"/>
        <v>0</v>
      </c>
      <c r="CL35" s="417">
        <f t="shared" si="19"/>
        <v>0</v>
      </c>
      <c r="CM35" s="417">
        <f t="shared" si="20"/>
        <v>0</v>
      </c>
    </row>
    <row r="36" spans="1:91" ht="15" customHeight="1" x14ac:dyDescent="0.2">
      <c r="A36" s="74" t="s">
        <v>71</v>
      </c>
      <c r="B36" s="28">
        <f t="shared" si="7"/>
        <v>0</v>
      </c>
      <c r="C36" s="2586"/>
      <c r="D36" s="2587"/>
      <c r="E36" s="2587"/>
      <c r="F36" s="2587"/>
      <c r="G36" s="2587"/>
      <c r="H36" s="2587"/>
      <c r="I36" s="2587"/>
      <c r="J36" s="2587"/>
      <c r="K36" s="2587"/>
      <c r="L36" s="2587"/>
      <c r="M36" s="2587"/>
      <c r="N36" s="2587"/>
      <c r="O36" s="2587"/>
      <c r="P36" s="2587"/>
      <c r="Q36" s="2587"/>
      <c r="R36" s="2587"/>
      <c r="S36" s="2588"/>
      <c r="T36" s="2586"/>
      <c r="U36" s="2588"/>
      <c r="V36" s="2586"/>
      <c r="W36" s="2588"/>
      <c r="X36" s="2586"/>
      <c r="Y36" s="2588"/>
      <c r="Z36" s="2584">
        <f>SUM(AA36+AB36+AC36+AD36)</f>
        <v>0</v>
      </c>
      <c r="AA36" s="2586"/>
      <c r="AB36" s="2587"/>
      <c r="AC36" s="2587"/>
      <c r="AD36" s="2588"/>
      <c r="AE36" s="2584">
        <f>SUM(AF36+AG36+AH36+AI36)</f>
        <v>0</v>
      </c>
      <c r="AF36" s="2586"/>
      <c r="AG36" s="2587"/>
      <c r="AH36" s="2587"/>
      <c r="AI36" s="2589"/>
      <c r="AJ36" s="2585"/>
      <c r="AK36" s="2585"/>
      <c r="AL36" s="416" t="str">
        <f t="shared" si="12"/>
        <v/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CA36" s="417" t="str">
        <f t="shared" si="8"/>
        <v/>
      </c>
      <c r="CB36" s="417" t="str">
        <f t="shared" si="13"/>
        <v/>
      </c>
      <c r="CC36" s="417" t="str">
        <f t="shared" si="14"/>
        <v/>
      </c>
      <c r="CD36" s="417" t="str">
        <f t="shared" si="15"/>
        <v/>
      </c>
      <c r="CE36" s="417" t="str">
        <f t="shared" si="16"/>
        <v/>
      </c>
      <c r="CF36" s="423"/>
      <c r="CG36" s="423"/>
      <c r="CH36" s="423"/>
      <c r="CI36" s="417">
        <f t="shared" si="9"/>
        <v>0</v>
      </c>
      <c r="CJ36" s="417">
        <f t="shared" si="17"/>
        <v>0</v>
      </c>
      <c r="CK36" s="417">
        <f t="shared" si="18"/>
        <v>0</v>
      </c>
      <c r="CL36" s="417">
        <f t="shared" si="19"/>
        <v>0</v>
      </c>
      <c r="CM36" s="417">
        <f t="shared" si="20"/>
        <v>0</v>
      </c>
    </row>
    <row r="37" spans="1:91" ht="15" customHeight="1" x14ac:dyDescent="0.2">
      <c r="A37" s="74" t="s">
        <v>72</v>
      </c>
      <c r="B37" s="28">
        <f t="shared" si="7"/>
        <v>0</v>
      </c>
      <c r="C37" s="2586"/>
      <c r="D37" s="2587"/>
      <c r="E37" s="2587"/>
      <c r="F37" s="2587"/>
      <c r="G37" s="2587"/>
      <c r="H37" s="2587"/>
      <c r="I37" s="2587"/>
      <c r="J37" s="2587"/>
      <c r="K37" s="2587"/>
      <c r="L37" s="2587"/>
      <c r="M37" s="2587"/>
      <c r="N37" s="2587"/>
      <c r="O37" s="2587"/>
      <c r="P37" s="2587"/>
      <c r="Q37" s="2587"/>
      <c r="R37" s="2587"/>
      <c r="S37" s="2588"/>
      <c r="T37" s="2586"/>
      <c r="U37" s="2588"/>
      <c r="V37" s="2586"/>
      <c r="W37" s="2588"/>
      <c r="X37" s="2586"/>
      <c r="Y37" s="2588"/>
      <c r="Z37" s="2584">
        <f t="shared" si="10"/>
        <v>0</v>
      </c>
      <c r="AA37" s="2586"/>
      <c r="AB37" s="2587"/>
      <c r="AC37" s="2587"/>
      <c r="AD37" s="2588"/>
      <c r="AE37" s="2584">
        <f t="shared" si="11"/>
        <v>0</v>
      </c>
      <c r="AF37" s="2586"/>
      <c r="AG37" s="2587"/>
      <c r="AH37" s="2587"/>
      <c r="AI37" s="2589"/>
      <c r="AJ37" s="2585"/>
      <c r="AK37" s="2585"/>
      <c r="AL37" s="416" t="str">
        <f t="shared" si="12"/>
        <v/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CA37" s="417" t="str">
        <f t="shared" si="8"/>
        <v/>
      </c>
      <c r="CB37" s="417" t="str">
        <f t="shared" si="13"/>
        <v/>
      </c>
      <c r="CC37" s="417" t="str">
        <f t="shared" si="14"/>
        <v/>
      </c>
      <c r="CD37" s="417" t="str">
        <f t="shared" si="15"/>
        <v/>
      </c>
      <c r="CE37" s="417" t="str">
        <f t="shared" si="16"/>
        <v/>
      </c>
      <c r="CF37" s="423"/>
      <c r="CG37" s="423"/>
      <c r="CH37" s="423"/>
      <c r="CI37" s="417">
        <f t="shared" si="9"/>
        <v>0</v>
      </c>
      <c r="CJ37" s="417">
        <f t="shared" si="17"/>
        <v>0</v>
      </c>
      <c r="CK37" s="417">
        <f t="shared" si="18"/>
        <v>0</v>
      </c>
      <c r="CL37" s="417">
        <f t="shared" si="19"/>
        <v>0</v>
      </c>
      <c r="CM37" s="417">
        <f t="shared" si="20"/>
        <v>0</v>
      </c>
    </row>
    <row r="38" spans="1:91" ht="15" customHeight="1" x14ac:dyDescent="0.2">
      <c r="A38" s="74" t="s">
        <v>73</v>
      </c>
      <c r="B38" s="28">
        <f t="shared" si="7"/>
        <v>0</v>
      </c>
      <c r="C38" s="2586"/>
      <c r="D38" s="2587"/>
      <c r="E38" s="2587"/>
      <c r="F38" s="2587"/>
      <c r="G38" s="2587"/>
      <c r="H38" s="2587"/>
      <c r="I38" s="2587"/>
      <c r="J38" s="2587"/>
      <c r="K38" s="2587"/>
      <c r="L38" s="2587"/>
      <c r="M38" s="2587"/>
      <c r="N38" s="2587"/>
      <c r="O38" s="2587"/>
      <c r="P38" s="2587"/>
      <c r="Q38" s="2587"/>
      <c r="R38" s="2587"/>
      <c r="S38" s="2588"/>
      <c r="T38" s="2586"/>
      <c r="U38" s="2588"/>
      <c r="V38" s="2586"/>
      <c r="W38" s="2588"/>
      <c r="X38" s="2586"/>
      <c r="Y38" s="2588"/>
      <c r="Z38" s="2584">
        <f t="shared" si="10"/>
        <v>0</v>
      </c>
      <c r="AA38" s="2586"/>
      <c r="AB38" s="2587"/>
      <c r="AC38" s="2587"/>
      <c r="AD38" s="2588"/>
      <c r="AE38" s="2584">
        <f t="shared" si="11"/>
        <v>0</v>
      </c>
      <c r="AF38" s="2586"/>
      <c r="AG38" s="2587"/>
      <c r="AH38" s="2587"/>
      <c r="AI38" s="2589"/>
      <c r="AJ38" s="2585"/>
      <c r="AK38" s="2585"/>
      <c r="AL38" s="416" t="str">
        <f t="shared" si="12"/>
        <v/>
      </c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CA38" s="417" t="str">
        <f t="shared" si="8"/>
        <v/>
      </c>
      <c r="CB38" s="417" t="str">
        <f t="shared" si="13"/>
        <v/>
      </c>
      <c r="CC38" s="417" t="str">
        <f t="shared" si="14"/>
        <v/>
      </c>
      <c r="CD38" s="417" t="str">
        <f t="shared" si="15"/>
        <v/>
      </c>
      <c r="CE38" s="417" t="str">
        <f t="shared" si="16"/>
        <v/>
      </c>
      <c r="CF38" s="423"/>
      <c r="CG38" s="423"/>
      <c r="CH38" s="423"/>
      <c r="CI38" s="417">
        <f t="shared" si="9"/>
        <v>0</v>
      </c>
      <c r="CJ38" s="417">
        <f t="shared" si="17"/>
        <v>0</v>
      </c>
      <c r="CK38" s="417">
        <f t="shared" si="18"/>
        <v>0</v>
      </c>
      <c r="CL38" s="417">
        <f t="shared" si="19"/>
        <v>0</v>
      </c>
      <c r="CM38" s="417">
        <f t="shared" si="20"/>
        <v>0</v>
      </c>
    </row>
    <row r="39" spans="1:91" ht="15" customHeight="1" x14ac:dyDescent="0.2">
      <c r="A39" s="2590" t="s">
        <v>74</v>
      </c>
      <c r="B39" s="28">
        <f t="shared" si="7"/>
        <v>31</v>
      </c>
      <c r="C39" s="2586"/>
      <c r="D39" s="2587">
        <v>1</v>
      </c>
      <c r="E39" s="2587">
        <v>13</v>
      </c>
      <c r="F39" s="2587">
        <v>17</v>
      </c>
      <c r="G39" s="2587"/>
      <c r="H39" s="2587"/>
      <c r="I39" s="2587"/>
      <c r="J39" s="2587"/>
      <c r="K39" s="2587"/>
      <c r="L39" s="2587"/>
      <c r="M39" s="2587"/>
      <c r="N39" s="2587"/>
      <c r="O39" s="2587"/>
      <c r="P39" s="2587"/>
      <c r="Q39" s="2587"/>
      <c r="R39" s="2587"/>
      <c r="S39" s="2588"/>
      <c r="T39" s="2586">
        <v>11</v>
      </c>
      <c r="U39" s="2588">
        <v>20</v>
      </c>
      <c r="V39" s="2586"/>
      <c r="W39" s="2588"/>
      <c r="X39" s="2586"/>
      <c r="Y39" s="2588">
        <v>2</v>
      </c>
      <c r="Z39" s="2584">
        <f t="shared" si="10"/>
        <v>4</v>
      </c>
      <c r="AA39" s="2586">
        <v>2</v>
      </c>
      <c r="AB39" s="2587">
        <v>2</v>
      </c>
      <c r="AC39" s="2587"/>
      <c r="AD39" s="2588"/>
      <c r="AE39" s="2584">
        <f t="shared" si="11"/>
        <v>0</v>
      </c>
      <c r="AF39" s="2586"/>
      <c r="AG39" s="2587"/>
      <c r="AH39" s="2587"/>
      <c r="AI39" s="2589"/>
      <c r="AJ39" s="2585"/>
      <c r="AK39" s="2585">
        <v>9</v>
      </c>
      <c r="AL39" s="416" t="str">
        <f t="shared" si="12"/>
        <v/>
      </c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CA39" s="417" t="str">
        <f t="shared" si="8"/>
        <v/>
      </c>
      <c r="CB39" s="417" t="str">
        <f t="shared" si="13"/>
        <v/>
      </c>
      <c r="CC39" s="417" t="str">
        <f t="shared" si="14"/>
        <v/>
      </c>
      <c r="CD39" s="417" t="str">
        <f t="shared" si="15"/>
        <v/>
      </c>
      <c r="CE39" s="417" t="str">
        <f t="shared" si="16"/>
        <v/>
      </c>
      <c r="CF39" s="423"/>
      <c r="CG39" s="423"/>
      <c r="CH39" s="423"/>
      <c r="CI39" s="417">
        <f t="shared" si="9"/>
        <v>0</v>
      </c>
      <c r="CJ39" s="417">
        <f t="shared" si="17"/>
        <v>0</v>
      </c>
      <c r="CK39" s="417">
        <f t="shared" si="18"/>
        <v>0</v>
      </c>
      <c r="CL39" s="417">
        <f t="shared" si="19"/>
        <v>0</v>
      </c>
      <c r="CM39" s="417">
        <f t="shared" si="20"/>
        <v>0</v>
      </c>
    </row>
    <row r="40" spans="1:91" ht="15" customHeight="1" x14ac:dyDescent="0.2">
      <c r="A40" s="2590" t="s">
        <v>75</v>
      </c>
      <c r="B40" s="28">
        <f t="shared" si="7"/>
        <v>0</v>
      </c>
      <c r="C40" s="2586"/>
      <c r="D40" s="2587"/>
      <c r="E40" s="2587"/>
      <c r="F40" s="2587"/>
      <c r="G40" s="2587"/>
      <c r="H40" s="2587"/>
      <c r="I40" s="2587"/>
      <c r="J40" s="2587"/>
      <c r="K40" s="2587"/>
      <c r="L40" s="2587"/>
      <c r="M40" s="2587"/>
      <c r="N40" s="2587"/>
      <c r="O40" s="2587"/>
      <c r="P40" s="2587"/>
      <c r="Q40" s="2587"/>
      <c r="R40" s="2587"/>
      <c r="S40" s="2588"/>
      <c r="T40" s="2586"/>
      <c r="U40" s="2588"/>
      <c r="V40" s="2586"/>
      <c r="W40" s="2588"/>
      <c r="X40" s="2586"/>
      <c r="Y40" s="2588"/>
      <c r="Z40" s="2584">
        <f t="shared" si="10"/>
        <v>0</v>
      </c>
      <c r="AA40" s="2586"/>
      <c r="AB40" s="2587"/>
      <c r="AC40" s="2587"/>
      <c r="AD40" s="2588"/>
      <c r="AE40" s="2584">
        <f t="shared" si="11"/>
        <v>0</v>
      </c>
      <c r="AF40" s="2586"/>
      <c r="AG40" s="2587"/>
      <c r="AH40" s="2587"/>
      <c r="AI40" s="2589"/>
      <c r="AJ40" s="2585"/>
      <c r="AK40" s="2585"/>
      <c r="AL40" s="416" t="str">
        <f t="shared" si="12"/>
        <v/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CA40" s="417" t="str">
        <f t="shared" si="8"/>
        <v/>
      </c>
      <c r="CB40" s="417" t="str">
        <f t="shared" si="13"/>
        <v/>
      </c>
      <c r="CC40" s="417" t="str">
        <f t="shared" si="14"/>
        <v/>
      </c>
      <c r="CD40" s="417" t="str">
        <f t="shared" si="15"/>
        <v/>
      </c>
      <c r="CE40" s="417" t="str">
        <f t="shared" si="16"/>
        <v/>
      </c>
      <c r="CF40" s="423"/>
      <c r="CG40" s="423"/>
      <c r="CH40" s="423"/>
      <c r="CI40" s="417">
        <f t="shared" si="9"/>
        <v>0</v>
      </c>
      <c r="CJ40" s="417">
        <f t="shared" si="17"/>
        <v>0</v>
      </c>
      <c r="CK40" s="417">
        <f t="shared" si="18"/>
        <v>0</v>
      </c>
      <c r="CL40" s="417">
        <f t="shared" si="19"/>
        <v>0</v>
      </c>
      <c r="CM40" s="417">
        <f t="shared" si="20"/>
        <v>0</v>
      </c>
    </row>
    <row r="41" spans="1:91" ht="15" customHeight="1" x14ac:dyDescent="0.2">
      <c r="A41" s="2590" t="s">
        <v>76</v>
      </c>
      <c r="B41" s="28">
        <f t="shared" si="7"/>
        <v>0</v>
      </c>
      <c r="C41" s="2586"/>
      <c r="D41" s="2587"/>
      <c r="E41" s="2587"/>
      <c r="F41" s="2587"/>
      <c r="G41" s="2587"/>
      <c r="H41" s="2587"/>
      <c r="I41" s="2587"/>
      <c r="J41" s="2587"/>
      <c r="K41" s="2587"/>
      <c r="L41" s="2587"/>
      <c r="M41" s="2587"/>
      <c r="N41" s="2587"/>
      <c r="O41" s="2587"/>
      <c r="P41" s="2587"/>
      <c r="Q41" s="2587"/>
      <c r="R41" s="2587"/>
      <c r="S41" s="2588"/>
      <c r="T41" s="2586"/>
      <c r="U41" s="2588"/>
      <c r="V41" s="2586"/>
      <c r="W41" s="2588"/>
      <c r="X41" s="2586"/>
      <c r="Y41" s="2588"/>
      <c r="Z41" s="2584">
        <f t="shared" si="10"/>
        <v>0</v>
      </c>
      <c r="AA41" s="2586"/>
      <c r="AB41" s="2587"/>
      <c r="AC41" s="2587"/>
      <c r="AD41" s="2588"/>
      <c r="AE41" s="2584">
        <f t="shared" si="11"/>
        <v>0</v>
      </c>
      <c r="AF41" s="2586"/>
      <c r="AG41" s="2587"/>
      <c r="AH41" s="2587"/>
      <c r="AI41" s="2589"/>
      <c r="AJ41" s="2585"/>
      <c r="AK41" s="2585"/>
      <c r="AL41" s="416" t="str">
        <f t="shared" si="12"/>
        <v/>
      </c>
      <c r="CA41" s="417" t="str">
        <f t="shared" si="8"/>
        <v/>
      </c>
      <c r="CB41" s="417" t="str">
        <f t="shared" si="13"/>
        <v/>
      </c>
      <c r="CC41" s="417" t="str">
        <f t="shared" si="14"/>
        <v/>
      </c>
      <c r="CD41" s="417" t="str">
        <f t="shared" si="15"/>
        <v/>
      </c>
      <c r="CE41" s="417" t="str">
        <f t="shared" si="16"/>
        <v/>
      </c>
      <c r="CF41" s="423"/>
      <c r="CG41" s="423"/>
      <c r="CH41" s="423"/>
      <c r="CI41" s="417">
        <f t="shared" si="9"/>
        <v>0</v>
      </c>
      <c r="CJ41" s="417">
        <f t="shared" si="17"/>
        <v>0</v>
      </c>
      <c r="CK41" s="417">
        <f t="shared" si="18"/>
        <v>0</v>
      </c>
      <c r="CL41" s="417">
        <f t="shared" si="19"/>
        <v>0</v>
      </c>
      <c r="CM41" s="417">
        <f t="shared" si="20"/>
        <v>0</v>
      </c>
    </row>
    <row r="42" spans="1:91" ht="15" customHeight="1" x14ac:dyDescent="0.2">
      <c r="A42" s="2590" t="s">
        <v>77</v>
      </c>
      <c r="B42" s="28">
        <f t="shared" si="7"/>
        <v>0</v>
      </c>
      <c r="C42" s="2586"/>
      <c r="D42" s="2587"/>
      <c r="E42" s="2587"/>
      <c r="F42" s="2587"/>
      <c r="G42" s="2587"/>
      <c r="H42" s="2587"/>
      <c r="I42" s="2587"/>
      <c r="J42" s="2587"/>
      <c r="K42" s="2587"/>
      <c r="L42" s="2587"/>
      <c r="M42" s="2587"/>
      <c r="N42" s="2587"/>
      <c r="O42" s="2587"/>
      <c r="P42" s="2587"/>
      <c r="Q42" s="2587"/>
      <c r="R42" s="2587"/>
      <c r="S42" s="2588"/>
      <c r="T42" s="2586"/>
      <c r="U42" s="2588"/>
      <c r="V42" s="2586"/>
      <c r="W42" s="2588"/>
      <c r="X42" s="2586"/>
      <c r="Y42" s="2588"/>
      <c r="Z42" s="2584">
        <f t="shared" si="10"/>
        <v>0</v>
      </c>
      <c r="AA42" s="2586"/>
      <c r="AB42" s="2587"/>
      <c r="AC42" s="2587"/>
      <c r="AD42" s="2588"/>
      <c r="AE42" s="2584">
        <f t="shared" si="11"/>
        <v>0</v>
      </c>
      <c r="AF42" s="2586"/>
      <c r="AG42" s="2587"/>
      <c r="AH42" s="2587"/>
      <c r="AI42" s="2589"/>
      <c r="AJ42" s="2585"/>
      <c r="AK42" s="2585"/>
      <c r="AL42" s="416" t="str">
        <f t="shared" si="12"/>
        <v/>
      </c>
      <c r="CA42" s="417" t="str">
        <f t="shared" si="8"/>
        <v/>
      </c>
      <c r="CB42" s="417" t="str">
        <f t="shared" si="13"/>
        <v/>
      </c>
      <c r="CC42" s="417" t="str">
        <f t="shared" si="14"/>
        <v/>
      </c>
      <c r="CD42" s="417" t="str">
        <f t="shared" si="15"/>
        <v/>
      </c>
      <c r="CE42" s="417" t="str">
        <f t="shared" si="16"/>
        <v/>
      </c>
      <c r="CF42" s="423"/>
      <c r="CG42" s="423"/>
      <c r="CH42" s="423"/>
      <c r="CI42" s="417">
        <f t="shared" si="9"/>
        <v>0</v>
      </c>
      <c r="CJ42" s="417">
        <f t="shared" si="17"/>
        <v>0</v>
      </c>
      <c r="CK42" s="417">
        <f t="shared" si="18"/>
        <v>0</v>
      </c>
      <c r="CL42" s="417">
        <f t="shared" si="19"/>
        <v>0</v>
      </c>
      <c r="CM42" s="417">
        <f t="shared" si="20"/>
        <v>0</v>
      </c>
    </row>
    <row r="43" spans="1:91" ht="15" customHeight="1" x14ac:dyDescent="0.2">
      <c r="A43" s="2590" t="s">
        <v>78</v>
      </c>
      <c r="B43" s="28">
        <f t="shared" si="7"/>
        <v>0</v>
      </c>
      <c r="C43" s="2586"/>
      <c r="D43" s="2587"/>
      <c r="E43" s="2587"/>
      <c r="F43" s="2587"/>
      <c r="G43" s="2587"/>
      <c r="H43" s="2587"/>
      <c r="I43" s="2587"/>
      <c r="J43" s="2587"/>
      <c r="K43" s="2587"/>
      <c r="L43" s="2587"/>
      <c r="M43" s="2587"/>
      <c r="N43" s="2587"/>
      <c r="O43" s="2587"/>
      <c r="P43" s="2587"/>
      <c r="Q43" s="2587"/>
      <c r="R43" s="2587"/>
      <c r="S43" s="2588"/>
      <c r="T43" s="2586"/>
      <c r="U43" s="2588"/>
      <c r="V43" s="2586"/>
      <c r="W43" s="2588"/>
      <c r="X43" s="2586"/>
      <c r="Y43" s="2588"/>
      <c r="Z43" s="2584">
        <f t="shared" si="10"/>
        <v>0</v>
      </c>
      <c r="AA43" s="2586"/>
      <c r="AB43" s="2587"/>
      <c r="AC43" s="2587"/>
      <c r="AD43" s="2588"/>
      <c r="AE43" s="2584">
        <f t="shared" si="11"/>
        <v>0</v>
      </c>
      <c r="AF43" s="2586"/>
      <c r="AG43" s="2587"/>
      <c r="AH43" s="2587"/>
      <c r="AI43" s="2589"/>
      <c r="AJ43" s="2585"/>
      <c r="AK43" s="2585"/>
      <c r="AL43" s="416" t="str">
        <f t="shared" si="12"/>
        <v/>
      </c>
      <c r="CA43" s="417" t="str">
        <f t="shared" si="8"/>
        <v/>
      </c>
      <c r="CB43" s="417" t="str">
        <f t="shared" si="13"/>
        <v/>
      </c>
      <c r="CC43" s="417" t="str">
        <f t="shared" si="14"/>
        <v/>
      </c>
      <c r="CD43" s="417" t="str">
        <f t="shared" si="15"/>
        <v/>
      </c>
      <c r="CE43" s="417" t="str">
        <f t="shared" si="16"/>
        <v/>
      </c>
      <c r="CF43" s="423"/>
      <c r="CG43" s="423"/>
      <c r="CH43" s="423"/>
      <c r="CI43" s="417">
        <f t="shared" si="9"/>
        <v>0</v>
      </c>
      <c r="CJ43" s="417">
        <f t="shared" si="17"/>
        <v>0</v>
      </c>
      <c r="CK43" s="417">
        <f t="shared" si="18"/>
        <v>0</v>
      </c>
      <c r="CL43" s="417">
        <f t="shared" si="19"/>
        <v>0</v>
      </c>
      <c r="CM43" s="417">
        <f t="shared" si="20"/>
        <v>0</v>
      </c>
    </row>
    <row r="44" spans="1:91" ht="15" customHeight="1" x14ac:dyDescent="0.2">
      <c r="A44" s="2591" t="s">
        <v>79</v>
      </c>
      <c r="B44" s="28">
        <f t="shared" si="7"/>
        <v>44</v>
      </c>
      <c r="C44" s="2592">
        <v>1</v>
      </c>
      <c r="D44" s="2593"/>
      <c r="E44" s="2593">
        <v>1</v>
      </c>
      <c r="F44" s="2593"/>
      <c r="G44" s="2593"/>
      <c r="H44" s="2593"/>
      <c r="I44" s="2593">
        <v>2</v>
      </c>
      <c r="J44" s="2593">
        <v>3</v>
      </c>
      <c r="K44" s="2593">
        <v>2</v>
      </c>
      <c r="L44" s="2593">
        <v>1</v>
      </c>
      <c r="M44" s="2593">
        <v>5</v>
      </c>
      <c r="N44" s="2593">
        <v>1</v>
      </c>
      <c r="O44" s="2593">
        <v>4</v>
      </c>
      <c r="P44" s="2593">
        <v>6</v>
      </c>
      <c r="Q44" s="2593">
        <v>6</v>
      </c>
      <c r="R44" s="2593">
        <v>4</v>
      </c>
      <c r="S44" s="2594">
        <v>8</v>
      </c>
      <c r="T44" s="2592">
        <v>19</v>
      </c>
      <c r="U44" s="2594">
        <v>25</v>
      </c>
      <c r="V44" s="2592"/>
      <c r="W44" s="2594"/>
      <c r="X44" s="2592"/>
      <c r="Y44" s="2594"/>
      <c r="Z44" s="2584">
        <f t="shared" si="10"/>
        <v>2</v>
      </c>
      <c r="AA44" s="2592"/>
      <c r="AB44" s="2593">
        <v>2</v>
      </c>
      <c r="AC44" s="2593"/>
      <c r="AD44" s="2594"/>
      <c r="AE44" s="2584">
        <f t="shared" si="11"/>
        <v>10</v>
      </c>
      <c r="AF44" s="2592"/>
      <c r="AG44" s="2593">
        <v>10</v>
      </c>
      <c r="AH44" s="2593"/>
      <c r="AI44" s="2595"/>
      <c r="AJ44" s="2585">
        <v>3</v>
      </c>
      <c r="AK44" s="2585"/>
      <c r="AL44" s="416" t="str">
        <f t="shared" si="12"/>
        <v/>
      </c>
      <c r="CA44" s="417" t="str">
        <f t="shared" si="8"/>
        <v/>
      </c>
      <c r="CB44" s="417" t="str">
        <f t="shared" si="13"/>
        <v/>
      </c>
      <c r="CC44" s="417" t="str">
        <f t="shared" si="14"/>
        <v/>
      </c>
      <c r="CD44" s="417" t="str">
        <f t="shared" si="15"/>
        <v/>
      </c>
      <c r="CE44" s="417" t="str">
        <f t="shared" si="16"/>
        <v/>
      </c>
      <c r="CF44" s="423"/>
      <c r="CG44" s="423"/>
      <c r="CH44" s="423"/>
      <c r="CI44" s="417">
        <f t="shared" si="9"/>
        <v>0</v>
      </c>
      <c r="CJ44" s="417">
        <f t="shared" si="17"/>
        <v>0</v>
      </c>
      <c r="CK44" s="417">
        <f t="shared" si="18"/>
        <v>0</v>
      </c>
      <c r="CL44" s="417">
        <f t="shared" si="19"/>
        <v>0</v>
      </c>
      <c r="CM44" s="417">
        <f t="shared" si="20"/>
        <v>0</v>
      </c>
    </row>
    <row r="45" spans="1:91" ht="21" customHeight="1" x14ac:dyDescent="0.2">
      <c r="A45" s="2596" t="s">
        <v>6</v>
      </c>
      <c r="B45" s="2597">
        <f t="shared" si="7"/>
        <v>83</v>
      </c>
      <c r="C45" s="2598">
        <f t="shared" ref="C45:AI45" si="21">SUM(C30:C44)</f>
        <v>6</v>
      </c>
      <c r="D45" s="2599">
        <f t="shared" si="21"/>
        <v>1</v>
      </c>
      <c r="E45" s="2599">
        <f t="shared" si="21"/>
        <v>16</v>
      </c>
      <c r="F45" s="2599">
        <f t="shared" si="21"/>
        <v>18</v>
      </c>
      <c r="G45" s="2599">
        <f t="shared" si="21"/>
        <v>0</v>
      </c>
      <c r="H45" s="2600">
        <f t="shared" si="21"/>
        <v>0</v>
      </c>
      <c r="I45" s="2599">
        <f t="shared" si="21"/>
        <v>2</v>
      </c>
      <c r="J45" s="2599">
        <f t="shared" si="21"/>
        <v>3</v>
      </c>
      <c r="K45" s="2599">
        <f t="shared" si="21"/>
        <v>2</v>
      </c>
      <c r="L45" s="2599">
        <f t="shared" si="21"/>
        <v>1</v>
      </c>
      <c r="M45" s="2599">
        <f t="shared" si="21"/>
        <v>5</v>
      </c>
      <c r="N45" s="2599">
        <f t="shared" si="21"/>
        <v>1</v>
      </c>
      <c r="O45" s="2599">
        <f t="shared" si="21"/>
        <v>4</v>
      </c>
      <c r="P45" s="2599">
        <f t="shared" si="21"/>
        <v>6</v>
      </c>
      <c r="Q45" s="2599">
        <f t="shared" si="21"/>
        <v>6</v>
      </c>
      <c r="R45" s="2599">
        <f t="shared" si="21"/>
        <v>4</v>
      </c>
      <c r="S45" s="1295">
        <f t="shared" si="21"/>
        <v>8</v>
      </c>
      <c r="T45" s="2598">
        <f t="shared" si="21"/>
        <v>34</v>
      </c>
      <c r="U45" s="1295">
        <f t="shared" si="21"/>
        <v>49</v>
      </c>
      <c r="V45" s="2598">
        <f t="shared" si="21"/>
        <v>0</v>
      </c>
      <c r="W45" s="1295">
        <f t="shared" si="21"/>
        <v>0</v>
      </c>
      <c r="X45" s="2598">
        <f t="shared" si="21"/>
        <v>0</v>
      </c>
      <c r="Y45" s="1295">
        <f t="shared" si="21"/>
        <v>2</v>
      </c>
      <c r="Z45" s="2601">
        <f t="shared" si="21"/>
        <v>6</v>
      </c>
      <c r="AA45" s="2598">
        <f t="shared" si="21"/>
        <v>2</v>
      </c>
      <c r="AB45" s="2599">
        <f t="shared" si="21"/>
        <v>4</v>
      </c>
      <c r="AC45" s="2599">
        <f t="shared" si="21"/>
        <v>0</v>
      </c>
      <c r="AD45" s="2600">
        <f t="shared" si="21"/>
        <v>0</v>
      </c>
      <c r="AE45" s="2601">
        <f t="shared" si="21"/>
        <v>10</v>
      </c>
      <c r="AF45" s="2598">
        <f t="shared" si="21"/>
        <v>0</v>
      </c>
      <c r="AG45" s="2599">
        <f t="shared" si="21"/>
        <v>10</v>
      </c>
      <c r="AH45" s="2599">
        <f t="shared" si="21"/>
        <v>0</v>
      </c>
      <c r="AI45" s="2602">
        <f t="shared" si="21"/>
        <v>0</v>
      </c>
      <c r="AJ45" s="1295">
        <f>SUM(AJ30:AJ44)</f>
        <v>4</v>
      </c>
      <c r="AK45" s="1295">
        <f>SUM(AK30:AK44)</f>
        <v>9</v>
      </c>
      <c r="CD45" s="423"/>
      <c r="CE45" s="423"/>
      <c r="CF45" s="423"/>
      <c r="CG45" s="423"/>
      <c r="CH45" s="423"/>
    </row>
    <row r="46" spans="1:91" ht="29.25" customHeight="1" x14ac:dyDescent="0.2">
      <c r="A46" s="56" t="s">
        <v>80</v>
      </c>
      <c r="B46" s="18"/>
      <c r="C46" s="18"/>
      <c r="D46" s="18"/>
      <c r="E46" s="18"/>
      <c r="F46" s="18"/>
      <c r="G46" s="18"/>
      <c r="H46" s="18"/>
      <c r="I46" s="18"/>
      <c r="J46" s="18"/>
      <c r="V46" s="86"/>
      <c r="W46" s="86"/>
      <c r="X46" s="86"/>
      <c r="Y46" s="86"/>
      <c r="Z46" s="86"/>
      <c r="AA46" s="86"/>
      <c r="AB46" s="86"/>
      <c r="AC46" s="86"/>
      <c r="AD46" s="86"/>
      <c r="BC46" s="423"/>
      <c r="BD46" s="423"/>
      <c r="BE46" s="423"/>
      <c r="BF46" s="423"/>
      <c r="BG46" s="423"/>
      <c r="BH46" s="423"/>
      <c r="BI46" s="423"/>
    </row>
    <row r="47" spans="1:91" ht="21.75" customHeight="1" x14ac:dyDescent="0.2">
      <c r="A47" s="4451" t="s">
        <v>46</v>
      </c>
      <c r="B47" s="4451" t="s">
        <v>6</v>
      </c>
      <c r="C47" s="4452" t="s">
        <v>81</v>
      </c>
      <c r="D47" s="4141"/>
      <c r="E47" s="4141"/>
      <c r="F47" s="4141"/>
      <c r="G47" s="4141"/>
      <c r="H47" s="4141"/>
      <c r="I47" s="4141"/>
      <c r="J47" s="4141"/>
      <c r="K47" s="4141"/>
      <c r="L47" s="4141"/>
      <c r="M47" s="4141"/>
      <c r="N47" s="4141"/>
      <c r="O47" s="4141"/>
      <c r="P47" s="4141"/>
      <c r="Q47" s="4141"/>
      <c r="R47" s="4141"/>
      <c r="S47" s="4141"/>
      <c r="T47" s="4141"/>
      <c r="U47" s="4142"/>
      <c r="V47" s="86"/>
      <c r="W47" s="86"/>
      <c r="X47" s="86"/>
      <c r="Y47" s="86"/>
      <c r="Z47" s="86"/>
      <c r="AA47" s="86"/>
      <c r="AB47" s="86"/>
      <c r="AC47" s="86"/>
      <c r="AD47" s="86"/>
      <c r="BC47" s="423"/>
      <c r="BD47" s="423"/>
      <c r="BE47" s="423"/>
      <c r="BF47" s="423"/>
      <c r="BG47" s="423"/>
      <c r="BH47" s="423"/>
      <c r="BI47" s="423"/>
    </row>
    <row r="48" spans="1:91" ht="22.5" customHeight="1" x14ac:dyDescent="0.2">
      <c r="A48" s="4451"/>
      <c r="B48" s="4451"/>
      <c r="C48" s="4450" t="s">
        <v>7</v>
      </c>
      <c r="D48" s="4450"/>
      <c r="E48" s="4450"/>
      <c r="F48" s="4450"/>
      <c r="G48" s="4450"/>
      <c r="H48" s="4450"/>
      <c r="I48" s="4450"/>
      <c r="J48" s="4450"/>
      <c r="K48" s="4450"/>
      <c r="L48" s="4450"/>
      <c r="M48" s="4450"/>
      <c r="N48" s="4450"/>
      <c r="O48" s="4450"/>
      <c r="P48" s="4450"/>
      <c r="Q48" s="4450"/>
      <c r="R48" s="4450"/>
      <c r="S48" s="4450"/>
      <c r="T48" s="4440" t="s">
        <v>40</v>
      </c>
      <c r="U48" s="4440"/>
      <c r="V48" s="86"/>
      <c r="W48" s="86"/>
      <c r="X48" s="86"/>
      <c r="Y48" s="86"/>
      <c r="Z48" s="86"/>
      <c r="AA48" s="86"/>
      <c r="AB48" s="86"/>
      <c r="AC48" s="86"/>
      <c r="AD48" s="86"/>
      <c r="CA48" s="3938" t="s">
        <v>10</v>
      </c>
      <c r="CC48" s="423"/>
      <c r="CD48" s="423"/>
      <c r="CE48" s="423"/>
      <c r="CF48" s="423"/>
      <c r="CG48" s="423"/>
      <c r="CH48" s="423"/>
      <c r="CI48" s="3938" t="s">
        <v>10</v>
      </c>
    </row>
    <row r="49" spans="1:87" s="417" customFormat="1" ht="21" customHeight="1" x14ac:dyDescent="0.2">
      <c r="A49" s="4451"/>
      <c r="B49" s="4451"/>
      <c r="C49" s="2478" t="s">
        <v>12</v>
      </c>
      <c r="D49" s="2479" t="s">
        <v>13</v>
      </c>
      <c r="E49" s="2479" t="s">
        <v>41</v>
      </c>
      <c r="F49" s="2479" t="s">
        <v>42</v>
      </c>
      <c r="G49" s="2479" t="s">
        <v>16</v>
      </c>
      <c r="H49" s="2479" t="s">
        <v>17</v>
      </c>
      <c r="I49" s="2479" t="s">
        <v>18</v>
      </c>
      <c r="J49" s="2479" t="s">
        <v>19</v>
      </c>
      <c r="K49" s="2479" t="s">
        <v>20</v>
      </c>
      <c r="L49" s="2479" t="s">
        <v>21</v>
      </c>
      <c r="M49" s="2479" t="s">
        <v>22</v>
      </c>
      <c r="N49" s="2479" t="s">
        <v>23</v>
      </c>
      <c r="O49" s="2479" t="s">
        <v>24</v>
      </c>
      <c r="P49" s="2479" t="s">
        <v>25</v>
      </c>
      <c r="Q49" s="2479" t="s">
        <v>26</v>
      </c>
      <c r="R49" s="2479" t="s">
        <v>27</v>
      </c>
      <c r="S49" s="2574" t="s">
        <v>28</v>
      </c>
      <c r="T49" s="2603" t="s">
        <v>29</v>
      </c>
      <c r="U49" s="1264" t="s">
        <v>30</v>
      </c>
      <c r="V49" s="86"/>
      <c r="W49" s="86"/>
      <c r="X49" s="86"/>
      <c r="Y49" s="86"/>
      <c r="Z49" s="86"/>
      <c r="AA49" s="86"/>
      <c r="AB49" s="86"/>
      <c r="AC49" s="86"/>
      <c r="AD49" s="86"/>
      <c r="AE49" s="5"/>
      <c r="AF49" s="5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CA49" s="3938"/>
      <c r="CC49" s="423"/>
      <c r="CD49" s="423"/>
      <c r="CE49" s="423"/>
      <c r="CF49" s="423"/>
      <c r="CG49" s="423"/>
      <c r="CH49" s="423"/>
      <c r="CI49" s="3938"/>
    </row>
    <row r="50" spans="1:87" s="417" customFormat="1" ht="30" customHeight="1" x14ac:dyDescent="0.2">
      <c r="A50" s="2583" t="s">
        <v>82</v>
      </c>
      <c r="B50" s="28">
        <f>SUM(C50:S50)</f>
        <v>0</v>
      </c>
      <c r="C50" s="2445"/>
      <c r="D50" s="2507"/>
      <c r="E50" s="2507"/>
      <c r="F50" s="2507"/>
      <c r="G50" s="2507"/>
      <c r="H50" s="2507"/>
      <c r="I50" s="2507"/>
      <c r="J50" s="2507"/>
      <c r="K50" s="2507"/>
      <c r="L50" s="2507"/>
      <c r="M50" s="2507"/>
      <c r="N50" s="2507"/>
      <c r="O50" s="2507"/>
      <c r="P50" s="2507"/>
      <c r="Q50" s="2507"/>
      <c r="R50" s="2507"/>
      <c r="S50" s="2446"/>
      <c r="T50" s="2469"/>
      <c r="U50" s="2448"/>
      <c r="V50" s="55" t="str">
        <f t="shared" ref="V50:V65" si="22">CA50</f>
        <v/>
      </c>
      <c r="W50" s="86"/>
      <c r="X50" s="86"/>
      <c r="Y50" s="86"/>
      <c r="Z50" s="86"/>
      <c r="AA50" s="86"/>
      <c r="AB50" s="86"/>
      <c r="AC50" s="86"/>
      <c r="AD50" s="86"/>
      <c r="AE50" s="5"/>
      <c r="AF50" s="5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CA50" s="417" t="str">
        <f>IF(CI50=1," *Los controles según sexo deben ser iguales  al total de Controles. ","")</f>
        <v/>
      </c>
      <c r="CB50" s="423"/>
      <c r="CC50" s="423"/>
      <c r="CD50" s="423"/>
      <c r="CE50" s="423"/>
      <c r="CF50" s="423"/>
      <c r="CG50" s="423"/>
      <c r="CH50" s="423"/>
      <c r="CI50" s="417">
        <f t="shared" ref="CI50:CI65" si="23">IF(T50+U50&lt;&gt;B50,1,0)</f>
        <v>0</v>
      </c>
    </row>
    <row r="51" spans="1:87" s="417" customFormat="1" ht="15" customHeight="1" x14ac:dyDescent="0.2">
      <c r="A51" s="74" t="s">
        <v>66</v>
      </c>
      <c r="B51" s="28">
        <f>SUM(C51:S51)</f>
        <v>0</v>
      </c>
      <c r="C51" s="2586"/>
      <c r="D51" s="2587"/>
      <c r="E51" s="2587"/>
      <c r="F51" s="2587"/>
      <c r="G51" s="2587"/>
      <c r="H51" s="2587"/>
      <c r="I51" s="2587"/>
      <c r="J51" s="2587"/>
      <c r="K51" s="2587"/>
      <c r="L51" s="2587"/>
      <c r="M51" s="2587"/>
      <c r="N51" s="2587"/>
      <c r="O51" s="2587"/>
      <c r="P51" s="2587"/>
      <c r="Q51" s="2587"/>
      <c r="R51" s="2587"/>
      <c r="S51" s="2588"/>
      <c r="T51" s="2604"/>
      <c r="U51" s="2585"/>
      <c r="V51" s="55" t="str">
        <f t="shared" si="22"/>
        <v/>
      </c>
      <c r="W51" s="86"/>
      <c r="X51" s="86"/>
      <c r="Y51" s="86"/>
      <c r="Z51" s="86"/>
      <c r="AA51" s="86"/>
      <c r="AB51" s="86"/>
      <c r="AC51" s="86"/>
      <c r="AD51" s="86"/>
      <c r="AE51" s="5"/>
      <c r="AF51" s="5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CA51" s="417" t="str">
        <f t="shared" ref="CA51:CA65" si="24">IF(CI51=1," *Los controles según sexo deben ser iguales  al total de Controles. ","")</f>
        <v/>
      </c>
      <c r="CB51" s="423"/>
      <c r="CC51" s="423"/>
      <c r="CD51" s="423"/>
      <c r="CE51" s="423"/>
      <c r="CF51" s="423"/>
      <c r="CG51" s="423"/>
      <c r="CH51" s="423"/>
      <c r="CI51" s="417">
        <f t="shared" si="23"/>
        <v>0</v>
      </c>
    </row>
    <row r="52" spans="1:87" s="417" customFormat="1" ht="15" customHeight="1" x14ac:dyDescent="0.2">
      <c r="A52" s="74" t="s">
        <v>67</v>
      </c>
      <c r="B52" s="28">
        <f>SUM(C52:S52)</f>
        <v>0</v>
      </c>
      <c r="C52" s="2586"/>
      <c r="D52" s="2587"/>
      <c r="E52" s="2587"/>
      <c r="F52" s="2587"/>
      <c r="G52" s="2587"/>
      <c r="H52" s="2587"/>
      <c r="I52" s="2587"/>
      <c r="J52" s="2587"/>
      <c r="K52" s="2587"/>
      <c r="L52" s="2587"/>
      <c r="M52" s="2587"/>
      <c r="N52" s="2587"/>
      <c r="O52" s="2587"/>
      <c r="P52" s="2587"/>
      <c r="Q52" s="2587"/>
      <c r="R52" s="2587"/>
      <c r="S52" s="2588"/>
      <c r="T52" s="2604"/>
      <c r="U52" s="2585"/>
      <c r="V52" s="55" t="str">
        <f t="shared" si="22"/>
        <v/>
      </c>
      <c r="W52" s="86"/>
      <c r="X52" s="86"/>
      <c r="Y52" s="86"/>
      <c r="Z52" s="86"/>
      <c r="AA52" s="86"/>
      <c r="AB52" s="86"/>
      <c r="AC52" s="86"/>
      <c r="AD52" s="86"/>
      <c r="AE52" s="5"/>
      <c r="AF52" s="5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CA52" s="417" t="str">
        <f t="shared" si="24"/>
        <v/>
      </c>
      <c r="CB52" s="423"/>
      <c r="CC52" s="423"/>
      <c r="CD52" s="423"/>
      <c r="CE52" s="423"/>
      <c r="CF52" s="423"/>
      <c r="CG52" s="423"/>
      <c r="CH52" s="423"/>
      <c r="CI52" s="417">
        <f t="shared" si="23"/>
        <v>0</v>
      </c>
    </row>
    <row r="53" spans="1:87" s="417" customFormat="1" ht="27" customHeight="1" x14ac:dyDescent="0.2">
      <c r="A53" s="74" t="s">
        <v>68</v>
      </c>
      <c r="B53" s="28">
        <f t="shared" ref="B53:B64" si="25">SUM(C53:S53)</f>
        <v>0</v>
      </c>
      <c r="C53" s="2586"/>
      <c r="D53" s="2587"/>
      <c r="E53" s="2587"/>
      <c r="F53" s="2587"/>
      <c r="G53" s="2587"/>
      <c r="H53" s="2587"/>
      <c r="I53" s="2587"/>
      <c r="J53" s="2587"/>
      <c r="K53" s="2587"/>
      <c r="L53" s="2587"/>
      <c r="M53" s="2587"/>
      <c r="N53" s="2587"/>
      <c r="O53" s="2587"/>
      <c r="P53" s="2587"/>
      <c r="Q53" s="2587"/>
      <c r="R53" s="2587"/>
      <c r="S53" s="2588"/>
      <c r="T53" s="2604"/>
      <c r="U53" s="2585"/>
      <c r="V53" s="55" t="str">
        <f t="shared" si="22"/>
        <v/>
      </c>
      <c r="W53" s="86"/>
      <c r="X53" s="86"/>
      <c r="Y53" s="86"/>
      <c r="Z53" s="86"/>
      <c r="AA53" s="86"/>
      <c r="AB53" s="86"/>
      <c r="AC53" s="86"/>
      <c r="AD53" s="86"/>
      <c r="AE53" s="5"/>
      <c r="AF53" s="5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CA53" s="417" t="str">
        <f t="shared" si="24"/>
        <v/>
      </c>
      <c r="CB53" s="423"/>
      <c r="CC53" s="423"/>
      <c r="CD53" s="423"/>
      <c r="CE53" s="423"/>
      <c r="CF53" s="423"/>
      <c r="CG53" s="423"/>
      <c r="CH53" s="423"/>
      <c r="CI53" s="417">
        <f t="shared" si="23"/>
        <v>0</v>
      </c>
    </row>
    <row r="54" spans="1:87" s="417" customFormat="1" ht="15" customHeight="1" x14ac:dyDescent="0.2">
      <c r="A54" s="74" t="s">
        <v>69</v>
      </c>
      <c r="B54" s="28">
        <f t="shared" si="25"/>
        <v>0</v>
      </c>
      <c r="C54" s="2586"/>
      <c r="D54" s="2587"/>
      <c r="E54" s="2587"/>
      <c r="F54" s="2587"/>
      <c r="G54" s="2587"/>
      <c r="H54" s="2587"/>
      <c r="I54" s="2587"/>
      <c r="J54" s="2587"/>
      <c r="K54" s="2587"/>
      <c r="L54" s="2587"/>
      <c r="M54" s="2587"/>
      <c r="N54" s="2587"/>
      <c r="O54" s="2587"/>
      <c r="P54" s="2587"/>
      <c r="Q54" s="2587"/>
      <c r="R54" s="2587"/>
      <c r="S54" s="2588"/>
      <c r="T54" s="2604"/>
      <c r="U54" s="2585"/>
      <c r="V54" s="55" t="str">
        <f t="shared" si="22"/>
        <v/>
      </c>
      <c r="W54" s="86"/>
      <c r="X54" s="86"/>
      <c r="Y54" s="86"/>
      <c r="Z54" s="86"/>
      <c r="AA54" s="86"/>
      <c r="AB54" s="86"/>
      <c r="AC54" s="86"/>
      <c r="AD54" s="86"/>
      <c r="AE54" s="5"/>
      <c r="AF54" s="5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CA54" s="417" t="str">
        <f t="shared" si="24"/>
        <v/>
      </c>
      <c r="CB54" s="423"/>
      <c r="CC54" s="423"/>
      <c r="CD54" s="423"/>
      <c r="CE54" s="423"/>
      <c r="CF54" s="423"/>
      <c r="CG54" s="423"/>
      <c r="CH54" s="423"/>
      <c r="CI54" s="417">
        <f t="shared" si="23"/>
        <v>0</v>
      </c>
    </row>
    <row r="55" spans="1:87" s="417" customFormat="1" ht="15" customHeight="1" x14ac:dyDescent="0.2">
      <c r="A55" s="74" t="s">
        <v>70</v>
      </c>
      <c r="B55" s="28">
        <f t="shared" si="25"/>
        <v>0</v>
      </c>
      <c r="C55" s="2586"/>
      <c r="D55" s="2587"/>
      <c r="E55" s="2587"/>
      <c r="F55" s="2587"/>
      <c r="G55" s="2587"/>
      <c r="H55" s="2587"/>
      <c r="I55" s="2587"/>
      <c r="J55" s="2587"/>
      <c r="K55" s="2587"/>
      <c r="L55" s="2587"/>
      <c r="M55" s="2587"/>
      <c r="N55" s="2587"/>
      <c r="O55" s="2587"/>
      <c r="P55" s="2587"/>
      <c r="Q55" s="2587"/>
      <c r="R55" s="2587"/>
      <c r="S55" s="2588"/>
      <c r="T55" s="2604"/>
      <c r="U55" s="2585"/>
      <c r="V55" s="55" t="str">
        <f t="shared" si="22"/>
        <v/>
      </c>
      <c r="W55" s="86"/>
      <c r="X55" s="86"/>
      <c r="Y55" s="86"/>
      <c r="Z55" s="86"/>
      <c r="AA55" s="86"/>
      <c r="AB55" s="86"/>
      <c r="AC55" s="86"/>
      <c r="AD55" s="86"/>
      <c r="AE55" s="5"/>
      <c r="AF55" s="5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CA55" s="417" t="str">
        <f t="shared" si="24"/>
        <v/>
      </c>
      <c r="CB55" s="423"/>
      <c r="CC55" s="423"/>
      <c r="CD55" s="423"/>
      <c r="CE55" s="423"/>
      <c r="CF55" s="423"/>
      <c r="CG55" s="423"/>
      <c r="CH55" s="423"/>
      <c r="CI55" s="417">
        <f t="shared" si="23"/>
        <v>0</v>
      </c>
    </row>
    <row r="56" spans="1:87" s="417" customFormat="1" ht="15" customHeight="1" x14ac:dyDescent="0.2">
      <c r="A56" s="74" t="s">
        <v>71</v>
      </c>
      <c r="B56" s="28">
        <f t="shared" si="25"/>
        <v>0</v>
      </c>
      <c r="C56" s="2586"/>
      <c r="D56" s="2587"/>
      <c r="E56" s="2587"/>
      <c r="F56" s="2587"/>
      <c r="G56" s="2587"/>
      <c r="H56" s="2587"/>
      <c r="I56" s="2587"/>
      <c r="J56" s="2587"/>
      <c r="K56" s="2587"/>
      <c r="L56" s="2587"/>
      <c r="M56" s="2587"/>
      <c r="N56" s="2587"/>
      <c r="O56" s="2587"/>
      <c r="P56" s="2587"/>
      <c r="Q56" s="2587"/>
      <c r="R56" s="2587"/>
      <c r="S56" s="2588"/>
      <c r="T56" s="2604"/>
      <c r="U56" s="2585"/>
      <c r="V56" s="55" t="str">
        <f t="shared" si="22"/>
        <v/>
      </c>
      <c r="W56" s="86"/>
      <c r="X56" s="86"/>
      <c r="Y56" s="86"/>
      <c r="Z56" s="86"/>
      <c r="AA56" s="86"/>
      <c r="AB56" s="86"/>
      <c r="AC56" s="86"/>
      <c r="AD56" s="86"/>
      <c r="AE56" s="5"/>
      <c r="AF56" s="5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CA56" s="417" t="str">
        <f t="shared" si="24"/>
        <v/>
      </c>
      <c r="CB56" s="423"/>
      <c r="CC56" s="423"/>
      <c r="CD56" s="423"/>
      <c r="CE56" s="423"/>
      <c r="CF56" s="423"/>
      <c r="CG56" s="423"/>
      <c r="CH56" s="423"/>
      <c r="CI56" s="417">
        <f t="shared" si="23"/>
        <v>0</v>
      </c>
    </row>
    <row r="57" spans="1:87" s="417" customFormat="1" ht="15" customHeight="1" x14ac:dyDescent="0.2">
      <c r="A57" s="74" t="s">
        <v>72</v>
      </c>
      <c r="B57" s="28">
        <f t="shared" si="25"/>
        <v>0</v>
      </c>
      <c r="C57" s="2586"/>
      <c r="D57" s="2587"/>
      <c r="E57" s="2587"/>
      <c r="F57" s="2587"/>
      <c r="G57" s="2587"/>
      <c r="H57" s="2587"/>
      <c r="I57" s="2587"/>
      <c r="J57" s="2587"/>
      <c r="K57" s="2587"/>
      <c r="L57" s="2587"/>
      <c r="M57" s="2587"/>
      <c r="N57" s="2587"/>
      <c r="O57" s="2587"/>
      <c r="P57" s="2587"/>
      <c r="Q57" s="2587"/>
      <c r="R57" s="2587"/>
      <c r="S57" s="2588"/>
      <c r="T57" s="2604"/>
      <c r="U57" s="2585"/>
      <c r="V57" s="55" t="str">
        <f t="shared" si="22"/>
        <v/>
      </c>
      <c r="W57" s="86"/>
      <c r="X57" s="86"/>
      <c r="Y57" s="86"/>
      <c r="Z57" s="86"/>
      <c r="AA57" s="86"/>
      <c r="AB57" s="86"/>
      <c r="AC57" s="86"/>
      <c r="AD57" s="86"/>
      <c r="AE57" s="5"/>
      <c r="AF57" s="5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CA57" s="417" t="str">
        <f t="shared" si="24"/>
        <v/>
      </c>
      <c r="CB57" s="423"/>
      <c r="CC57" s="423"/>
      <c r="CD57" s="423"/>
      <c r="CE57" s="423"/>
      <c r="CF57" s="423"/>
      <c r="CG57" s="423"/>
      <c r="CH57" s="423"/>
      <c r="CI57" s="417">
        <f t="shared" si="23"/>
        <v>0</v>
      </c>
    </row>
    <row r="58" spans="1:87" s="417" customFormat="1" ht="15" customHeight="1" x14ac:dyDescent="0.2">
      <c r="A58" s="74" t="s">
        <v>73</v>
      </c>
      <c r="B58" s="28">
        <f t="shared" si="25"/>
        <v>0</v>
      </c>
      <c r="C58" s="2586"/>
      <c r="D58" s="2587"/>
      <c r="E58" s="2587"/>
      <c r="F58" s="2587"/>
      <c r="G58" s="2587"/>
      <c r="H58" s="2587"/>
      <c r="I58" s="2587"/>
      <c r="J58" s="2587"/>
      <c r="K58" s="2587"/>
      <c r="L58" s="2587"/>
      <c r="M58" s="2587"/>
      <c r="N58" s="2587"/>
      <c r="O58" s="2587"/>
      <c r="P58" s="2587"/>
      <c r="Q58" s="2587"/>
      <c r="R58" s="2587"/>
      <c r="S58" s="2588"/>
      <c r="T58" s="2604"/>
      <c r="U58" s="2585"/>
      <c r="V58" s="55" t="str">
        <f t="shared" si="22"/>
        <v/>
      </c>
      <c r="W58" s="86"/>
      <c r="X58" s="86"/>
      <c r="Y58" s="86"/>
      <c r="Z58" s="86"/>
      <c r="AA58" s="86"/>
      <c r="AB58" s="86"/>
      <c r="AC58" s="86"/>
      <c r="AD58" s="86"/>
      <c r="AE58" s="5"/>
      <c r="AF58" s="5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CA58" s="417" t="str">
        <f t="shared" si="24"/>
        <v/>
      </c>
      <c r="CB58" s="423"/>
      <c r="CC58" s="423"/>
      <c r="CD58" s="423"/>
      <c r="CE58" s="423"/>
      <c r="CF58" s="423"/>
      <c r="CG58" s="423"/>
      <c r="CH58" s="423"/>
      <c r="CI58" s="417">
        <f t="shared" si="23"/>
        <v>0</v>
      </c>
    </row>
    <row r="59" spans="1:87" s="417" customFormat="1" ht="15" customHeight="1" x14ac:dyDescent="0.2">
      <c r="A59" s="2590" t="s">
        <v>74</v>
      </c>
      <c r="B59" s="28">
        <f t="shared" si="25"/>
        <v>0</v>
      </c>
      <c r="C59" s="2586"/>
      <c r="D59" s="2587"/>
      <c r="E59" s="2587"/>
      <c r="F59" s="2587"/>
      <c r="G59" s="2587"/>
      <c r="H59" s="2587"/>
      <c r="I59" s="2587"/>
      <c r="J59" s="2587"/>
      <c r="K59" s="2587"/>
      <c r="L59" s="2587"/>
      <c r="M59" s="2587"/>
      <c r="N59" s="2587"/>
      <c r="O59" s="2587"/>
      <c r="P59" s="2587"/>
      <c r="Q59" s="2587"/>
      <c r="R59" s="2587"/>
      <c r="S59" s="2588"/>
      <c r="T59" s="2604"/>
      <c r="U59" s="2585"/>
      <c r="V59" s="55" t="str">
        <f t="shared" si="22"/>
        <v/>
      </c>
      <c r="W59" s="86"/>
      <c r="X59" s="86"/>
      <c r="Y59" s="86"/>
      <c r="Z59" s="86"/>
      <c r="AA59" s="86"/>
      <c r="AB59" s="86"/>
      <c r="AC59" s="86"/>
      <c r="AD59" s="86"/>
      <c r="AE59" s="5"/>
      <c r="AF59" s="5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CA59" s="417" t="str">
        <f t="shared" si="24"/>
        <v/>
      </c>
      <c r="CB59" s="423"/>
      <c r="CC59" s="423"/>
      <c r="CD59" s="423"/>
      <c r="CE59" s="423"/>
      <c r="CF59" s="423"/>
      <c r="CG59" s="423"/>
      <c r="CH59" s="423"/>
      <c r="CI59" s="417">
        <f t="shared" si="23"/>
        <v>0</v>
      </c>
    </row>
    <row r="60" spans="1:87" s="417" customFormat="1" ht="15" customHeight="1" x14ac:dyDescent="0.2">
      <c r="A60" s="2590" t="s">
        <v>75</v>
      </c>
      <c r="B60" s="28">
        <f t="shared" si="25"/>
        <v>0</v>
      </c>
      <c r="C60" s="2586"/>
      <c r="D60" s="2587"/>
      <c r="E60" s="2587"/>
      <c r="F60" s="2587"/>
      <c r="G60" s="2587"/>
      <c r="H60" s="2587"/>
      <c r="I60" s="2587"/>
      <c r="J60" s="2587"/>
      <c r="K60" s="2587"/>
      <c r="L60" s="2587"/>
      <c r="M60" s="2587"/>
      <c r="N60" s="2587"/>
      <c r="O60" s="2587"/>
      <c r="P60" s="2587"/>
      <c r="Q60" s="2587"/>
      <c r="R60" s="2587"/>
      <c r="S60" s="2588"/>
      <c r="T60" s="2604"/>
      <c r="U60" s="2585"/>
      <c r="V60" s="55" t="str">
        <f t="shared" si="22"/>
        <v/>
      </c>
      <c r="W60" s="86"/>
      <c r="X60" s="86"/>
      <c r="Y60" s="86"/>
      <c r="Z60" s="86"/>
      <c r="AA60" s="86"/>
      <c r="AB60" s="86"/>
      <c r="AC60" s="86"/>
      <c r="AD60" s="86"/>
      <c r="AE60" s="5"/>
      <c r="AF60" s="5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CA60" s="417" t="str">
        <f t="shared" si="24"/>
        <v/>
      </c>
      <c r="CB60" s="423"/>
      <c r="CC60" s="423"/>
      <c r="CD60" s="423"/>
      <c r="CE60" s="423"/>
      <c r="CF60" s="423"/>
      <c r="CG60" s="423"/>
      <c r="CH60" s="423"/>
      <c r="CI60" s="417">
        <f t="shared" si="23"/>
        <v>0</v>
      </c>
    </row>
    <row r="61" spans="1:87" s="417" customFormat="1" ht="15" customHeight="1" x14ac:dyDescent="0.2">
      <c r="A61" s="2590" t="s">
        <v>76</v>
      </c>
      <c r="B61" s="28">
        <f t="shared" si="25"/>
        <v>0</v>
      </c>
      <c r="C61" s="2586"/>
      <c r="D61" s="2587"/>
      <c r="E61" s="2587"/>
      <c r="F61" s="2587"/>
      <c r="G61" s="2587"/>
      <c r="H61" s="2587"/>
      <c r="I61" s="2587"/>
      <c r="J61" s="2587"/>
      <c r="K61" s="2587"/>
      <c r="L61" s="2587"/>
      <c r="M61" s="2587"/>
      <c r="N61" s="2587"/>
      <c r="O61" s="2587"/>
      <c r="P61" s="2587"/>
      <c r="Q61" s="2587"/>
      <c r="R61" s="2587"/>
      <c r="S61" s="2588"/>
      <c r="T61" s="2604"/>
      <c r="U61" s="2585"/>
      <c r="V61" s="55" t="str">
        <f t="shared" si="22"/>
        <v/>
      </c>
      <c r="W61" s="86"/>
      <c r="X61" s="86"/>
      <c r="Y61" s="86"/>
      <c r="Z61" s="86"/>
      <c r="AA61" s="86"/>
      <c r="AB61" s="86"/>
      <c r="AC61" s="86"/>
      <c r="AD61" s="86"/>
      <c r="AE61" s="5"/>
      <c r="AF61" s="5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CA61" s="417" t="str">
        <f t="shared" si="24"/>
        <v/>
      </c>
      <c r="CB61" s="423"/>
      <c r="CC61" s="423"/>
      <c r="CD61" s="423"/>
      <c r="CE61" s="423"/>
      <c r="CF61" s="423"/>
      <c r="CG61" s="423"/>
      <c r="CH61" s="423"/>
      <c r="CI61" s="417">
        <f t="shared" si="23"/>
        <v>0</v>
      </c>
    </row>
    <row r="62" spans="1:87" s="417" customFormat="1" ht="15" customHeight="1" x14ac:dyDescent="0.2">
      <c r="A62" s="2590" t="s">
        <v>77</v>
      </c>
      <c r="B62" s="28">
        <f t="shared" si="25"/>
        <v>0</v>
      </c>
      <c r="C62" s="2586"/>
      <c r="D62" s="2587"/>
      <c r="E62" s="2587"/>
      <c r="F62" s="2587"/>
      <c r="G62" s="2587"/>
      <c r="H62" s="2587"/>
      <c r="I62" s="2587"/>
      <c r="J62" s="2587"/>
      <c r="K62" s="2587"/>
      <c r="L62" s="2587"/>
      <c r="M62" s="2587"/>
      <c r="N62" s="2587"/>
      <c r="O62" s="2587"/>
      <c r="P62" s="2587"/>
      <c r="Q62" s="2587"/>
      <c r="R62" s="2587"/>
      <c r="S62" s="2588"/>
      <c r="T62" s="2604"/>
      <c r="U62" s="2585"/>
      <c r="V62" s="55" t="str">
        <f t="shared" si="22"/>
        <v/>
      </c>
      <c r="W62" s="86"/>
      <c r="X62" s="86"/>
      <c r="Y62" s="86"/>
      <c r="Z62" s="86"/>
      <c r="AA62" s="86"/>
      <c r="AB62" s="86"/>
      <c r="AC62" s="86"/>
      <c r="AD62" s="86"/>
      <c r="AE62" s="5"/>
      <c r="AF62" s="5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CA62" s="417" t="str">
        <f t="shared" si="24"/>
        <v/>
      </c>
      <c r="CB62" s="423"/>
      <c r="CC62" s="423"/>
      <c r="CD62" s="423"/>
      <c r="CE62" s="423"/>
      <c r="CF62" s="423"/>
      <c r="CG62" s="423"/>
      <c r="CH62" s="423"/>
      <c r="CI62" s="417">
        <f t="shared" si="23"/>
        <v>0</v>
      </c>
    </row>
    <row r="63" spans="1:87" s="417" customFormat="1" ht="15" customHeight="1" x14ac:dyDescent="0.2">
      <c r="A63" s="2590" t="s">
        <v>78</v>
      </c>
      <c r="B63" s="28">
        <f t="shared" si="25"/>
        <v>0</v>
      </c>
      <c r="C63" s="2586"/>
      <c r="D63" s="2587"/>
      <c r="E63" s="2587"/>
      <c r="F63" s="2587"/>
      <c r="G63" s="2587"/>
      <c r="H63" s="2587"/>
      <c r="I63" s="2587"/>
      <c r="J63" s="2587"/>
      <c r="K63" s="2587"/>
      <c r="L63" s="2587"/>
      <c r="M63" s="2587"/>
      <c r="N63" s="2587"/>
      <c r="O63" s="2587"/>
      <c r="P63" s="2587"/>
      <c r="Q63" s="2587"/>
      <c r="R63" s="2587"/>
      <c r="S63" s="2588"/>
      <c r="T63" s="2604"/>
      <c r="U63" s="2585"/>
      <c r="V63" s="55" t="str">
        <f t="shared" si="22"/>
        <v/>
      </c>
      <c r="W63" s="86"/>
      <c r="X63" s="86"/>
      <c r="Y63" s="86"/>
      <c r="Z63" s="86"/>
      <c r="AA63" s="86"/>
      <c r="AB63" s="86"/>
      <c r="AC63" s="86"/>
      <c r="AD63" s="86"/>
      <c r="AE63" s="5"/>
      <c r="AF63" s="5"/>
      <c r="AG63" s="416"/>
      <c r="AH63" s="416"/>
      <c r="AI63" s="416"/>
      <c r="AJ63" s="416"/>
      <c r="AK63" s="416"/>
      <c r="AL63" s="416"/>
      <c r="AM63" s="416"/>
      <c r="AN63" s="416"/>
      <c r="AO63" s="416"/>
      <c r="AP63" s="416"/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CA63" s="417" t="str">
        <f t="shared" si="24"/>
        <v/>
      </c>
      <c r="CB63" s="423"/>
      <c r="CC63" s="423"/>
      <c r="CD63" s="423"/>
      <c r="CE63" s="423"/>
      <c r="CF63" s="423"/>
      <c r="CG63" s="423"/>
      <c r="CH63" s="423"/>
      <c r="CI63" s="417">
        <f t="shared" si="23"/>
        <v>0</v>
      </c>
    </row>
    <row r="64" spans="1:87" s="417" customFormat="1" ht="15" customHeight="1" x14ac:dyDescent="0.2">
      <c r="A64" s="2591" t="s">
        <v>79</v>
      </c>
      <c r="B64" s="28">
        <f t="shared" si="25"/>
        <v>0</v>
      </c>
      <c r="C64" s="2592"/>
      <c r="D64" s="2593"/>
      <c r="E64" s="2593"/>
      <c r="F64" s="2593"/>
      <c r="G64" s="2593"/>
      <c r="H64" s="2593"/>
      <c r="I64" s="2593"/>
      <c r="J64" s="2593"/>
      <c r="K64" s="2593"/>
      <c r="L64" s="2593"/>
      <c r="M64" s="2593"/>
      <c r="N64" s="2593"/>
      <c r="O64" s="2593"/>
      <c r="P64" s="2593"/>
      <c r="Q64" s="2593"/>
      <c r="R64" s="2593"/>
      <c r="S64" s="2594"/>
      <c r="T64" s="2605"/>
      <c r="U64" s="2606"/>
      <c r="V64" s="55" t="str">
        <f t="shared" si="22"/>
        <v/>
      </c>
      <c r="W64" s="86"/>
      <c r="X64" s="86"/>
      <c r="Y64" s="86"/>
      <c r="Z64" s="86"/>
      <c r="AA64" s="86"/>
      <c r="AB64" s="86"/>
      <c r="AC64" s="86"/>
      <c r="AD64" s="86"/>
      <c r="AE64" s="5"/>
      <c r="AF64" s="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6"/>
      <c r="AT64" s="416"/>
      <c r="AU64" s="416"/>
      <c r="AV64" s="416"/>
      <c r="AW64" s="416"/>
      <c r="AX64" s="416"/>
      <c r="AY64" s="416"/>
      <c r="AZ64" s="416"/>
      <c r="CA64" s="417" t="str">
        <f t="shared" si="24"/>
        <v/>
      </c>
      <c r="CB64" s="423"/>
      <c r="CC64" s="423"/>
      <c r="CD64" s="423"/>
      <c r="CE64" s="423"/>
      <c r="CF64" s="423"/>
      <c r="CG64" s="423"/>
      <c r="CH64" s="423"/>
      <c r="CI64" s="417">
        <f t="shared" si="23"/>
        <v>0</v>
      </c>
    </row>
    <row r="65" spans="1:102" ht="20.25" customHeight="1" x14ac:dyDescent="0.2">
      <c r="A65" s="2596" t="s">
        <v>6</v>
      </c>
      <c r="B65" s="2597">
        <f>SUM(C65:S65)</f>
        <v>0</v>
      </c>
      <c r="C65" s="2598">
        <f t="shared" ref="C65:U65" si="26">SUM(C50:C64)</f>
        <v>0</v>
      </c>
      <c r="D65" s="2599">
        <f t="shared" si="26"/>
        <v>0</v>
      </c>
      <c r="E65" s="2599">
        <f t="shared" si="26"/>
        <v>0</v>
      </c>
      <c r="F65" s="2599">
        <f t="shared" si="26"/>
        <v>0</v>
      </c>
      <c r="G65" s="2599">
        <f t="shared" si="26"/>
        <v>0</v>
      </c>
      <c r="H65" s="2600">
        <f t="shared" si="26"/>
        <v>0</v>
      </c>
      <c r="I65" s="2599">
        <f t="shared" si="26"/>
        <v>0</v>
      </c>
      <c r="J65" s="2599">
        <f t="shared" si="26"/>
        <v>0</v>
      </c>
      <c r="K65" s="2599">
        <f t="shared" si="26"/>
        <v>0</v>
      </c>
      <c r="L65" s="2599">
        <f t="shared" si="26"/>
        <v>0</v>
      </c>
      <c r="M65" s="2599">
        <f t="shared" si="26"/>
        <v>0</v>
      </c>
      <c r="N65" s="2599">
        <f t="shared" si="26"/>
        <v>0</v>
      </c>
      <c r="O65" s="2599">
        <f t="shared" si="26"/>
        <v>0</v>
      </c>
      <c r="P65" s="2599">
        <f t="shared" si="26"/>
        <v>0</v>
      </c>
      <c r="Q65" s="2599">
        <f t="shared" si="26"/>
        <v>0</v>
      </c>
      <c r="R65" s="2599">
        <f t="shared" si="26"/>
        <v>0</v>
      </c>
      <c r="S65" s="1295">
        <f t="shared" si="26"/>
        <v>0</v>
      </c>
      <c r="T65" s="2601">
        <f t="shared" si="26"/>
        <v>0</v>
      </c>
      <c r="U65" s="1295">
        <f t="shared" si="26"/>
        <v>0</v>
      </c>
      <c r="V65" s="55" t="str">
        <f t="shared" si="22"/>
        <v/>
      </c>
      <c r="W65" s="86"/>
      <c r="X65" s="86"/>
      <c r="Y65" s="86"/>
      <c r="Z65" s="86"/>
      <c r="AA65" s="86"/>
      <c r="AB65" s="86"/>
      <c r="AC65" s="86"/>
      <c r="AD65" s="86"/>
      <c r="CA65" s="417" t="str">
        <f t="shared" si="24"/>
        <v/>
      </c>
      <c r="CB65" s="423"/>
      <c r="CC65" s="423"/>
      <c r="CD65" s="423"/>
      <c r="CE65" s="423"/>
      <c r="CF65" s="423"/>
      <c r="CG65" s="423"/>
      <c r="CH65" s="423"/>
      <c r="CI65" s="417">
        <f t="shared" si="23"/>
        <v>0</v>
      </c>
    </row>
    <row r="66" spans="1:102" s="94" customFormat="1" ht="25.5" customHeight="1" x14ac:dyDescent="0.25">
      <c r="A66" s="88" t="s">
        <v>83</v>
      </c>
      <c r="B66" s="89"/>
      <c r="C66" s="89"/>
      <c r="D66" s="89"/>
      <c r="E66" s="89"/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1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60"/>
      <c r="AS66" s="60"/>
      <c r="AT66" s="424"/>
      <c r="AU66" s="424"/>
      <c r="AV66" s="424"/>
      <c r="AW66" s="424"/>
      <c r="AX66" s="424"/>
      <c r="AY66" s="424"/>
      <c r="AZ66" s="424"/>
      <c r="BA66" s="423"/>
      <c r="BB66" s="423"/>
      <c r="BC66" s="423"/>
      <c r="BD66" s="423"/>
      <c r="BE66" s="423"/>
      <c r="BF66" s="423"/>
      <c r="BG66" s="423"/>
      <c r="BH66" s="423"/>
      <c r="BI66" s="423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23"/>
      <c r="CG66" s="423"/>
      <c r="CH66" s="423"/>
      <c r="CI66" s="423"/>
      <c r="CJ66" s="423"/>
      <c r="CK66" s="423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</row>
    <row r="67" spans="1:102" s="94" customFormat="1" ht="25.5" customHeight="1" x14ac:dyDescent="0.2">
      <c r="A67" s="3856" t="s">
        <v>4</v>
      </c>
      <c r="B67" s="3857"/>
      <c r="C67" s="3856" t="s">
        <v>38</v>
      </c>
      <c r="D67" s="3862"/>
      <c r="E67" s="3857"/>
      <c r="F67" s="4354" t="s">
        <v>84</v>
      </c>
      <c r="G67" s="4050"/>
      <c r="H67" s="4050"/>
      <c r="I67" s="4050"/>
      <c r="J67" s="4050"/>
      <c r="K67" s="4050"/>
      <c r="L67" s="4050"/>
      <c r="M67" s="4050"/>
      <c r="N67" s="4050"/>
      <c r="O67" s="4050"/>
      <c r="P67" s="4050"/>
      <c r="Q67" s="4050"/>
      <c r="R67" s="4050"/>
      <c r="S67" s="4050"/>
      <c r="T67" s="4050"/>
      <c r="U67" s="4050"/>
      <c r="V67" s="4050"/>
      <c r="W67" s="4050"/>
      <c r="X67" s="4050"/>
      <c r="Y67" s="4050"/>
      <c r="Z67" s="4050"/>
      <c r="AA67" s="4050"/>
      <c r="AB67" s="4050"/>
      <c r="AC67" s="4050"/>
      <c r="AD67" s="4050"/>
      <c r="AE67" s="4050"/>
      <c r="AF67" s="4050"/>
      <c r="AG67" s="4050"/>
      <c r="AH67" s="4050"/>
      <c r="AI67" s="4050"/>
      <c r="AJ67" s="4050"/>
      <c r="AK67" s="4050"/>
      <c r="AL67" s="4050"/>
      <c r="AM67" s="4449"/>
      <c r="AN67" s="3864" t="s">
        <v>85</v>
      </c>
      <c r="AO67" s="3867" t="s">
        <v>86</v>
      </c>
      <c r="AP67" s="3864" t="s">
        <v>87</v>
      </c>
      <c r="AQ67" s="3746" t="s">
        <v>88</v>
      </c>
      <c r="AR67" s="3837" t="s">
        <v>89</v>
      </c>
      <c r="AS67" s="3777" t="s">
        <v>52</v>
      </c>
      <c r="AT67" s="424"/>
      <c r="AU67" s="424"/>
      <c r="AV67" s="424"/>
      <c r="AW67" s="424"/>
      <c r="AX67" s="424"/>
      <c r="AY67" s="424"/>
      <c r="AZ67" s="424"/>
      <c r="BA67" s="423"/>
      <c r="BB67" s="423"/>
      <c r="BC67" s="423"/>
      <c r="BD67" s="423"/>
      <c r="BE67" s="423"/>
      <c r="BF67" s="423"/>
      <c r="BG67" s="423"/>
      <c r="BH67" s="423"/>
      <c r="BI67" s="423"/>
      <c r="BJ67" s="423"/>
      <c r="BK67" s="423"/>
      <c r="BL67" s="423"/>
      <c r="BM67" s="423"/>
      <c r="BN67" s="423"/>
      <c r="BO67" s="423"/>
      <c r="BP67" s="423"/>
      <c r="BQ67" s="423"/>
      <c r="BR67" s="423"/>
      <c r="BS67" s="423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I67" s="423"/>
      <c r="CJ67" s="423"/>
      <c r="CK67" s="423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</row>
    <row r="68" spans="1:102" ht="33.75" customHeight="1" x14ac:dyDescent="0.2">
      <c r="A68" s="3858"/>
      <c r="B68" s="3859"/>
      <c r="C68" s="3860"/>
      <c r="D68" s="3863"/>
      <c r="E68" s="3861"/>
      <c r="F68" s="4361" t="s">
        <v>12</v>
      </c>
      <c r="G68" s="4133"/>
      <c r="H68" s="4361" t="s">
        <v>13</v>
      </c>
      <c r="I68" s="4133"/>
      <c r="J68" s="4361" t="s">
        <v>41</v>
      </c>
      <c r="K68" s="4133"/>
      <c r="L68" s="4361" t="s">
        <v>42</v>
      </c>
      <c r="M68" s="4133"/>
      <c r="N68" s="4361" t="s">
        <v>16</v>
      </c>
      <c r="O68" s="4133"/>
      <c r="P68" s="4354" t="s">
        <v>17</v>
      </c>
      <c r="Q68" s="4049"/>
      <c r="R68" s="4354" t="s">
        <v>18</v>
      </c>
      <c r="S68" s="4049"/>
      <c r="T68" s="4354" t="s">
        <v>19</v>
      </c>
      <c r="U68" s="4049"/>
      <c r="V68" s="4354" t="s">
        <v>20</v>
      </c>
      <c r="W68" s="4049"/>
      <c r="X68" s="4354" t="s">
        <v>21</v>
      </c>
      <c r="Y68" s="4049"/>
      <c r="Z68" s="4354" t="s">
        <v>22</v>
      </c>
      <c r="AA68" s="4049"/>
      <c r="AB68" s="4354" t="s">
        <v>23</v>
      </c>
      <c r="AC68" s="4049"/>
      <c r="AD68" s="4354" t="s">
        <v>24</v>
      </c>
      <c r="AE68" s="4049"/>
      <c r="AF68" s="4354" t="s">
        <v>25</v>
      </c>
      <c r="AG68" s="4049"/>
      <c r="AH68" s="4354" t="s">
        <v>26</v>
      </c>
      <c r="AI68" s="4049"/>
      <c r="AJ68" s="4354" t="s">
        <v>27</v>
      </c>
      <c r="AK68" s="4049"/>
      <c r="AL68" s="4354" t="s">
        <v>28</v>
      </c>
      <c r="AM68" s="4449"/>
      <c r="AN68" s="3865"/>
      <c r="AO68" s="3868"/>
      <c r="AP68" s="3865"/>
      <c r="AQ68" s="3870"/>
      <c r="AR68" s="3838"/>
      <c r="AS68" s="3819"/>
      <c r="BO68" s="423"/>
      <c r="BP68" s="423"/>
      <c r="BQ68" s="423"/>
      <c r="BR68" s="423"/>
      <c r="BS68" s="423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</row>
    <row r="69" spans="1:102" ht="39.75" customHeight="1" x14ac:dyDescent="0.2">
      <c r="A69" s="3860"/>
      <c r="B69" s="3861"/>
      <c r="C69" s="2607" t="s">
        <v>90</v>
      </c>
      <c r="D69" s="2608" t="s">
        <v>29</v>
      </c>
      <c r="E69" s="1299" t="s">
        <v>30</v>
      </c>
      <c r="F69" s="98" t="s">
        <v>29</v>
      </c>
      <c r="G69" s="516" t="s">
        <v>30</v>
      </c>
      <c r="H69" s="98" t="s">
        <v>29</v>
      </c>
      <c r="I69" s="516" t="s">
        <v>30</v>
      </c>
      <c r="J69" s="98" t="s">
        <v>29</v>
      </c>
      <c r="K69" s="516" t="s">
        <v>30</v>
      </c>
      <c r="L69" s="98" t="s">
        <v>29</v>
      </c>
      <c r="M69" s="516" t="s">
        <v>30</v>
      </c>
      <c r="N69" s="98" t="s">
        <v>29</v>
      </c>
      <c r="O69" s="516" t="s">
        <v>30</v>
      </c>
      <c r="P69" s="98" t="s">
        <v>29</v>
      </c>
      <c r="Q69" s="516" t="s">
        <v>30</v>
      </c>
      <c r="R69" s="98" t="s">
        <v>29</v>
      </c>
      <c r="S69" s="516" t="s">
        <v>30</v>
      </c>
      <c r="T69" s="98" t="s">
        <v>29</v>
      </c>
      <c r="U69" s="516" t="s">
        <v>30</v>
      </c>
      <c r="V69" s="98" t="s">
        <v>29</v>
      </c>
      <c r="W69" s="516" t="s">
        <v>30</v>
      </c>
      <c r="X69" s="98" t="s">
        <v>29</v>
      </c>
      <c r="Y69" s="516" t="s">
        <v>30</v>
      </c>
      <c r="Z69" s="98" t="s">
        <v>29</v>
      </c>
      <c r="AA69" s="516" t="s">
        <v>30</v>
      </c>
      <c r="AB69" s="98" t="s">
        <v>29</v>
      </c>
      <c r="AC69" s="516" t="s">
        <v>30</v>
      </c>
      <c r="AD69" s="98" t="s">
        <v>29</v>
      </c>
      <c r="AE69" s="516" t="s">
        <v>30</v>
      </c>
      <c r="AF69" s="98" t="s">
        <v>29</v>
      </c>
      <c r="AG69" s="516" t="s">
        <v>30</v>
      </c>
      <c r="AH69" s="98" t="s">
        <v>29</v>
      </c>
      <c r="AI69" s="516" t="s">
        <v>30</v>
      </c>
      <c r="AJ69" s="98" t="s">
        <v>29</v>
      </c>
      <c r="AK69" s="516" t="s">
        <v>30</v>
      </c>
      <c r="AL69" s="98" t="s">
        <v>29</v>
      </c>
      <c r="AM69" s="100" t="s">
        <v>30</v>
      </c>
      <c r="AN69" s="3866"/>
      <c r="AO69" s="3869"/>
      <c r="AP69" s="3866"/>
      <c r="AQ69" s="3749"/>
      <c r="AR69" s="3839"/>
      <c r="AS69" s="3780"/>
      <c r="BO69" s="423"/>
      <c r="BP69" s="423"/>
      <c r="BQ69" s="423"/>
      <c r="BR69" s="423"/>
      <c r="BS69" s="423"/>
      <c r="BT69" s="423"/>
      <c r="BU69" s="423"/>
      <c r="BV69" s="423"/>
      <c r="BW69" s="423"/>
      <c r="BX69" s="423"/>
      <c r="BY69" s="423"/>
      <c r="BZ69" s="423"/>
      <c r="CA69" s="417" t="s">
        <v>85</v>
      </c>
      <c r="CB69" s="417" t="s">
        <v>91</v>
      </c>
      <c r="CC69" s="417" t="s">
        <v>92</v>
      </c>
      <c r="CD69" s="416" t="s">
        <v>88</v>
      </c>
      <c r="CE69" s="423"/>
      <c r="CI69" s="417" t="s">
        <v>85</v>
      </c>
      <c r="CJ69" s="417" t="s">
        <v>91</v>
      </c>
      <c r="CK69" s="417" t="s">
        <v>92</v>
      </c>
      <c r="CL69" s="416" t="s">
        <v>88</v>
      </c>
    </row>
    <row r="70" spans="1:102" ht="17.25" customHeight="1" x14ac:dyDescent="0.2">
      <c r="A70" s="3850" t="s">
        <v>93</v>
      </c>
      <c r="B70" s="3851"/>
      <c r="C70" s="2609">
        <f>SUM(D70+E70)</f>
        <v>16</v>
      </c>
      <c r="D70" s="102">
        <f>SUM(F70+H70+J70+L70+N70+P70+R70+T70+V70+X70+Z70+AB70+AD70+AF70+AH70+AJ70+AL70)</f>
        <v>0</v>
      </c>
      <c r="E70" s="103">
        <f>SUM(G70+I70+K70+M70+O70+Q70+S70+U70+W70+Y70+AA70+AC70+AE70+AG70+AI70+AK70+AM70)</f>
        <v>16</v>
      </c>
      <c r="F70" s="104"/>
      <c r="G70" s="105"/>
      <c r="H70" s="104"/>
      <c r="I70" s="105"/>
      <c r="J70" s="104"/>
      <c r="K70" s="105"/>
      <c r="L70" s="104"/>
      <c r="M70" s="105"/>
      <c r="N70" s="104"/>
      <c r="O70" s="105"/>
      <c r="P70" s="104"/>
      <c r="Q70" s="105"/>
      <c r="R70" s="104"/>
      <c r="S70" s="105"/>
      <c r="T70" s="104"/>
      <c r="U70" s="105">
        <v>1</v>
      </c>
      <c r="V70" s="104"/>
      <c r="W70" s="105"/>
      <c r="X70" s="104"/>
      <c r="Y70" s="105">
        <v>3</v>
      </c>
      <c r="Z70" s="104"/>
      <c r="AA70" s="105">
        <v>2</v>
      </c>
      <c r="AB70" s="104"/>
      <c r="AC70" s="105">
        <v>1</v>
      </c>
      <c r="AD70" s="104"/>
      <c r="AE70" s="105">
        <v>2</v>
      </c>
      <c r="AF70" s="104"/>
      <c r="AG70" s="105">
        <v>2</v>
      </c>
      <c r="AH70" s="104"/>
      <c r="AI70" s="105">
        <v>3</v>
      </c>
      <c r="AJ70" s="104"/>
      <c r="AK70" s="105"/>
      <c r="AL70" s="104"/>
      <c r="AM70" s="106">
        <v>2</v>
      </c>
      <c r="AN70" s="2610">
        <v>16</v>
      </c>
      <c r="AO70" s="2577">
        <v>13</v>
      </c>
      <c r="AP70" s="2610">
        <v>0</v>
      </c>
      <c r="AQ70" s="2577">
        <v>0</v>
      </c>
      <c r="AR70" s="1281">
        <v>3</v>
      </c>
      <c r="AS70" s="1281">
        <v>0</v>
      </c>
      <c r="AT70" s="416" t="str">
        <f>$CA70&amp;$CB70&amp;$CC70&amp;$CD70</f>
        <v/>
      </c>
      <c r="BO70" s="423"/>
      <c r="BP70" s="423"/>
      <c r="BQ70" s="423"/>
      <c r="BR70" s="423"/>
      <c r="BS70" s="423"/>
      <c r="BT70" s="423"/>
      <c r="BU70" s="423"/>
      <c r="BV70" s="423"/>
      <c r="BW70" s="423"/>
      <c r="BX70" s="423"/>
      <c r="BY70" s="423"/>
      <c r="BZ70" s="423"/>
      <c r="CA70" s="417" t="str">
        <f>IF(CI70=1," * Los Beneficiarios no pueden ser mayor que el Total, (si no hay beneficiario digite un cero). ","")</f>
        <v/>
      </c>
      <c r="CB70" s="417" t="str">
        <f>IF(CJ70=1," * El total de controles no pueden ser mayor que el Total, (si no hay controles digite un cero). ","")</f>
        <v/>
      </c>
      <c r="CC70" s="417" t="str">
        <f>IF(CK70=1," * La cantidad de Atenciones de pacientes pertenecientes a Pueblos Originarios no pueden ser mayor que el Total, (si no hay atenciones digite un cero). ","")</f>
        <v/>
      </c>
      <c r="CD70" s="417" t="str">
        <f>IF(CL70=1," * La cantidad de Atenciones de pacientes Migrantes no pueden ser mayor que el Total, (si no hay atenciones digite un cero). ","")</f>
        <v/>
      </c>
      <c r="CE70" s="423"/>
      <c r="CI70" s="417">
        <f>IF(OR(AN70&gt;$C70,AND($C70&lt;&gt;0,AN70="")),1,0)</f>
        <v>0</v>
      </c>
      <c r="CJ70" s="417">
        <f>IF(OR(AO70&gt;$C70,AND($C70&lt;&gt;0,AO70="")),1,0)</f>
        <v>0</v>
      </c>
      <c r="CK70" s="417">
        <f t="shared" ref="CK70:CL78" si="27">IF(OR(AP70&gt;$C70,AND($C70&lt;&gt;0,AP70="")),1,0)</f>
        <v>0</v>
      </c>
      <c r="CL70" s="417">
        <f t="shared" si="27"/>
        <v>0</v>
      </c>
    </row>
    <row r="71" spans="1:102" ht="17.25" customHeight="1" x14ac:dyDescent="0.2">
      <c r="A71" s="3837" t="s">
        <v>94</v>
      </c>
      <c r="B71" s="2611" t="s">
        <v>95</v>
      </c>
      <c r="C71" s="108">
        <f>SUM(D71:E71)</f>
        <v>0</v>
      </c>
      <c r="D71" s="2612"/>
      <c r="E71" s="103">
        <f>SUM(K71+M71+O71+Q71+S71+U71+W71+Y71+AA71+AC71+AE71+AG71+AI71+AK71+AM71)</f>
        <v>0</v>
      </c>
      <c r="F71" s="2613"/>
      <c r="G71" s="2614"/>
      <c r="H71" s="2613"/>
      <c r="I71" s="2614"/>
      <c r="J71" s="2613"/>
      <c r="K71" s="2448"/>
      <c r="L71" s="2613"/>
      <c r="M71" s="2448"/>
      <c r="N71" s="2613"/>
      <c r="O71" s="2448"/>
      <c r="P71" s="2613"/>
      <c r="Q71" s="2448"/>
      <c r="R71" s="2613"/>
      <c r="S71" s="2448"/>
      <c r="T71" s="2613"/>
      <c r="U71" s="2448"/>
      <c r="V71" s="2613"/>
      <c r="W71" s="2448"/>
      <c r="X71" s="2613"/>
      <c r="Y71" s="2448"/>
      <c r="Z71" s="2613"/>
      <c r="AA71" s="2448"/>
      <c r="AB71" s="2613"/>
      <c r="AC71" s="2446"/>
      <c r="AD71" s="2613"/>
      <c r="AE71" s="2448"/>
      <c r="AF71" s="2613"/>
      <c r="AG71" s="2448"/>
      <c r="AH71" s="2613"/>
      <c r="AI71" s="2448"/>
      <c r="AJ71" s="2613"/>
      <c r="AK71" s="2448"/>
      <c r="AL71" s="2613"/>
      <c r="AM71" s="2447"/>
      <c r="AN71" s="112"/>
      <c r="AO71" s="113"/>
      <c r="AP71" s="112"/>
      <c r="AQ71" s="113"/>
      <c r="AR71" s="114"/>
      <c r="AS71" s="114"/>
      <c r="AT71" s="416" t="str">
        <f t="shared" ref="AT71:AT78" si="28">$CA71&amp;$CB71&amp;$CC71&amp;$CD71</f>
        <v/>
      </c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17" t="str">
        <f t="shared" ref="CA71:CA75" si="29">IF(CI71=1," * Los Beneficiarios no pueden ser mayor que el Total, (si no hay beneficiario digite un cero). ","")</f>
        <v/>
      </c>
      <c r="CB71" s="417" t="str">
        <f t="shared" ref="CB71:CB75" si="30">IF(CJ71=1," * El total de controles no pueden ser mayor que el Total, (si no hay controles digite un cero). ","")</f>
        <v/>
      </c>
      <c r="CC71" s="417" t="str">
        <f t="shared" ref="CC71:CC75" si="31">IF(CK71=1," * La cantidad de Atenciones de pacientes pertenecientes a Pueblos Originarios no pueden ser mayor que el Total, (si no hay atenciones digite un cero). ","")</f>
        <v/>
      </c>
      <c r="CD71" s="417" t="str">
        <f t="shared" ref="CD71:CD75" si="32">IF(CL71=1," * La cantidad de Atenciones de pacientes Migrantes no pueden ser mayor que el Total, (si no hay atenciones digite un cero). ","")</f>
        <v/>
      </c>
      <c r="CE71" s="423"/>
      <c r="CI71" s="417">
        <f t="shared" ref="CI71:CJ77" si="33">IF(OR(AN71&gt;$C71,AND($C71&lt;&gt;0,AN71="")),1,0)</f>
        <v>0</v>
      </c>
      <c r="CJ71" s="417">
        <f t="shared" si="33"/>
        <v>0</v>
      </c>
      <c r="CK71" s="417">
        <f t="shared" si="27"/>
        <v>0</v>
      </c>
      <c r="CL71" s="417">
        <f t="shared" si="27"/>
        <v>0</v>
      </c>
    </row>
    <row r="72" spans="1:102" ht="17.25" customHeight="1" x14ac:dyDescent="0.2">
      <c r="A72" s="3838"/>
      <c r="B72" s="2615" t="s">
        <v>96</v>
      </c>
      <c r="C72" s="2616">
        <f>SUM(D72+E72)</f>
        <v>0</v>
      </c>
      <c r="D72" s="2617">
        <f>SUM(F72+H72+J72+L72+N72+P72+R72+T72+V72+X72+Z72+AB72+AD72+AF72+AH72+AJ72+AL72)</f>
        <v>0</v>
      </c>
      <c r="E72" s="2618">
        <f>SUM(G72+I72+K72+M72+O72+Q72+S72+U72+W72+Y72+AA72+AC72+AE72+AG72+AI72+AK72+AM72)</f>
        <v>0</v>
      </c>
      <c r="F72" s="2586"/>
      <c r="G72" s="2585"/>
      <c r="H72" s="2586"/>
      <c r="I72" s="2585"/>
      <c r="J72" s="2586"/>
      <c r="K72" s="2585"/>
      <c r="L72" s="2586"/>
      <c r="M72" s="2585"/>
      <c r="N72" s="2586"/>
      <c r="O72" s="2585"/>
      <c r="P72" s="2586"/>
      <c r="Q72" s="2588"/>
      <c r="R72" s="2586"/>
      <c r="S72" s="2588"/>
      <c r="T72" s="2586"/>
      <c r="U72" s="2588"/>
      <c r="V72" s="2586"/>
      <c r="W72" s="2588"/>
      <c r="X72" s="2586"/>
      <c r="Y72" s="2588"/>
      <c r="Z72" s="2586"/>
      <c r="AA72" s="2588"/>
      <c r="AB72" s="2586"/>
      <c r="AC72" s="2588"/>
      <c r="AD72" s="2586"/>
      <c r="AE72" s="2588"/>
      <c r="AF72" s="2586"/>
      <c r="AG72" s="2588"/>
      <c r="AH72" s="2586"/>
      <c r="AI72" s="2588"/>
      <c r="AJ72" s="2586"/>
      <c r="AK72" s="2588"/>
      <c r="AL72" s="2619"/>
      <c r="AM72" s="2589"/>
      <c r="AN72" s="2620"/>
      <c r="AO72" s="2588"/>
      <c r="AP72" s="2620"/>
      <c r="AQ72" s="2588"/>
      <c r="AR72" s="2585"/>
      <c r="AS72" s="2585"/>
      <c r="AT72" s="416" t="str">
        <f t="shared" si="28"/>
        <v/>
      </c>
      <c r="BO72" s="423"/>
      <c r="BP72" s="423"/>
      <c r="BQ72" s="423"/>
      <c r="BR72" s="423"/>
      <c r="BS72" s="423"/>
      <c r="BT72" s="423"/>
      <c r="BU72" s="423"/>
      <c r="BV72" s="423"/>
      <c r="BW72" s="423"/>
      <c r="BX72" s="423"/>
      <c r="BY72" s="423"/>
      <c r="BZ72" s="423"/>
      <c r="CA72" s="417" t="str">
        <f t="shared" si="29"/>
        <v/>
      </c>
      <c r="CB72" s="417" t="str">
        <f t="shared" si="30"/>
        <v/>
      </c>
      <c r="CC72" s="417" t="str">
        <f t="shared" si="31"/>
        <v/>
      </c>
      <c r="CD72" s="417" t="str">
        <f t="shared" si="32"/>
        <v/>
      </c>
      <c r="CE72" s="423"/>
      <c r="CI72" s="417">
        <f t="shared" si="33"/>
        <v>0</v>
      </c>
      <c r="CJ72" s="417">
        <f t="shared" si="33"/>
        <v>0</v>
      </c>
      <c r="CK72" s="417">
        <f t="shared" si="27"/>
        <v>0</v>
      </c>
      <c r="CL72" s="417">
        <f t="shared" si="27"/>
        <v>0</v>
      </c>
    </row>
    <row r="73" spans="1:102" ht="17.25" customHeight="1" x14ac:dyDescent="0.2">
      <c r="A73" s="3839"/>
      <c r="B73" s="2621" t="s">
        <v>97</v>
      </c>
      <c r="C73" s="120">
        <f>SUM(D73+E73)</f>
        <v>0</v>
      </c>
      <c r="D73" s="121">
        <f>SUM(N73+P73+R73+T73+V73+X73+Z73+AB73)</f>
        <v>0</v>
      </c>
      <c r="E73" s="122">
        <f>SUM(O73+Q73+S73+U73+W73+Y73+AA73+AC73)</f>
        <v>0</v>
      </c>
      <c r="F73" s="2622"/>
      <c r="G73" s="2623"/>
      <c r="H73" s="2622"/>
      <c r="I73" s="2623"/>
      <c r="J73" s="2622"/>
      <c r="K73" s="2623"/>
      <c r="L73" s="2622"/>
      <c r="M73" s="2623"/>
      <c r="N73" s="2592"/>
      <c r="O73" s="2594"/>
      <c r="P73" s="2592"/>
      <c r="Q73" s="2594"/>
      <c r="R73" s="2592"/>
      <c r="S73" s="2594"/>
      <c r="T73" s="2592"/>
      <c r="U73" s="2594"/>
      <c r="V73" s="2592"/>
      <c r="W73" s="2594"/>
      <c r="X73" s="2592"/>
      <c r="Y73" s="2594"/>
      <c r="Z73" s="2592"/>
      <c r="AA73" s="2606"/>
      <c r="AB73" s="2592"/>
      <c r="AC73" s="2594"/>
      <c r="AD73" s="2622"/>
      <c r="AE73" s="2623"/>
      <c r="AF73" s="2622"/>
      <c r="AG73" s="2623"/>
      <c r="AH73" s="2622"/>
      <c r="AI73" s="2623"/>
      <c r="AJ73" s="2622"/>
      <c r="AK73" s="2623"/>
      <c r="AL73" s="2622"/>
      <c r="AM73" s="2624"/>
      <c r="AN73" s="2620"/>
      <c r="AO73" s="2588"/>
      <c r="AP73" s="2620"/>
      <c r="AQ73" s="2588"/>
      <c r="AR73" s="2585"/>
      <c r="AS73" s="2585"/>
      <c r="AT73" s="416" t="str">
        <f t="shared" si="28"/>
        <v/>
      </c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17" t="str">
        <f t="shared" si="29"/>
        <v/>
      </c>
      <c r="CB73" s="417" t="str">
        <f t="shared" si="30"/>
        <v/>
      </c>
      <c r="CC73" s="417" t="str">
        <f t="shared" si="31"/>
        <v/>
      </c>
      <c r="CD73" s="417" t="str">
        <f t="shared" si="32"/>
        <v/>
      </c>
      <c r="CE73" s="423"/>
      <c r="CI73" s="417">
        <f t="shared" si="33"/>
        <v>0</v>
      </c>
      <c r="CJ73" s="417">
        <f t="shared" si="33"/>
        <v>0</v>
      </c>
      <c r="CK73" s="417">
        <f t="shared" si="27"/>
        <v>0</v>
      </c>
      <c r="CL73" s="417">
        <f t="shared" si="27"/>
        <v>0</v>
      </c>
    </row>
    <row r="74" spans="1:102" ht="17.25" customHeight="1" x14ac:dyDescent="0.2">
      <c r="A74" s="3840" t="s">
        <v>98</v>
      </c>
      <c r="B74" s="3841"/>
      <c r="C74" s="126">
        <f t="shared" ref="C74:C78" si="34">SUM(D74+E74)</f>
        <v>3</v>
      </c>
      <c r="D74" s="127">
        <f t="shared" ref="D74:E78" si="35">SUM(F74+H74+J74+L74+N74+P74+R74+T74+V74+X74+Z74+AB74+AD74+AF74+AH74+AJ74+AL74)</f>
        <v>2</v>
      </c>
      <c r="E74" s="128">
        <f t="shared" si="35"/>
        <v>1</v>
      </c>
      <c r="F74" s="129">
        <v>2</v>
      </c>
      <c r="G74" s="114"/>
      <c r="H74" s="129"/>
      <c r="I74" s="114"/>
      <c r="J74" s="129"/>
      <c r="K74" s="113">
        <v>1</v>
      </c>
      <c r="L74" s="129"/>
      <c r="M74" s="113"/>
      <c r="N74" s="129"/>
      <c r="O74" s="113"/>
      <c r="P74" s="129"/>
      <c r="Q74" s="113"/>
      <c r="R74" s="129"/>
      <c r="S74" s="113"/>
      <c r="T74" s="129"/>
      <c r="U74" s="113"/>
      <c r="V74" s="129"/>
      <c r="W74" s="113"/>
      <c r="X74" s="129"/>
      <c r="Y74" s="113"/>
      <c r="Z74" s="129"/>
      <c r="AA74" s="113"/>
      <c r="AB74" s="129"/>
      <c r="AC74" s="113"/>
      <c r="AD74" s="129"/>
      <c r="AE74" s="113"/>
      <c r="AF74" s="129"/>
      <c r="AG74" s="113"/>
      <c r="AH74" s="129"/>
      <c r="AI74" s="114"/>
      <c r="AJ74" s="129"/>
      <c r="AK74" s="114"/>
      <c r="AL74" s="130"/>
      <c r="AM74" s="131"/>
      <c r="AN74" s="2620">
        <v>3</v>
      </c>
      <c r="AO74" s="2588">
        <v>3</v>
      </c>
      <c r="AP74" s="2620">
        <v>0</v>
      </c>
      <c r="AQ74" s="2588">
        <v>0</v>
      </c>
      <c r="AR74" s="2585">
        <v>0</v>
      </c>
      <c r="AS74" s="2585">
        <v>0</v>
      </c>
      <c r="AT74" s="416" t="str">
        <f t="shared" si="28"/>
        <v/>
      </c>
      <c r="BO74" s="423"/>
      <c r="BP74" s="423"/>
      <c r="BQ74" s="423"/>
      <c r="BR74" s="423"/>
      <c r="BS74" s="423"/>
      <c r="BT74" s="423"/>
      <c r="BU74" s="423"/>
      <c r="BV74" s="423"/>
      <c r="BW74" s="423"/>
      <c r="BX74" s="423"/>
      <c r="BY74" s="423"/>
      <c r="BZ74" s="423"/>
      <c r="CA74" s="417" t="str">
        <f t="shared" si="29"/>
        <v/>
      </c>
      <c r="CB74" s="417" t="str">
        <f t="shared" si="30"/>
        <v/>
      </c>
      <c r="CC74" s="417" t="str">
        <f t="shared" si="31"/>
        <v/>
      </c>
      <c r="CD74" s="417" t="str">
        <f t="shared" si="32"/>
        <v/>
      </c>
      <c r="CE74" s="423"/>
      <c r="CI74" s="417">
        <f t="shared" si="33"/>
        <v>0</v>
      </c>
      <c r="CJ74" s="417">
        <f t="shared" si="33"/>
        <v>0</v>
      </c>
      <c r="CK74" s="417">
        <f t="shared" si="27"/>
        <v>0</v>
      </c>
      <c r="CL74" s="417">
        <f t="shared" si="27"/>
        <v>0</v>
      </c>
    </row>
    <row r="75" spans="1:102" ht="17.25" customHeight="1" x14ac:dyDescent="0.2">
      <c r="A75" s="4443" t="s">
        <v>99</v>
      </c>
      <c r="B75" s="4444"/>
      <c r="C75" s="2625">
        <f t="shared" si="34"/>
        <v>0</v>
      </c>
      <c r="D75" s="2617">
        <f t="shared" si="35"/>
        <v>0</v>
      </c>
      <c r="E75" s="2618">
        <f t="shared" si="35"/>
        <v>0</v>
      </c>
      <c r="F75" s="2586"/>
      <c r="G75" s="2585"/>
      <c r="H75" s="2586"/>
      <c r="I75" s="2585"/>
      <c r="J75" s="2586"/>
      <c r="K75" s="2588"/>
      <c r="L75" s="2586"/>
      <c r="M75" s="2588"/>
      <c r="N75" s="2586"/>
      <c r="O75" s="2588"/>
      <c r="P75" s="2586"/>
      <c r="Q75" s="2588"/>
      <c r="R75" s="2586"/>
      <c r="S75" s="2588"/>
      <c r="T75" s="2586"/>
      <c r="U75" s="2588"/>
      <c r="V75" s="2586"/>
      <c r="W75" s="2588"/>
      <c r="X75" s="2586"/>
      <c r="Y75" s="2588"/>
      <c r="Z75" s="2586"/>
      <c r="AA75" s="2588"/>
      <c r="AB75" s="2586"/>
      <c r="AC75" s="2585"/>
      <c r="AD75" s="2586"/>
      <c r="AE75" s="2585"/>
      <c r="AF75" s="2586"/>
      <c r="AG75" s="2585"/>
      <c r="AH75" s="2586"/>
      <c r="AI75" s="2585"/>
      <c r="AJ75" s="2586"/>
      <c r="AK75" s="2585"/>
      <c r="AL75" s="2619"/>
      <c r="AM75" s="2589"/>
      <c r="AN75" s="2620"/>
      <c r="AO75" s="2588"/>
      <c r="AP75" s="2620"/>
      <c r="AQ75" s="2588"/>
      <c r="AR75" s="2585"/>
      <c r="AS75" s="2585"/>
      <c r="AT75" s="416" t="str">
        <f t="shared" si="28"/>
        <v/>
      </c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17" t="str">
        <f t="shared" si="29"/>
        <v/>
      </c>
      <c r="CB75" s="417" t="str">
        <f t="shared" si="30"/>
        <v/>
      </c>
      <c r="CC75" s="417" t="str">
        <f t="shared" si="31"/>
        <v/>
      </c>
      <c r="CD75" s="417" t="str">
        <f t="shared" si="32"/>
        <v/>
      </c>
      <c r="CE75" s="423"/>
      <c r="CI75" s="417">
        <f t="shared" si="33"/>
        <v>0</v>
      </c>
      <c r="CJ75" s="417">
        <f t="shared" si="33"/>
        <v>0</v>
      </c>
      <c r="CK75" s="417">
        <f t="shared" si="27"/>
        <v>0</v>
      </c>
      <c r="CL75" s="417">
        <f t="shared" si="27"/>
        <v>0</v>
      </c>
    </row>
    <row r="76" spans="1:102" ht="17.25" customHeight="1" x14ac:dyDescent="0.2">
      <c r="A76" s="4445" t="s">
        <v>100</v>
      </c>
      <c r="B76" s="4446"/>
      <c r="C76" s="2626">
        <f t="shared" si="34"/>
        <v>221</v>
      </c>
      <c r="D76" s="2627">
        <f t="shared" si="35"/>
        <v>134</v>
      </c>
      <c r="E76" s="2618">
        <f t="shared" si="35"/>
        <v>87</v>
      </c>
      <c r="F76" s="2586">
        <v>134</v>
      </c>
      <c r="G76" s="2585">
        <v>87</v>
      </c>
      <c r="H76" s="2586"/>
      <c r="I76" s="2585"/>
      <c r="J76" s="2586"/>
      <c r="K76" s="2588"/>
      <c r="L76" s="2586"/>
      <c r="M76" s="2588"/>
      <c r="N76" s="2586"/>
      <c r="O76" s="2588"/>
      <c r="P76" s="2586"/>
      <c r="Q76" s="2588"/>
      <c r="R76" s="2586"/>
      <c r="S76" s="2588"/>
      <c r="T76" s="2586"/>
      <c r="U76" s="2588"/>
      <c r="V76" s="2586"/>
      <c r="W76" s="2588"/>
      <c r="X76" s="2586"/>
      <c r="Y76" s="2588"/>
      <c r="Z76" s="2586"/>
      <c r="AA76" s="2588"/>
      <c r="AB76" s="2586"/>
      <c r="AC76" s="2585"/>
      <c r="AD76" s="2586"/>
      <c r="AE76" s="2585"/>
      <c r="AF76" s="2586"/>
      <c r="AG76" s="2585"/>
      <c r="AH76" s="2586"/>
      <c r="AI76" s="2585"/>
      <c r="AJ76" s="2586"/>
      <c r="AK76" s="2585"/>
      <c r="AL76" s="2619"/>
      <c r="AM76" s="2589"/>
      <c r="AN76" s="2620">
        <v>221</v>
      </c>
      <c r="AO76" s="2588">
        <v>192</v>
      </c>
      <c r="AP76" s="2620">
        <v>0</v>
      </c>
      <c r="AQ76" s="2588">
        <v>0</v>
      </c>
      <c r="AR76" s="2585">
        <v>0</v>
      </c>
      <c r="AS76" s="2585">
        <v>0</v>
      </c>
      <c r="AT76" s="416" t="str">
        <f t="shared" si="28"/>
        <v/>
      </c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  <c r="BY76" s="423"/>
      <c r="BZ76" s="423"/>
      <c r="CA76" s="417" t="str">
        <f>IF(CI76=1," * Los Beneficiarios no pueden ser mayor que el Total, (si no hay beneficiario digite un cero). ","")</f>
        <v/>
      </c>
      <c r="CB76" s="417" t="str">
        <f>IF(CJ76=1," * El total de controles no pueden ser mayor que el Total, (si no hay controles digite un cero). ","")</f>
        <v/>
      </c>
      <c r="CC76" s="417" t="str">
        <f>IF(CK76=1," * La cantidad de Atenciones de pacientes pertenecientes a Pueblos Originarios no pueden ser mayor que el Total, (si no hay atenciones digite un cero). ","")</f>
        <v/>
      </c>
      <c r="CD76" s="417" t="str">
        <f>IF(CL76=1," * La cantidad de Atenciones de pacientes Migrantes no pueden ser mayor que el Total, (si no hay atenciones digite un cero). ","")</f>
        <v/>
      </c>
      <c r="CE76" s="423"/>
      <c r="CI76" s="417">
        <f t="shared" si="33"/>
        <v>0</v>
      </c>
      <c r="CJ76" s="417">
        <f t="shared" si="33"/>
        <v>0</v>
      </c>
      <c r="CK76" s="417">
        <f t="shared" si="27"/>
        <v>0</v>
      </c>
      <c r="CL76" s="417">
        <f t="shared" si="27"/>
        <v>0</v>
      </c>
    </row>
    <row r="77" spans="1:102" ht="19.5" customHeight="1" x14ac:dyDescent="0.2">
      <c r="A77" s="4443" t="s">
        <v>101</v>
      </c>
      <c r="B77" s="4444"/>
      <c r="C77" s="2625">
        <f t="shared" si="34"/>
        <v>0</v>
      </c>
      <c r="D77" s="2617">
        <f t="shared" si="35"/>
        <v>0</v>
      </c>
      <c r="E77" s="2618">
        <f t="shared" si="35"/>
        <v>0</v>
      </c>
      <c r="F77" s="2586"/>
      <c r="G77" s="2585"/>
      <c r="H77" s="2586"/>
      <c r="I77" s="2585"/>
      <c r="J77" s="2586"/>
      <c r="K77" s="2588"/>
      <c r="L77" s="2586"/>
      <c r="M77" s="2588"/>
      <c r="N77" s="2586"/>
      <c r="O77" s="2588"/>
      <c r="P77" s="2586"/>
      <c r="Q77" s="2588"/>
      <c r="R77" s="2586"/>
      <c r="S77" s="2588"/>
      <c r="T77" s="2586"/>
      <c r="U77" s="2588"/>
      <c r="V77" s="2586"/>
      <c r="W77" s="2588"/>
      <c r="X77" s="2586"/>
      <c r="Y77" s="2588"/>
      <c r="Z77" s="2586"/>
      <c r="AA77" s="2588"/>
      <c r="AB77" s="2586"/>
      <c r="AC77" s="2588"/>
      <c r="AD77" s="2586"/>
      <c r="AE77" s="2588"/>
      <c r="AF77" s="2586"/>
      <c r="AG77" s="2588"/>
      <c r="AH77" s="2586"/>
      <c r="AI77" s="2585"/>
      <c r="AJ77" s="2586"/>
      <c r="AK77" s="2585"/>
      <c r="AL77" s="2619"/>
      <c r="AM77" s="2589"/>
      <c r="AN77" s="2620"/>
      <c r="AO77" s="2588"/>
      <c r="AP77" s="2620"/>
      <c r="AQ77" s="2588"/>
      <c r="AR77" s="2585"/>
      <c r="AS77" s="2585"/>
      <c r="AT77" s="416" t="str">
        <f t="shared" si="28"/>
        <v/>
      </c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  <c r="BY77" s="423"/>
      <c r="BZ77" s="423"/>
      <c r="CA77" s="417" t="str">
        <f t="shared" ref="CA77:CA78" si="36">IF(CI77=1," * Los Beneficiarios no pueden ser mayor que el Total, (si no hay beneficiario digite un cero). ","")</f>
        <v/>
      </c>
      <c r="CB77" s="417" t="str">
        <f t="shared" ref="CB77:CB78" si="37">IF(CJ77=1," * El total de controles no pueden ser mayor que el Total, (si no hay controles digite un cero). ","")</f>
        <v/>
      </c>
      <c r="CC77" s="417" t="str">
        <f t="shared" ref="CC77:CC78" si="38">IF(CK77=1," * La cantidad de Atenciones de pacientes pertenecientes a Pueblos Originarios no pueden ser mayor que el Total, (si no hay atenciones digite un cero). ","")</f>
        <v/>
      </c>
      <c r="CD77" s="417" t="str">
        <f t="shared" ref="CD77:CD78" si="39">IF(CL77=1," * La cantidad de Atenciones de pacientes Migrantes no pueden ser mayor que el Total, (si no hay atenciones digite un cero). ","")</f>
        <v/>
      </c>
      <c r="CE77" s="423"/>
      <c r="CI77" s="417">
        <f t="shared" si="33"/>
        <v>0</v>
      </c>
      <c r="CJ77" s="417">
        <f t="shared" si="33"/>
        <v>0</v>
      </c>
      <c r="CK77" s="417">
        <f t="shared" si="27"/>
        <v>0</v>
      </c>
      <c r="CL77" s="417">
        <f t="shared" si="27"/>
        <v>0</v>
      </c>
    </row>
    <row r="78" spans="1:102" ht="23.25" customHeight="1" x14ac:dyDescent="0.2">
      <c r="A78" s="4447" t="s">
        <v>102</v>
      </c>
      <c r="B78" s="4448"/>
      <c r="C78" s="2628">
        <f t="shared" si="34"/>
        <v>0</v>
      </c>
      <c r="D78" s="2629">
        <f t="shared" si="35"/>
        <v>0</v>
      </c>
      <c r="E78" s="2630">
        <f t="shared" si="35"/>
        <v>0</v>
      </c>
      <c r="F78" s="2592"/>
      <c r="G78" s="2606"/>
      <c r="H78" s="2592"/>
      <c r="I78" s="2606"/>
      <c r="J78" s="2592"/>
      <c r="K78" s="2594"/>
      <c r="L78" s="2592"/>
      <c r="M78" s="2594"/>
      <c r="N78" s="2592"/>
      <c r="O78" s="2594"/>
      <c r="P78" s="2592"/>
      <c r="Q78" s="2594"/>
      <c r="R78" s="2592"/>
      <c r="S78" s="2594"/>
      <c r="T78" s="2592"/>
      <c r="U78" s="2594"/>
      <c r="V78" s="2592"/>
      <c r="W78" s="2594"/>
      <c r="X78" s="2592"/>
      <c r="Y78" s="2594"/>
      <c r="Z78" s="2592"/>
      <c r="AA78" s="2594"/>
      <c r="AB78" s="2592"/>
      <c r="AC78" s="2594"/>
      <c r="AD78" s="2592"/>
      <c r="AE78" s="2594"/>
      <c r="AF78" s="2592"/>
      <c r="AG78" s="2594"/>
      <c r="AH78" s="2592"/>
      <c r="AI78" s="2594"/>
      <c r="AJ78" s="2592"/>
      <c r="AK78" s="2594"/>
      <c r="AL78" s="2631"/>
      <c r="AM78" s="2595"/>
      <c r="AN78" s="2632"/>
      <c r="AO78" s="2594"/>
      <c r="AP78" s="2632"/>
      <c r="AQ78" s="2594"/>
      <c r="AR78" s="2606"/>
      <c r="AS78" s="2606"/>
      <c r="AT78" s="416" t="str">
        <f t="shared" si="28"/>
        <v/>
      </c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  <c r="BY78" s="423"/>
      <c r="BZ78" s="423"/>
      <c r="CA78" s="417" t="str">
        <f t="shared" si="36"/>
        <v/>
      </c>
      <c r="CB78" s="417" t="str">
        <f t="shared" si="37"/>
        <v/>
      </c>
      <c r="CC78" s="417" t="str">
        <f t="shared" si="38"/>
        <v/>
      </c>
      <c r="CD78" s="417" t="str">
        <f t="shared" si="39"/>
        <v/>
      </c>
      <c r="CE78" s="423"/>
      <c r="CI78" s="417">
        <f>IF(OR(AN78&gt;$C78,AND($C78&lt;&gt;0,AN78="")),1,0)</f>
        <v>0</v>
      </c>
      <c r="CJ78" s="417">
        <f>IF(OR(AO78&gt;$C78,AND($C78&lt;&gt;0,AO78="")),1,0)</f>
        <v>0</v>
      </c>
      <c r="CK78" s="417">
        <f t="shared" si="27"/>
        <v>0</v>
      </c>
      <c r="CL78" s="417">
        <f t="shared" si="27"/>
        <v>0</v>
      </c>
    </row>
    <row r="79" spans="1:102" s="94" customFormat="1" ht="25.5" customHeight="1" x14ac:dyDescent="0.2">
      <c r="A79" s="4361" t="s">
        <v>6</v>
      </c>
      <c r="B79" s="4133"/>
      <c r="C79" s="138">
        <f t="shared" ref="C79:AR79" si="40">SUM(C70:C78)</f>
        <v>240</v>
      </c>
      <c r="D79" s="139">
        <f t="shared" si="40"/>
        <v>136</v>
      </c>
      <c r="E79" s="122">
        <f t="shared" si="40"/>
        <v>104</v>
      </c>
      <c r="F79" s="140">
        <f t="shared" si="40"/>
        <v>136</v>
      </c>
      <c r="G79" s="141">
        <f t="shared" si="40"/>
        <v>87</v>
      </c>
      <c r="H79" s="140">
        <f t="shared" si="40"/>
        <v>0</v>
      </c>
      <c r="I79" s="141">
        <f t="shared" si="40"/>
        <v>0</v>
      </c>
      <c r="J79" s="2633">
        <f t="shared" si="40"/>
        <v>0</v>
      </c>
      <c r="K79" s="2634">
        <f t="shared" si="40"/>
        <v>1</v>
      </c>
      <c r="L79" s="2633">
        <f t="shared" si="40"/>
        <v>0</v>
      </c>
      <c r="M79" s="2634">
        <f t="shared" si="40"/>
        <v>0</v>
      </c>
      <c r="N79" s="2633">
        <f t="shared" si="40"/>
        <v>0</v>
      </c>
      <c r="O79" s="2634">
        <f t="shared" si="40"/>
        <v>0</v>
      </c>
      <c r="P79" s="2633">
        <f t="shared" si="40"/>
        <v>0</v>
      </c>
      <c r="Q79" s="2634">
        <f t="shared" si="40"/>
        <v>0</v>
      </c>
      <c r="R79" s="2633">
        <f t="shared" si="40"/>
        <v>0</v>
      </c>
      <c r="S79" s="2634">
        <f t="shared" si="40"/>
        <v>0</v>
      </c>
      <c r="T79" s="2633">
        <f t="shared" si="40"/>
        <v>0</v>
      </c>
      <c r="U79" s="2634">
        <f t="shared" si="40"/>
        <v>1</v>
      </c>
      <c r="V79" s="2633">
        <f t="shared" si="40"/>
        <v>0</v>
      </c>
      <c r="W79" s="2634">
        <f t="shared" si="40"/>
        <v>0</v>
      </c>
      <c r="X79" s="2633">
        <f t="shared" si="40"/>
        <v>0</v>
      </c>
      <c r="Y79" s="2634">
        <f t="shared" si="40"/>
        <v>3</v>
      </c>
      <c r="Z79" s="2633">
        <f t="shared" si="40"/>
        <v>0</v>
      </c>
      <c r="AA79" s="2634">
        <f t="shared" si="40"/>
        <v>2</v>
      </c>
      <c r="AB79" s="2633">
        <f t="shared" si="40"/>
        <v>0</v>
      </c>
      <c r="AC79" s="2634">
        <f t="shared" si="40"/>
        <v>1</v>
      </c>
      <c r="AD79" s="2633">
        <f t="shared" si="40"/>
        <v>0</v>
      </c>
      <c r="AE79" s="2634">
        <f t="shared" si="40"/>
        <v>2</v>
      </c>
      <c r="AF79" s="2633">
        <f t="shared" si="40"/>
        <v>0</v>
      </c>
      <c r="AG79" s="2634">
        <f t="shared" si="40"/>
        <v>2</v>
      </c>
      <c r="AH79" s="2633">
        <f t="shared" si="40"/>
        <v>0</v>
      </c>
      <c r="AI79" s="2634">
        <f t="shared" si="40"/>
        <v>3</v>
      </c>
      <c r="AJ79" s="2633">
        <f t="shared" si="40"/>
        <v>0</v>
      </c>
      <c r="AK79" s="2634">
        <f t="shared" si="40"/>
        <v>0</v>
      </c>
      <c r="AL79" s="2635">
        <f t="shared" si="40"/>
        <v>0</v>
      </c>
      <c r="AM79" s="2636">
        <f t="shared" si="40"/>
        <v>2</v>
      </c>
      <c r="AN79" s="2637">
        <f t="shared" si="40"/>
        <v>240</v>
      </c>
      <c r="AO79" s="141">
        <f t="shared" si="40"/>
        <v>208</v>
      </c>
      <c r="AP79" s="147">
        <f t="shared" si="40"/>
        <v>0</v>
      </c>
      <c r="AQ79" s="141">
        <f t="shared" si="40"/>
        <v>0</v>
      </c>
      <c r="AR79" s="141">
        <f t="shared" si="40"/>
        <v>3</v>
      </c>
      <c r="AS79" s="148">
        <f>SUM(AS70:AS78)</f>
        <v>0</v>
      </c>
      <c r="AT79" s="424"/>
      <c r="AU79" s="424"/>
      <c r="AV79" s="424"/>
      <c r="AW79" s="424"/>
      <c r="AX79" s="424"/>
      <c r="AY79" s="424"/>
      <c r="AZ79" s="424"/>
      <c r="BA79" s="423"/>
      <c r="BB79" s="423"/>
      <c r="BC79" s="423"/>
      <c r="BD79" s="423"/>
      <c r="BE79" s="423"/>
      <c r="BF79" s="423"/>
      <c r="BG79" s="423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23"/>
      <c r="CG79" s="423"/>
      <c r="CH79" s="423"/>
      <c r="CI79" s="423"/>
      <c r="CJ79" s="423"/>
      <c r="CK79" s="423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</row>
    <row r="80" spans="1:102" ht="17.25" customHeight="1" x14ac:dyDescent="0.25">
      <c r="A80" s="149" t="s">
        <v>103</v>
      </c>
      <c r="B80" s="150"/>
      <c r="C80" s="150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2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</row>
    <row r="81" spans="1:93" s="417" customFormat="1" ht="18.75" customHeight="1" x14ac:dyDescent="0.25">
      <c r="A81" s="149" t="s">
        <v>104</v>
      </c>
      <c r="B81" s="150"/>
      <c r="C81" s="150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2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16"/>
      <c r="AU81" s="416"/>
      <c r="AV81" s="416"/>
      <c r="AW81" s="416"/>
      <c r="AX81" s="416"/>
      <c r="AY81" s="416"/>
      <c r="AZ81" s="416"/>
    </row>
    <row r="82" spans="1:93" s="417" customFormat="1" ht="23.25" customHeight="1" x14ac:dyDescent="0.2">
      <c r="A82" s="3833" t="s">
        <v>105</v>
      </c>
      <c r="B82" s="4429" t="s">
        <v>6</v>
      </c>
      <c r="C82" s="4038"/>
      <c r="D82" s="4039"/>
      <c r="E82" s="4429" t="s">
        <v>106</v>
      </c>
      <c r="F82" s="4038"/>
      <c r="G82" s="4038"/>
      <c r="H82" s="4038"/>
      <c r="I82" s="4038"/>
      <c r="J82" s="4038"/>
      <c r="K82" s="4038"/>
      <c r="L82" s="4038"/>
      <c r="M82" s="4038"/>
      <c r="N82" s="4038"/>
      <c r="O82" s="4038"/>
      <c r="P82" s="4431"/>
      <c r="Q82" s="3835" t="s">
        <v>107</v>
      </c>
      <c r="R82" s="3827" t="s">
        <v>108</v>
      </c>
      <c r="S82" s="3827" t="s">
        <v>109</v>
      </c>
      <c r="T82" s="3827" t="s">
        <v>9</v>
      </c>
      <c r="U82" s="3777" t="s">
        <v>110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CA82" s="3938" t="s">
        <v>10</v>
      </c>
      <c r="CB82" s="3938" t="s">
        <v>111</v>
      </c>
      <c r="CC82" s="3938" t="s">
        <v>112</v>
      </c>
      <c r="CD82" s="3938" t="s">
        <v>113</v>
      </c>
      <c r="CE82" s="3938" t="s">
        <v>11</v>
      </c>
      <c r="CF82" s="3938" t="s">
        <v>114</v>
      </c>
      <c r="CI82" s="3938" t="s">
        <v>10</v>
      </c>
      <c r="CJ82" s="3938" t="s">
        <v>111</v>
      </c>
      <c r="CK82" s="3938" t="s">
        <v>112</v>
      </c>
      <c r="CL82" s="3938" t="s">
        <v>113</v>
      </c>
      <c r="CM82" s="3938" t="s">
        <v>11</v>
      </c>
      <c r="CN82" s="3938" t="s">
        <v>114</v>
      </c>
    </row>
    <row r="83" spans="1:93" s="417" customFormat="1" ht="30" customHeight="1" x14ac:dyDescent="0.2">
      <c r="A83" s="3834"/>
      <c r="B83" s="2638" t="s">
        <v>90</v>
      </c>
      <c r="C83" s="1318" t="s">
        <v>29</v>
      </c>
      <c r="D83" s="2639" t="s">
        <v>30</v>
      </c>
      <c r="E83" s="525" t="s">
        <v>115</v>
      </c>
      <c r="F83" s="519" t="s">
        <v>116</v>
      </c>
      <c r="G83" s="519" t="s">
        <v>117</v>
      </c>
      <c r="H83" s="519" t="s">
        <v>118</v>
      </c>
      <c r="I83" s="519" t="s">
        <v>119</v>
      </c>
      <c r="J83" s="519" t="s">
        <v>120</v>
      </c>
      <c r="K83" s="519" t="s">
        <v>121</v>
      </c>
      <c r="L83" s="519" t="s">
        <v>122</v>
      </c>
      <c r="M83" s="519" t="s">
        <v>123</v>
      </c>
      <c r="N83" s="519" t="s">
        <v>124</v>
      </c>
      <c r="O83" s="519" t="s">
        <v>125</v>
      </c>
      <c r="P83" s="524" t="s">
        <v>126</v>
      </c>
      <c r="Q83" s="3836"/>
      <c r="R83" s="3818"/>
      <c r="S83" s="3818"/>
      <c r="T83" s="3818"/>
      <c r="U83" s="378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416"/>
      <c r="AH83" s="416"/>
      <c r="AI83" s="416"/>
      <c r="AJ83" s="416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CA83" s="3938"/>
      <c r="CB83" s="3938"/>
      <c r="CC83" s="3938"/>
      <c r="CD83" s="3938"/>
      <c r="CE83" s="3938"/>
      <c r="CF83" s="3938"/>
      <c r="CI83" s="3938"/>
      <c r="CJ83" s="3938"/>
      <c r="CK83" s="3938"/>
      <c r="CL83" s="3938"/>
      <c r="CM83" s="3938"/>
      <c r="CN83" s="3938"/>
    </row>
    <row r="84" spans="1:93" s="417" customFormat="1" ht="23.25" customHeight="1" x14ac:dyDescent="0.2">
      <c r="A84" s="159" t="s">
        <v>127</v>
      </c>
      <c r="B84" s="28">
        <f>SUM(E84:P84)</f>
        <v>0</v>
      </c>
      <c r="C84" s="2445"/>
      <c r="D84" s="2445"/>
      <c r="E84" s="2445"/>
      <c r="F84" s="2507"/>
      <c r="G84" s="2507"/>
      <c r="H84" s="2507"/>
      <c r="I84" s="2507"/>
      <c r="J84" s="2507"/>
      <c r="K84" s="2507"/>
      <c r="L84" s="2507"/>
      <c r="M84" s="2507"/>
      <c r="N84" s="2507"/>
      <c r="O84" s="2507"/>
      <c r="P84" s="2447"/>
      <c r="Q84" s="2640"/>
      <c r="R84" s="2507"/>
      <c r="S84" s="2507"/>
      <c r="T84" s="2507"/>
      <c r="U84" s="2448"/>
      <c r="V84" s="160" t="str">
        <f t="shared" ref="V84:V89" si="41">CA84&amp;CB84&amp;CC84&amp;CD84&amp;CE84&amp;CF84</f>
        <v/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416"/>
      <c r="AH84" s="416"/>
      <c r="AI84" s="416"/>
      <c r="AJ84" s="416"/>
      <c r="AK84" s="416"/>
      <c r="AL84" s="416"/>
      <c r="AM84" s="416"/>
      <c r="AN84" s="416"/>
      <c r="AO84" s="416"/>
      <c r="AP84" s="416"/>
      <c r="AQ84" s="416"/>
      <c r="AR84" s="416"/>
      <c r="AS84" s="416"/>
      <c r="AT84" s="416"/>
      <c r="AU84" s="416"/>
      <c r="AV84" s="416"/>
      <c r="AW84" s="416"/>
      <c r="AX84" s="416"/>
      <c r="AY84" s="416"/>
      <c r="AZ84" s="416"/>
      <c r="CA84" s="417" t="str">
        <f>IF(CI84=1," *Los controles según sexo deben ser iguales  al total de Controles. ","")</f>
        <v/>
      </c>
      <c r="CB84" s="417" t="str">
        <f>IF(CJ84=1," *Las Atenciones de Embarazadas no pueden superar el total de Atenciones de Mujeres. ","")</f>
        <v/>
      </c>
      <c r="CC84" s="417" t="str">
        <f>IF(CK84=1," *Las Atenciones de Personas de 60 Años no pueden superar el total de Atenciones del grupo de edad 20-64 Años. ","")</f>
        <v/>
      </c>
      <c r="CD84" s="417" t="str">
        <f>IF(CL84=1," *Las Atenciones de Discapacitados no pueden superar el total de Atenciones.","")</f>
        <v/>
      </c>
      <c r="CE84" s="417" t="str">
        <f>IF(CM84=1," *Las Atenciones de NNA SENAME no pueden superar el total de Atenciones, ni considerar el grupo etario 65 y mas años.","")</f>
        <v/>
      </c>
      <c r="CF84" s="417" t="str">
        <f>IF(CN84=1," *Las Atenciones de Migrantes no pueden superar el total de Atenciones.","")</f>
        <v/>
      </c>
      <c r="CI84" s="417">
        <f t="shared" ref="CI84:CI90" si="42">IF(C84+D84&lt;&gt;B84,1,0)</f>
        <v>0</v>
      </c>
      <c r="CJ84" s="417">
        <f t="shared" ref="CJ84:CJ90" si="43">IF(Q84&gt;D84,1,0)</f>
        <v>0</v>
      </c>
      <c r="CK84" s="417">
        <f t="shared" ref="CK84:CK90" si="44">IF(R84&gt;O84,1,0)</f>
        <v>0</v>
      </c>
      <c r="CL84" s="417">
        <f t="shared" ref="CL84:CL90" si="45">IF(S84&gt;B84,1,0)</f>
        <v>0</v>
      </c>
      <c r="CM84" s="417">
        <f t="shared" ref="CM84:CM90" si="46">IF(T84&gt;SUM(C84:O84),1,0)</f>
        <v>0</v>
      </c>
      <c r="CN84" s="417">
        <f t="shared" ref="CN84:CN90" si="47">IF(U84&gt;B84,1,0)</f>
        <v>0</v>
      </c>
    </row>
    <row r="85" spans="1:93" s="417" customFormat="1" ht="23.25" customHeight="1" x14ac:dyDescent="0.2">
      <c r="A85" s="2590" t="s">
        <v>128</v>
      </c>
      <c r="B85" s="28">
        <f t="shared" ref="B85:B89" si="48">SUM(E85:P85)</f>
        <v>0</v>
      </c>
      <c r="C85" s="129"/>
      <c r="D85" s="129"/>
      <c r="E85" s="129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31"/>
      <c r="Q85" s="162"/>
      <c r="R85" s="161"/>
      <c r="S85" s="161"/>
      <c r="T85" s="161"/>
      <c r="U85" s="114"/>
      <c r="V85" s="160" t="str">
        <f t="shared" si="41"/>
        <v/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  <c r="CA85" s="417" t="str">
        <f t="shared" ref="CA85:CA86" si="49">IF(CI85=1," *Los controles según sexo deben ser iguales  al total de Controles. ","")</f>
        <v/>
      </c>
      <c r="CB85" s="417" t="str">
        <f t="shared" ref="CB85:CB86" si="50">IF(CJ85=1," *Las Atenciones de Embarazadas no pueden superar el total de Atenciones de Mujeres. ","")</f>
        <v/>
      </c>
      <c r="CC85" s="417" t="str">
        <f t="shared" ref="CC85:CC86" si="51">IF(CK85=1," *Las Atenciones de Personas de 60 Años no pueden superar el total de Atenciones del grupo de edad 20-64 Años. ","")</f>
        <v/>
      </c>
      <c r="CD85" s="417" t="str">
        <f t="shared" ref="CD85:CD86" si="52">IF(CL85=1," *Las Atenciones de Discapacitados no pueden superar el total de Atenciones.","")</f>
        <v/>
      </c>
      <c r="CE85" s="417" t="str">
        <f t="shared" ref="CE85:CE86" si="53">IF(CM85=1," *Las Atenciones de NNA SENAME no pueden superar el total de Atenciones, ni considerar el grupo etario 65 y mas años.","")</f>
        <v/>
      </c>
      <c r="CF85" s="417" t="str">
        <f t="shared" ref="CF85:CF86" si="54">IF(CN85=1," *Las Atenciones de Migrantes no pueden superar el total de Atenciones.","")</f>
        <v/>
      </c>
      <c r="CI85" s="417">
        <f t="shared" si="42"/>
        <v>0</v>
      </c>
      <c r="CJ85" s="417">
        <f t="shared" si="43"/>
        <v>0</v>
      </c>
      <c r="CK85" s="417">
        <f t="shared" si="44"/>
        <v>0</v>
      </c>
      <c r="CL85" s="417">
        <f t="shared" si="45"/>
        <v>0</v>
      </c>
      <c r="CM85" s="417">
        <f t="shared" si="46"/>
        <v>0</v>
      </c>
      <c r="CN85" s="417">
        <f t="shared" si="47"/>
        <v>0</v>
      </c>
    </row>
    <row r="86" spans="1:93" s="417" customFormat="1" ht="23.25" customHeight="1" x14ac:dyDescent="0.2">
      <c r="A86" s="2590" t="s">
        <v>129</v>
      </c>
      <c r="B86" s="28">
        <f t="shared" si="48"/>
        <v>0</v>
      </c>
      <c r="C86" s="129"/>
      <c r="D86" s="129"/>
      <c r="E86" s="129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31"/>
      <c r="Q86" s="162"/>
      <c r="R86" s="161"/>
      <c r="S86" s="161"/>
      <c r="T86" s="161"/>
      <c r="U86" s="114"/>
      <c r="V86" s="160" t="str">
        <f t="shared" si="41"/>
        <v/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416"/>
      <c r="AS86" s="416"/>
      <c r="AT86" s="416"/>
      <c r="AU86" s="416"/>
      <c r="AV86" s="416"/>
      <c r="AW86" s="416"/>
      <c r="AX86" s="416"/>
      <c r="AY86" s="416"/>
      <c r="AZ86" s="416"/>
      <c r="CA86" s="417" t="str">
        <f t="shared" si="49"/>
        <v/>
      </c>
      <c r="CB86" s="417" t="str">
        <f t="shared" si="50"/>
        <v/>
      </c>
      <c r="CC86" s="417" t="str">
        <f t="shared" si="51"/>
        <v/>
      </c>
      <c r="CD86" s="417" t="str">
        <f t="shared" si="52"/>
        <v/>
      </c>
      <c r="CE86" s="417" t="str">
        <f t="shared" si="53"/>
        <v/>
      </c>
      <c r="CF86" s="417" t="str">
        <f t="shared" si="54"/>
        <v/>
      </c>
      <c r="CI86" s="417">
        <f t="shared" si="42"/>
        <v>0</v>
      </c>
      <c r="CJ86" s="417">
        <f t="shared" si="43"/>
        <v>0</v>
      </c>
      <c r="CK86" s="417">
        <f t="shared" si="44"/>
        <v>0</v>
      </c>
      <c r="CL86" s="417">
        <f t="shared" si="45"/>
        <v>0</v>
      </c>
      <c r="CM86" s="417">
        <f t="shared" si="46"/>
        <v>0</v>
      </c>
      <c r="CN86" s="417">
        <f t="shared" si="47"/>
        <v>0</v>
      </c>
    </row>
    <row r="87" spans="1:93" s="417" customFormat="1" ht="19.5" customHeight="1" x14ac:dyDescent="0.2">
      <c r="A87" s="2590" t="s">
        <v>130</v>
      </c>
      <c r="B87" s="28">
        <f t="shared" si="48"/>
        <v>0</v>
      </c>
      <c r="C87" s="129"/>
      <c r="D87" s="129"/>
      <c r="E87" s="12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31"/>
      <c r="Q87" s="162"/>
      <c r="R87" s="161"/>
      <c r="S87" s="161"/>
      <c r="T87" s="161"/>
      <c r="U87" s="114"/>
      <c r="V87" s="160" t="str">
        <f t="shared" si="41"/>
        <v/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416"/>
      <c r="AH87" s="416"/>
      <c r="AI87" s="416"/>
      <c r="AJ87" s="416"/>
      <c r="AK87" s="416"/>
      <c r="AL87" s="416"/>
      <c r="AM87" s="416"/>
      <c r="AN87" s="416"/>
      <c r="AO87" s="416"/>
      <c r="AP87" s="416"/>
      <c r="AQ87" s="416"/>
      <c r="AR87" s="416"/>
      <c r="AS87" s="416"/>
      <c r="AT87" s="416"/>
      <c r="AU87" s="416"/>
      <c r="AV87" s="416"/>
      <c r="AW87" s="416"/>
      <c r="AX87" s="416"/>
      <c r="AY87" s="416"/>
      <c r="AZ87" s="416"/>
      <c r="CA87" s="417" t="str">
        <f>IF(CI87=1," *Los controles según sexo deben ser iguales  al total de Controles. ","")</f>
        <v/>
      </c>
      <c r="CB87" s="417" t="str">
        <f>IF(CJ87=1," *Las Atenciones de Embarazadas no pueden superar el total de Atenciones de Mujeres. ","")</f>
        <v/>
      </c>
      <c r="CC87" s="417" t="str">
        <f>IF(CK87=1," *Las Atenciones de Personas de 60 Años no pueden superar el total de Atenciones del grupo de edad 20-64 Años. ","")</f>
        <v/>
      </c>
      <c r="CD87" s="417" t="str">
        <f>IF(CL87=1," *Las Atenciones de Discapacitados no pueden superar el total de Atenciones.","")</f>
        <v/>
      </c>
      <c r="CE87" s="417" t="str">
        <f>IF(CM87=1," *Las Atenciones de NNA SENAME no pueden superar el total de Atenciones, ni considerar el grupo etario 65 y mas años.","")</f>
        <v/>
      </c>
      <c r="CF87" s="417" t="str">
        <f>IF(CN87=1," *Las Atenciones de Migrantes no pueden superar el total de Atenciones.","")</f>
        <v/>
      </c>
      <c r="CI87" s="417">
        <f t="shared" si="42"/>
        <v>0</v>
      </c>
      <c r="CJ87" s="417">
        <f t="shared" si="43"/>
        <v>0</v>
      </c>
      <c r="CK87" s="417">
        <f t="shared" si="44"/>
        <v>0</v>
      </c>
      <c r="CL87" s="417">
        <f t="shared" si="45"/>
        <v>0</v>
      </c>
      <c r="CM87" s="417">
        <f t="shared" si="46"/>
        <v>0</v>
      </c>
      <c r="CN87" s="417">
        <f t="shared" si="47"/>
        <v>0</v>
      </c>
    </row>
    <row r="88" spans="1:93" s="417" customFormat="1" ht="25.5" customHeight="1" x14ac:dyDescent="0.2">
      <c r="A88" s="2590" t="s">
        <v>131</v>
      </c>
      <c r="B88" s="28">
        <f t="shared" si="48"/>
        <v>0</v>
      </c>
      <c r="C88" s="129"/>
      <c r="D88" s="129"/>
      <c r="E88" s="129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31"/>
      <c r="Q88" s="162"/>
      <c r="R88" s="161"/>
      <c r="S88" s="161"/>
      <c r="T88" s="161"/>
      <c r="U88" s="114"/>
      <c r="V88" s="160" t="str">
        <f t="shared" si="41"/>
        <v/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CA88" s="417" t="str">
        <f>IF(CI88=1," *Los controles según sexo deben ser iguales  al total de Controles. ","")</f>
        <v/>
      </c>
      <c r="CB88" s="417" t="str">
        <f>IF(CJ88=1," *Las Atenciones de Embarazadas no pueden superar el total de Atenciones de Mujeres. ","")</f>
        <v/>
      </c>
      <c r="CC88" s="417" t="str">
        <f>IF(CK88=1," *Las Atenciones de Personas de 60 Años no pueden superar el total de Atenciones del grupo de edad 20-64 Años. ","")</f>
        <v/>
      </c>
      <c r="CD88" s="417" t="str">
        <f>IF(CL88=1," *Las Atenciones de Discapacitados no pueden superar el total de Atenciones.","")</f>
        <v/>
      </c>
      <c r="CE88" s="417" t="str">
        <f>IF(CM88=1," *Las Atenciones de NNA SENAME no pueden superar el total de Atenciones, ni considerar el grupo etario 65 y mas años.","")</f>
        <v/>
      </c>
      <c r="CF88" s="417" t="str">
        <f>IF(CN88=1," *Las Atenciones de Migrantes no pueden superar el total de Atenciones.","")</f>
        <v/>
      </c>
      <c r="CI88" s="417">
        <f t="shared" si="42"/>
        <v>0</v>
      </c>
      <c r="CJ88" s="417">
        <f t="shared" si="43"/>
        <v>0</v>
      </c>
      <c r="CK88" s="417">
        <f t="shared" si="44"/>
        <v>0</v>
      </c>
      <c r="CL88" s="417">
        <f t="shared" si="45"/>
        <v>0</v>
      </c>
      <c r="CM88" s="417">
        <f t="shared" si="46"/>
        <v>0</v>
      </c>
      <c r="CN88" s="417">
        <f t="shared" si="47"/>
        <v>0</v>
      </c>
    </row>
    <row r="89" spans="1:93" s="417" customFormat="1" ht="25.5" customHeight="1" x14ac:dyDescent="0.2">
      <c r="A89" s="2590" t="s">
        <v>132</v>
      </c>
      <c r="B89" s="28">
        <f t="shared" si="48"/>
        <v>0</v>
      </c>
      <c r="C89" s="129"/>
      <c r="D89" s="129"/>
      <c r="E89" s="129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31"/>
      <c r="Q89" s="162"/>
      <c r="R89" s="161"/>
      <c r="S89" s="161"/>
      <c r="T89" s="161"/>
      <c r="U89" s="114"/>
      <c r="V89" s="160" t="str">
        <f t="shared" si="41"/>
        <v/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  <c r="CA89" s="417" t="str">
        <f>IF(CI89=1," *Los controles según sexo deben ser iguales  al total de Controles. ","")</f>
        <v/>
      </c>
      <c r="CB89" s="417" t="str">
        <f>IF(CJ89=1," *Las Atenciones de Embarazadas no pueden superar el total de Atenciones de Mujeres. ","")</f>
        <v/>
      </c>
      <c r="CC89" s="417" t="str">
        <f>IF(CK89=1," *Las Atenciones de Personas de 60 Años no pueden superar el total de Atenciones del grupo de edad 20-64 Años. ","")</f>
        <v/>
      </c>
      <c r="CD89" s="417" t="str">
        <f>IF(CL89=1," *Las Atenciones de Discapacitados no pueden superar el total de Atenciones.","")</f>
        <v/>
      </c>
      <c r="CE89" s="417" t="str">
        <f>IF(CM89=1," *Las Atenciones de NNA SENAME no pueden superar el total de Atenciones, ni considerar el grupo etario 65 y mas años.","")</f>
        <v/>
      </c>
      <c r="CF89" s="417" t="str">
        <f>IF(CN89=1," *Las Atenciones de Migrantes no pueden superar el total de Atenciones.","")</f>
        <v/>
      </c>
      <c r="CI89" s="417">
        <f t="shared" si="42"/>
        <v>0</v>
      </c>
      <c r="CJ89" s="417">
        <f t="shared" si="43"/>
        <v>0</v>
      </c>
      <c r="CK89" s="417">
        <f t="shared" si="44"/>
        <v>0</v>
      </c>
      <c r="CL89" s="417">
        <f t="shared" si="45"/>
        <v>0</v>
      </c>
      <c r="CM89" s="417">
        <f t="shared" si="46"/>
        <v>0</v>
      </c>
      <c r="CN89" s="417">
        <f t="shared" si="47"/>
        <v>0</v>
      </c>
    </row>
    <row r="90" spans="1:93" s="417" customFormat="1" ht="16.5" customHeight="1" x14ac:dyDescent="0.2">
      <c r="A90" s="2641" t="s">
        <v>6</v>
      </c>
      <c r="B90" s="2642">
        <f t="shared" ref="B90:U90" si="55">SUM(B84:B89)</f>
        <v>0</v>
      </c>
      <c r="C90" s="1319">
        <f t="shared" si="55"/>
        <v>0</v>
      </c>
      <c r="D90" s="2643">
        <f t="shared" si="55"/>
        <v>0</v>
      </c>
      <c r="E90" s="2609">
        <f t="shared" si="55"/>
        <v>0</v>
      </c>
      <c r="F90" s="2644">
        <f t="shared" si="55"/>
        <v>0</v>
      </c>
      <c r="G90" s="2644">
        <f t="shared" si="55"/>
        <v>0</v>
      </c>
      <c r="H90" s="2644">
        <f t="shared" si="55"/>
        <v>0</v>
      </c>
      <c r="I90" s="2644">
        <f t="shared" si="55"/>
        <v>0</v>
      </c>
      <c r="J90" s="2644">
        <f t="shared" si="55"/>
        <v>0</v>
      </c>
      <c r="K90" s="2644">
        <f t="shared" si="55"/>
        <v>0</v>
      </c>
      <c r="L90" s="2644">
        <f t="shared" si="55"/>
        <v>0</v>
      </c>
      <c r="M90" s="2644">
        <f t="shared" si="55"/>
        <v>0</v>
      </c>
      <c r="N90" s="2644">
        <f t="shared" si="55"/>
        <v>0</v>
      </c>
      <c r="O90" s="2644">
        <f t="shared" si="55"/>
        <v>0</v>
      </c>
      <c r="P90" s="2645">
        <f t="shared" si="55"/>
        <v>0</v>
      </c>
      <c r="Q90" s="2646">
        <f t="shared" si="55"/>
        <v>0</v>
      </c>
      <c r="R90" s="2647">
        <f t="shared" si="55"/>
        <v>0</v>
      </c>
      <c r="S90" s="2647">
        <f t="shared" si="55"/>
        <v>0</v>
      </c>
      <c r="T90" s="2647">
        <f t="shared" si="55"/>
        <v>0</v>
      </c>
      <c r="U90" s="1320">
        <f t="shared" si="55"/>
        <v>0</v>
      </c>
      <c r="V90" s="160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416"/>
      <c r="AH90" s="416"/>
      <c r="AI90" s="416"/>
      <c r="AJ90" s="416"/>
      <c r="AK90" s="416"/>
      <c r="AL90" s="416"/>
      <c r="AM90" s="416"/>
      <c r="AN90" s="416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CA90" s="417" t="str">
        <f>IF(CI90=1," *Los controles según sexo deben ser iguales  al total de Controles. ","")</f>
        <v/>
      </c>
      <c r="CB90" s="417" t="str">
        <f>IF(CJ90=1," *Las Atenciones de Embarazadas no pueden superar el total de Atenciones de Mujeres. ","")</f>
        <v/>
      </c>
      <c r="CC90" s="417" t="str">
        <f>IF(CK90=1," *Las Atenciones de Personas de 60 Años no pueden superar el total de Atenciones del grupo de edad 20-64 Años. ","")</f>
        <v/>
      </c>
      <c r="CD90" s="417" t="str">
        <f>IF(CL90=1," *Las Atenciones de Discapacitados no pueden superar el total de Atenciones.","")</f>
        <v/>
      </c>
      <c r="CE90" s="417" t="str">
        <f>IF(CM90=1," *Las Atenciones de NNA SENAME no pueden superar el total de Atenciones, ni considerar el grupo etario 65 y mas años.","")</f>
        <v/>
      </c>
      <c r="CF90" s="417" t="str">
        <f>IF(CN90=1," *Las Atenciones de Migrantes no pueden superar el total de Atenciones.","")</f>
        <v/>
      </c>
      <c r="CI90" s="417">
        <f t="shared" si="42"/>
        <v>0</v>
      </c>
      <c r="CJ90" s="417">
        <f t="shared" si="43"/>
        <v>0</v>
      </c>
      <c r="CK90" s="417">
        <f t="shared" si="44"/>
        <v>0</v>
      </c>
      <c r="CL90" s="417">
        <f t="shared" si="45"/>
        <v>0</v>
      </c>
      <c r="CM90" s="417">
        <f t="shared" si="46"/>
        <v>0</v>
      </c>
      <c r="CN90" s="417">
        <f t="shared" si="47"/>
        <v>0</v>
      </c>
    </row>
    <row r="91" spans="1:93" s="417" customFormat="1" ht="21" customHeight="1" x14ac:dyDescent="0.25">
      <c r="A91" s="149" t="s">
        <v>133</v>
      </c>
      <c r="B91" s="150"/>
      <c r="C91" s="150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2"/>
      <c r="S91" s="94"/>
      <c r="T91" s="94"/>
      <c r="U91" s="94"/>
      <c r="V91" s="94"/>
      <c r="W91" s="94"/>
      <c r="X91" s="5"/>
      <c r="Y91" s="5"/>
      <c r="Z91" s="5"/>
      <c r="AA91" s="5"/>
      <c r="AB91" s="5"/>
      <c r="AC91" s="5"/>
      <c r="AD91" s="5"/>
      <c r="AE91" s="5"/>
      <c r="AF91" s="5"/>
      <c r="AG91" s="416"/>
      <c r="AH91" s="416"/>
      <c r="AI91" s="416"/>
      <c r="AJ91" s="416"/>
      <c r="AK91" s="416"/>
      <c r="AL91" s="416"/>
      <c r="AM91" s="416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</row>
    <row r="92" spans="1:93" s="417" customFormat="1" ht="21.95" customHeight="1" x14ac:dyDescent="0.2">
      <c r="A92" s="3820" t="s">
        <v>105</v>
      </c>
      <c r="B92" s="4429" t="s">
        <v>6</v>
      </c>
      <c r="C92" s="4038"/>
      <c r="D92" s="4039"/>
      <c r="E92" s="4429" t="s">
        <v>106</v>
      </c>
      <c r="F92" s="4038"/>
      <c r="G92" s="4038"/>
      <c r="H92" s="4038"/>
      <c r="I92" s="4038"/>
      <c r="J92" s="4038"/>
      <c r="K92" s="4038"/>
      <c r="L92" s="4431"/>
      <c r="M92" s="4131" t="s">
        <v>343</v>
      </c>
      <c r="N92" s="3827" t="s">
        <v>134</v>
      </c>
      <c r="O92" s="3827" t="s">
        <v>85</v>
      </c>
      <c r="P92" s="3827" t="s">
        <v>344</v>
      </c>
      <c r="Q92" s="3827" t="s">
        <v>135</v>
      </c>
      <c r="R92" s="3777" t="s">
        <v>88</v>
      </c>
      <c r="S92" s="5"/>
      <c r="T92" s="5"/>
      <c r="U92" s="5"/>
      <c r="V92" s="5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16"/>
      <c r="AU92" s="416"/>
      <c r="AV92" s="416"/>
      <c r="AW92" s="416"/>
      <c r="AX92" s="416"/>
      <c r="AY92" s="416"/>
      <c r="AZ92" s="416"/>
    </row>
    <row r="93" spans="1:93" s="417" customFormat="1" ht="21.95" customHeight="1" x14ac:dyDescent="0.2">
      <c r="A93" s="3821"/>
      <c r="B93" s="3820" t="s">
        <v>90</v>
      </c>
      <c r="C93" s="3820" t="s">
        <v>29</v>
      </c>
      <c r="D93" s="3819" t="s">
        <v>30</v>
      </c>
      <c r="E93" s="4132" t="s">
        <v>136</v>
      </c>
      <c r="F93" s="3827" t="s">
        <v>121</v>
      </c>
      <c r="G93" s="4128" t="s">
        <v>339</v>
      </c>
      <c r="H93" s="4128" t="s">
        <v>340</v>
      </c>
      <c r="I93" s="4128" t="s">
        <v>124</v>
      </c>
      <c r="J93" s="4128" t="s">
        <v>341</v>
      </c>
      <c r="K93" s="4128" t="s">
        <v>342</v>
      </c>
      <c r="L93" s="4130" t="s">
        <v>126</v>
      </c>
      <c r="M93" s="3825"/>
      <c r="N93" s="3817"/>
      <c r="O93" s="3817"/>
      <c r="P93" s="3817"/>
      <c r="Q93" s="3817"/>
      <c r="R93" s="381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416"/>
      <c r="AS93" s="416"/>
      <c r="AT93" s="416"/>
      <c r="AU93" s="416"/>
      <c r="AV93" s="416"/>
      <c r="AW93" s="416"/>
      <c r="AX93" s="416"/>
      <c r="AY93" s="416"/>
      <c r="AZ93" s="416"/>
      <c r="CA93" s="3938" t="s">
        <v>10</v>
      </c>
      <c r="CB93" s="3938" t="s">
        <v>111</v>
      </c>
      <c r="CC93" s="3938" t="s">
        <v>137</v>
      </c>
      <c r="CD93" s="3938" t="s">
        <v>112</v>
      </c>
      <c r="CE93" s="3938" t="s">
        <v>113</v>
      </c>
      <c r="CF93" s="3938" t="s">
        <v>11</v>
      </c>
      <c r="CG93" s="3938" t="s">
        <v>114</v>
      </c>
      <c r="CI93" s="3938" t="s">
        <v>10</v>
      </c>
      <c r="CJ93" s="3938" t="s">
        <v>111</v>
      </c>
      <c r="CK93" s="3938" t="s">
        <v>137</v>
      </c>
      <c r="CL93" s="3938" t="s">
        <v>112</v>
      </c>
      <c r="CM93" s="3938" t="s">
        <v>113</v>
      </c>
      <c r="CN93" s="3938" t="s">
        <v>11</v>
      </c>
      <c r="CO93" s="3938" t="s">
        <v>114</v>
      </c>
    </row>
    <row r="94" spans="1:93" s="417" customFormat="1" ht="21.95" customHeight="1" x14ac:dyDescent="0.2">
      <c r="A94" s="3822"/>
      <c r="B94" s="3822"/>
      <c r="C94" s="3822"/>
      <c r="D94" s="3780"/>
      <c r="E94" s="3830" t="s">
        <v>136</v>
      </c>
      <c r="F94" s="3818" t="s">
        <v>121</v>
      </c>
      <c r="G94" s="4129" t="s">
        <v>339</v>
      </c>
      <c r="H94" s="4129" t="s">
        <v>340</v>
      </c>
      <c r="I94" s="4129" t="s">
        <v>124</v>
      </c>
      <c r="J94" s="4129" t="s">
        <v>341</v>
      </c>
      <c r="K94" s="4129" t="s">
        <v>342</v>
      </c>
      <c r="L94" s="3815" t="s">
        <v>126</v>
      </c>
      <c r="M94" s="3826"/>
      <c r="N94" s="3818"/>
      <c r="O94" s="3818"/>
      <c r="P94" s="3818"/>
      <c r="Q94" s="3818"/>
      <c r="R94" s="3780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CA94" s="3938"/>
      <c r="CB94" s="3938"/>
      <c r="CC94" s="3938"/>
      <c r="CD94" s="3938"/>
      <c r="CE94" s="3938"/>
      <c r="CF94" s="3938"/>
      <c r="CG94" s="3938"/>
      <c r="CI94" s="3938"/>
      <c r="CJ94" s="3938"/>
      <c r="CK94" s="3938"/>
      <c r="CL94" s="3938"/>
      <c r="CM94" s="3938"/>
      <c r="CN94" s="3938"/>
      <c r="CO94" s="3938"/>
    </row>
    <row r="95" spans="1:93" s="417" customFormat="1" ht="21.95" customHeight="1" x14ac:dyDescent="0.2">
      <c r="A95" s="2590" t="s">
        <v>127</v>
      </c>
      <c r="B95" s="28">
        <f t="shared" ref="B95:B99" si="56">SUM(E95:L95)</f>
        <v>0</v>
      </c>
      <c r="C95" s="2469"/>
      <c r="D95" s="2448"/>
      <c r="E95" s="2445"/>
      <c r="F95" s="2507"/>
      <c r="G95" s="2507"/>
      <c r="H95" s="2507"/>
      <c r="I95" s="2507"/>
      <c r="J95" s="2507"/>
      <c r="K95" s="2507"/>
      <c r="L95" s="2447"/>
      <c r="M95" s="2640"/>
      <c r="N95" s="2507"/>
      <c r="O95" s="2507"/>
      <c r="P95" s="2507"/>
      <c r="Q95" s="2507"/>
      <c r="R95" s="2448"/>
      <c r="S95" s="55" t="str">
        <f>CA95&amp;CB95&amp;CC95&amp;CD95&amp;CE95&amp;CF95&amp;CG95</f>
        <v/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CA95" s="417" t="str">
        <f>IF(CI95=1," *Los controles según sexo deben ser iguales  al total de Controles. ","")</f>
        <v/>
      </c>
      <c r="CB95" s="417" t="str">
        <f t="shared" ref="CB95:CB100" si="57">IF(CJ95=1," *Las Atenciones de Embarazadas no pueden superar el total de Atenciones de Mujeres. ","")</f>
        <v/>
      </c>
      <c r="CC95" s="417" t="str">
        <f t="shared" ref="CC95:CC100" si="58">IF(CK95=1," *Las Atenciones de Beneficiarios no pueden superar el total de Atenciones ","")</f>
        <v/>
      </c>
      <c r="CD95" s="417" t="str">
        <f t="shared" ref="CD95:CD100" si="59">IF(CL95=1," *Las Atenciones de Personas de 60 Años no pueden superar el total de Atenciones del grupo de edad 20-64 Años. ","")</f>
        <v/>
      </c>
      <c r="CE95" s="417" t="str">
        <f t="shared" ref="CE95:CE100" si="60">IF(CM95=1," *Las Atenciones de Discapacitados no pueden superar el total de Atenciones.","")</f>
        <v/>
      </c>
      <c r="CF95" s="417" t="str">
        <f>IF(CN95=1," *Las Atenciones de NNA SENAME no pueden superar el total de Atenciones, ni considerar el grupo etario 65 y mas años.","")</f>
        <v/>
      </c>
      <c r="CG95" s="417" t="str">
        <f t="shared" ref="CG95:CG100" si="61">IF(CO95=1," *Las Atenciones de Migrantes no pueden superar el total de Atenciones.","")</f>
        <v/>
      </c>
      <c r="CI95" s="417">
        <f t="shared" ref="CI95:CI100" si="62">IF(C95+D95&lt;&gt;B95,1,0)</f>
        <v>0</v>
      </c>
      <c r="CJ95" s="417">
        <f t="shared" ref="CJ95:CJ100" si="63">IF(M95&gt;D95,1,0)</f>
        <v>0</v>
      </c>
      <c r="CK95" s="417">
        <f t="shared" ref="CK95:CK100" si="64">IF(N95&gt;B95,1,0)</f>
        <v>0</v>
      </c>
      <c r="CL95" s="417">
        <f t="shared" ref="CL95:CL100" si="65">IF(O95&gt;K95,1,0)</f>
        <v>0</v>
      </c>
      <c r="CM95" s="417">
        <f t="shared" ref="CM95:CM100" si="66">IF(P95&gt;B95,1,0)</f>
        <v>0</v>
      </c>
      <c r="CN95" s="417">
        <f t="shared" ref="CN95:CN100" si="67">IF(Q95&gt;SUM(E95:K95),1,0)</f>
        <v>0</v>
      </c>
      <c r="CO95" s="417">
        <f t="shared" ref="CO95:CO100" si="68">IF(R95&gt;B95,1,0)</f>
        <v>0</v>
      </c>
    </row>
    <row r="96" spans="1:93" s="417" customFormat="1" ht="24" customHeight="1" x14ac:dyDescent="0.2">
      <c r="A96" s="2648" t="s">
        <v>335</v>
      </c>
      <c r="B96" s="28">
        <f t="shared" si="56"/>
        <v>0</v>
      </c>
      <c r="C96" s="2604"/>
      <c r="D96" s="2585"/>
      <c r="E96" s="2586"/>
      <c r="F96" s="2587"/>
      <c r="G96" s="2587"/>
      <c r="H96" s="2587"/>
      <c r="I96" s="2587"/>
      <c r="J96" s="2587"/>
      <c r="K96" s="2587"/>
      <c r="L96" s="2589"/>
      <c r="M96" s="162"/>
      <c r="N96" s="161"/>
      <c r="O96" s="161"/>
      <c r="P96" s="161"/>
      <c r="Q96" s="161"/>
      <c r="R96" s="114"/>
      <c r="S96" s="55" t="str">
        <f>CA96&amp;CB96&amp;CC96&amp;CD96&amp;CE96&amp;CF96&amp;CG96</f>
        <v/>
      </c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CA96" s="417" t="str">
        <f t="shared" ref="CA96:CA100" si="69">IF(CI96=1," *Los controles según sexo deben ser iguales  al total de Controles. ","")</f>
        <v/>
      </c>
      <c r="CB96" s="417" t="str">
        <f t="shared" si="57"/>
        <v/>
      </c>
      <c r="CC96" s="417" t="str">
        <f t="shared" si="58"/>
        <v/>
      </c>
      <c r="CD96" s="417" t="str">
        <f t="shared" si="59"/>
        <v/>
      </c>
      <c r="CE96" s="417" t="str">
        <f t="shared" si="60"/>
        <v/>
      </c>
      <c r="CF96" s="417" t="str">
        <f t="shared" ref="CF96:CF100" si="70">IF(CN96=1," *Las Atenciones de NNA SENAME no pueden superar el total de Atenciones, ni considerar el grupo etario 65 y mas años.","")</f>
        <v/>
      </c>
      <c r="CG96" s="417" t="str">
        <f t="shared" si="61"/>
        <v/>
      </c>
      <c r="CI96" s="417">
        <f t="shared" si="62"/>
        <v>0</v>
      </c>
      <c r="CJ96" s="417">
        <f t="shared" si="63"/>
        <v>0</v>
      </c>
      <c r="CK96" s="417">
        <f t="shared" si="64"/>
        <v>0</v>
      </c>
      <c r="CL96" s="417">
        <f t="shared" si="65"/>
        <v>0</v>
      </c>
      <c r="CM96" s="417">
        <f t="shared" si="66"/>
        <v>0</v>
      </c>
      <c r="CN96" s="417">
        <f t="shared" si="67"/>
        <v>0</v>
      </c>
      <c r="CO96" s="417">
        <f t="shared" si="68"/>
        <v>0</v>
      </c>
    </row>
    <row r="97" spans="1:93" s="417" customFormat="1" ht="21.95" customHeight="1" x14ac:dyDescent="0.2">
      <c r="A97" s="2648" t="s">
        <v>336</v>
      </c>
      <c r="B97" s="28">
        <f t="shared" si="56"/>
        <v>0</v>
      </c>
      <c r="C97" s="2604"/>
      <c r="D97" s="2585"/>
      <c r="E97" s="2586"/>
      <c r="F97" s="2587"/>
      <c r="G97" s="2587"/>
      <c r="H97" s="2587"/>
      <c r="I97" s="2587"/>
      <c r="J97" s="2587"/>
      <c r="K97" s="2587"/>
      <c r="L97" s="2589"/>
      <c r="M97" s="162"/>
      <c r="N97" s="161"/>
      <c r="O97" s="161"/>
      <c r="P97" s="161"/>
      <c r="Q97" s="161"/>
      <c r="R97" s="114"/>
      <c r="S97" s="55" t="str">
        <f>CA97&amp;CB97&amp;CC97&amp;CD97&amp;CE97&amp;CF97&amp;CG97</f>
        <v/>
      </c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CA97" s="417" t="str">
        <f t="shared" si="69"/>
        <v/>
      </c>
      <c r="CB97" s="417" t="str">
        <f t="shared" si="57"/>
        <v/>
      </c>
      <c r="CC97" s="417" t="str">
        <f t="shared" si="58"/>
        <v/>
      </c>
      <c r="CD97" s="417" t="str">
        <f t="shared" si="59"/>
        <v/>
      </c>
      <c r="CE97" s="417" t="str">
        <f t="shared" si="60"/>
        <v/>
      </c>
      <c r="CF97" s="417" t="str">
        <f t="shared" si="70"/>
        <v/>
      </c>
      <c r="CG97" s="417" t="str">
        <f t="shared" si="61"/>
        <v/>
      </c>
      <c r="CI97" s="417">
        <f t="shared" si="62"/>
        <v>0</v>
      </c>
      <c r="CJ97" s="417">
        <f t="shared" si="63"/>
        <v>0</v>
      </c>
      <c r="CK97" s="417">
        <f t="shared" si="64"/>
        <v>0</v>
      </c>
      <c r="CL97" s="417">
        <f t="shared" si="65"/>
        <v>0</v>
      </c>
      <c r="CM97" s="417">
        <f t="shared" si="66"/>
        <v>0</v>
      </c>
      <c r="CN97" s="417">
        <f t="shared" si="67"/>
        <v>0</v>
      </c>
      <c r="CO97" s="417">
        <f t="shared" si="68"/>
        <v>0</v>
      </c>
    </row>
    <row r="98" spans="1:93" s="417" customFormat="1" ht="21.95" customHeight="1" x14ac:dyDescent="0.2">
      <c r="A98" s="2648" t="s">
        <v>337</v>
      </c>
      <c r="B98" s="28">
        <f t="shared" si="56"/>
        <v>0</v>
      </c>
      <c r="C98" s="2604"/>
      <c r="D98" s="2585"/>
      <c r="E98" s="2586"/>
      <c r="F98" s="2587"/>
      <c r="G98" s="2587"/>
      <c r="H98" s="2587"/>
      <c r="I98" s="2587"/>
      <c r="J98" s="2587"/>
      <c r="K98" s="2587"/>
      <c r="L98" s="2589"/>
      <c r="M98" s="425"/>
      <c r="N98" s="161"/>
      <c r="O98" s="161"/>
      <c r="P98" s="161"/>
      <c r="Q98" s="161"/>
      <c r="R98" s="114"/>
      <c r="S98" s="55" t="str">
        <f>CA98&amp;CB98&amp;CC98&amp;CD98&amp;CE98&amp;CF98&amp;CG98</f>
        <v/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B98" s="523"/>
      <c r="BC98" s="523"/>
      <c r="BD98" s="523"/>
      <c r="BE98" s="523"/>
      <c r="BN98" s="523"/>
      <c r="BO98" s="523"/>
      <c r="BP98" s="523"/>
      <c r="BQ98" s="523"/>
      <c r="CA98" s="417" t="str">
        <f>IF(CI98=1," *Los controles según sexo deben ser iguales  al total de Controles. ","")</f>
        <v/>
      </c>
      <c r="CB98" s="417" t="str">
        <f>IF(CJ98=1," *Las Atenciones de Embarazadas no pueden superar el total de Atenciones de Mujeres. ","")</f>
        <v/>
      </c>
      <c r="CC98" s="417" t="str">
        <f>IF(CK98=1," *Las Atenciones de Beneficiarios no pueden superar el total de Atenciones ","")</f>
        <v/>
      </c>
      <c r="CD98" s="417" t="str">
        <f>IF(CL98=1," *Las Atenciones de Personas de 60 Años no pueden superar el total de Atenciones del grupo de edad 20-64 Años. ","")</f>
        <v/>
      </c>
      <c r="CE98" s="417" t="str">
        <f>IF(CM98=1," *Las Atenciones de Discapacitados no pueden superar el total de Atenciones.","")</f>
        <v/>
      </c>
      <c r="CF98" s="417" t="str">
        <f>IF(CN98=1," *Las Atenciones de NNA SENAME no pueden superar el total de Atenciones, ni considerar el grupo etario 65 y mas años.","")</f>
        <v/>
      </c>
      <c r="CG98" s="417" t="str">
        <f>IF(CO98=1," *Las Atenciones de Migrantes no pueden superar el total de Atenciones.","")</f>
        <v/>
      </c>
      <c r="CI98" s="417">
        <f t="shared" si="62"/>
        <v>0</v>
      </c>
      <c r="CJ98" s="417">
        <f t="shared" si="63"/>
        <v>0</v>
      </c>
      <c r="CK98" s="417">
        <f t="shared" si="64"/>
        <v>0</v>
      </c>
      <c r="CL98" s="417">
        <f t="shared" si="65"/>
        <v>0</v>
      </c>
      <c r="CM98" s="417">
        <f t="shared" si="66"/>
        <v>0</v>
      </c>
      <c r="CN98" s="417">
        <f t="shared" si="67"/>
        <v>0</v>
      </c>
      <c r="CO98" s="417">
        <f t="shared" si="68"/>
        <v>0</v>
      </c>
    </row>
    <row r="99" spans="1:93" s="417" customFormat="1" ht="21" customHeight="1" x14ac:dyDescent="0.2">
      <c r="A99" s="2648" t="s">
        <v>338</v>
      </c>
      <c r="B99" s="28">
        <f t="shared" si="56"/>
        <v>0</v>
      </c>
      <c r="C99" s="2605"/>
      <c r="D99" s="2606"/>
      <c r="E99" s="2592"/>
      <c r="F99" s="2593"/>
      <c r="G99" s="2593"/>
      <c r="H99" s="2593"/>
      <c r="I99" s="2593"/>
      <c r="J99" s="2593"/>
      <c r="K99" s="2593"/>
      <c r="L99" s="2595"/>
      <c r="M99" s="425"/>
      <c r="N99" s="161"/>
      <c r="O99" s="161"/>
      <c r="P99" s="161"/>
      <c r="Q99" s="161"/>
      <c r="R99" s="114"/>
      <c r="S99" s="55" t="str">
        <f>CA99&amp;CB99&amp;CC99&amp;CD99&amp;CE99&amp;CF99&amp;CG99</f>
        <v/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16"/>
      <c r="AH99" s="416"/>
      <c r="AI99" s="416"/>
      <c r="AJ99" s="416"/>
      <c r="AK99" s="416"/>
      <c r="AL99" s="416"/>
      <c r="AM99" s="416"/>
      <c r="AN99" s="416"/>
      <c r="AO99" s="416"/>
      <c r="AP99" s="416"/>
      <c r="AQ99" s="416"/>
      <c r="AR99" s="416"/>
      <c r="AS99" s="416"/>
      <c r="AT99" s="416"/>
      <c r="AU99" s="416"/>
      <c r="AV99" s="416"/>
      <c r="AW99" s="416"/>
      <c r="AX99" s="416"/>
      <c r="AY99" s="416"/>
      <c r="AZ99" s="416"/>
      <c r="CA99" s="417" t="str">
        <f>IF(CI99=1," *Los controles según sexo deben ser iguales  al total de Controles. ","")</f>
        <v/>
      </c>
      <c r="CB99" s="417" t="str">
        <f>IF(CJ99=1," *Las Atenciones de Embarazadas no pueden superar el total de Atenciones de Mujeres. ","")</f>
        <v/>
      </c>
      <c r="CC99" s="417" t="str">
        <f>IF(CK99=1," *Las Atenciones de Beneficiarios no pueden superar el total de Atenciones ","")</f>
        <v/>
      </c>
      <c r="CD99" s="417" t="str">
        <f>IF(CL99=1," *Las Atenciones de Personas de 60 Años no pueden superar el total de Atenciones del grupo de edad 20-64 Años. ","")</f>
        <v/>
      </c>
      <c r="CE99" s="417" t="str">
        <f>IF(CM99=1," *Las Atenciones de Discapacitados no pueden superar el total de Atenciones.","")</f>
        <v/>
      </c>
      <c r="CF99" s="417" t="str">
        <f>IF(CN99=1," *Las Atenciones de NNA SENAME no pueden superar el total de Atenciones, ni considerar el grupo etario 65 y mas años.","")</f>
        <v/>
      </c>
      <c r="CG99" s="417" t="str">
        <f>IF(CO99=1," *Las Atenciones de Migrantes no pueden superar el total de Atenciones.","")</f>
        <v/>
      </c>
      <c r="CI99" s="417">
        <f t="shared" si="62"/>
        <v>0</v>
      </c>
      <c r="CJ99" s="417">
        <f t="shared" si="63"/>
        <v>0</v>
      </c>
      <c r="CK99" s="417">
        <f t="shared" si="64"/>
        <v>0</v>
      </c>
      <c r="CL99" s="417">
        <f t="shared" si="65"/>
        <v>0</v>
      </c>
      <c r="CM99" s="417">
        <f t="shared" si="66"/>
        <v>0</v>
      </c>
      <c r="CN99" s="417">
        <f t="shared" si="67"/>
        <v>0</v>
      </c>
      <c r="CO99" s="417">
        <f t="shared" si="68"/>
        <v>0</v>
      </c>
    </row>
    <row r="100" spans="1:93" s="417" customFormat="1" ht="21" customHeight="1" x14ac:dyDescent="0.2">
      <c r="A100" s="2641" t="s">
        <v>6</v>
      </c>
      <c r="B100" s="2642">
        <f t="shared" ref="B100:R100" si="71">SUM(B95:B99)</f>
        <v>0</v>
      </c>
      <c r="C100" s="2649">
        <f t="shared" si="71"/>
        <v>0</v>
      </c>
      <c r="D100" s="1322">
        <f t="shared" si="71"/>
        <v>0</v>
      </c>
      <c r="E100" s="2609">
        <f t="shared" si="71"/>
        <v>0</v>
      </c>
      <c r="F100" s="2644">
        <f t="shared" si="71"/>
        <v>0</v>
      </c>
      <c r="G100" s="2644">
        <f t="shared" si="71"/>
        <v>0</v>
      </c>
      <c r="H100" s="2644">
        <f t="shared" si="71"/>
        <v>0</v>
      </c>
      <c r="I100" s="2644">
        <f t="shared" si="71"/>
        <v>0</v>
      </c>
      <c r="J100" s="2644">
        <f t="shared" si="71"/>
        <v>0</v>
      </c>
      <c r="K100" s="2644">
        <f t="shared" si="71"/>
        <v>0</v>
      </c>
      <c r="L100" s="2645">
        <f t="shared" si="71"/>
        <v>0</v>
      </c>
      <c r="M100" s="2646">
        <f>SUM(M95:M97)</f>
        <v>0</v>
      </c>
      <c r="N100" s="2644">
        <f t="shared" si="71"/>
        <v>0</v>
      </c>
      <c r="O100" s="2644">
        <f t="shared" si="71"/>
        <v>0</v>
      </c>
      <c r="P100" s="2647">
        <f t="shared" si="71"/>
        <v>0</v>
      </c>
      <c r="Q100" s="2647">
        <f t="shared" si="71"/>
        <v>0</v>
      </c>
      <c r="R100" s="1320">
        <f t="shared" si="71"/>
        <v>0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CA100" s="417" t="str">
        <f t="shared" si="69"/>
        <v/>
      </c>
      <c r="CB100" s="417" t="str">
        <f t="shared" si="57"/>
        <v/>
      </c>
      <c r="CC100" s="417" t="str">
        <f t="shared" si="58"/>
        <v/>
      </c>
      <c r="CD100" s="417" t="str">
        <f t="shared" si="59"/>
        <v/>
      </c>
      <c r="CE100" s="417" t="str">
        <f t="shared" si="60"/>
        <v/>
      </c>
      <c r="CF100" s="417" t="str">
        <f t="shared" si="70"/>
        <v/>
      </c>
      <c r="CG100" s="417" t="str">
        <f t="shared" si="61"/>
        <v/>
      </c>
      <c r="CI100" s="417">
        <f t="shared" si="62"/>
        <v>0</v>
      </c>
      <c r="CJ100" s="417">
        <f t="shared" si="63"/>
        <v>0</v>
      </c>
      <c r="CK100" s="417">
        <f t="shared" si="64"/>
        <v>0</v>
      </c>
      <c r="CL100" s="417">
        <f t="shared" si="65"/>
        <v>0</v>
      </c>
      <c r="CM100" s="417">
        <f t="shared" si="66"/>
        <v>0</v>
      </c>
      <c r="CN100" s="417">
        <f t="shared" si="67"/>
        <v>0</v>
      </c>
      <c r="CO100" s="417">
        <f t="shared" si="68"/>
        <v>0</v>
      </c>
    </row>
    <row r="101" spans="1:93" s="417" customFormat="1" ht="21" customHeight="1" x14ac:dyDescent="0.2">
      <c r="A101" s="175" t="s">
        <v>138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</row>
    <row r="102" spans="1:93" s="417" customFormat="1" ht="21" customHeight="1" x14ac:dyDescent="0.2">
      <c r="A102" s="175" t="s">
        <v>139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</row>
    <row r="103" spans="1:93" s="417" customFormat="1" ht="21" customHeight="1" x14ac:dyDescent="0.2">
      <c r="A103" s="3804" t="s">
        <v>140</v>
      </c>
      <c r="B103" s="3737" t="s">
        <v>141</v>
      </c>
      <c r="C103" s="4439" t="s">
        <v>142</v>
      </c>
      <c r="D103" s="4439"/>
      <c r="E103" s="4439"/>
      <c r="F103" s="4439"/>
      <c r="G103" s="4439"/>
      <c r="H103" s="4439"/>
      <c r="I103" s="4439"/>
      <c r="J103" s="4439"/>
      <c r="K103" s="4439"/>
      <c r="L103" s="4439"/>
      <c r="M103" s="4439"/>
      <c r="N103" s="4439"/>
      <c r="O103" s="4439"/>
      <c r="P103" s="4439"/>
      <c r="Q103" s="4439"/>
      <c r="R103" s="4439"/>
      <c r="S103" s="4439"/>
      <c r="T103" s="4440" t="s">
        <v>40</v>
      </c>
      <c r="U103" s="4441"/>
      <c r="V103" s="4442" t="s">
        <v>143</v>
      </c>
      <c r="W103" s="4436" t="s">
        <v>87</v>
      </c>
      <c r="X103" s="4436" t="s">
        <v>88</v>
      </c>
      <c r="Y103" s="4039" t="s">
        <v>144</v>
      </c>
      <c r="Z103" s="5"/>
      <c r="AA103" s="5"/>
      <c r="AB103" s="5"/>
      <c r="AC103" s="5"/>
      <c r="AD103" s="5"/>
      <c r="AE103" s="5"/>
      <c r="AF103" s="5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</row>
    <row r="104" spans="1:93" s="417" customFormat="1" ht="21" customHeight="1" x14ac:dyDescent="0.2">
      <c r="A104" s="3805"/>
      <c r="B104" s="3807"/>
      <c r="C104" s="4439"/>
      <c r="D104" s="4439"/>
      <c r="E104" s="4439"/>
      <c r="F104" s="4439"/>
      <c r="G104" s="4439"/>
      <c r="H104" s="4439"/>
      <c r="I104" s="4439"/>
      <c r="J104" s="4439"/>
      <c r="K104" s="4439"/>
      <c r="L104" s="4439"/>
      <c r="M104" s="4439"/>
      <c r="N104" s="4439"/>
      <c r="O104" s="4439"/>
      <c r="P104" s="4439"/>
      <c r="Q104" s="4439"/>
      <c r="R104" s="4439"/>
      <c r="S104" s="4439"/>
      <c r="T104" s="3794" t="s">
        <v>29</v>
      </c>
      <c r="U104" s="3796" t="s">
        <v>30</v>
      </c>
      <c r="V104" s="4442"/>
      <c r="W104" s="4436"/>
      <c r="X104" s="4436"/>
      <c r="Y104" s="4039"/>
      <c r="Z104" s="5"/>
      <c r="AA104" s="5"/>
      <c r="AB104" s="5"/>
      <c r="AC104" s="5"/>
      <c r="AD104" s="5"/>
      <c r="AE104" s="5"/>
      <c r="AF104" s="5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CA104" s="3938" t="s">
        <v>10</v>
      </c>
      <c r="CB104" s="3938" t="s">
        <v>11</v>
      </c>
      <c r="CC104" s="3938" t="s">
        <v>87</v>
      </c>
      <c r="CD104" s="3938" t="s">
        <v>88</v>
      </c>
      <c r="CE104" s="3938" t="s">
        <v>144</v>
      </c>
      <c r="CI104" s="3938" t="s">
        <v>10</v>
      </c>
      <c r="CJ104" s="3938" t="s">
        <v>11</v>
      </c>
      <c r="CK104" s="3938" t="s">
        <v>87</v>
      </c>
      <c r="CL104" s="3938" t="s">
        <v>88</v>
      </c>
      <c r="CM104" s="3938" t="s">
        <v>144</v>
      </c>
    </row>
    <row r="105" spans="1:93" s="417" customFormat="1" ht="21" customHeight="1" x14ac:dyDescent="0.2">
      <c r="A105" s="3806"/>
      <c r="B105" s="3738"/>
      <c r="C105" s="2478" t="s">
        <v>12</v>
      </c>
      <c r="D105" s="2479" t="s">
        <v>13</v>
      </c>
      <c r="E105" s="2479" t="s">
        <v>41</v>
      </c>
      <c r="F105" s="2479" t="s">
        <v>42</v>
      </c>
      <c r="G105" s="2479" t="s">
        <v>16</v>
      </c>
      <c r="H105" s="2479" t="s">
        <v>17</v>
      </c>
      <c r="I105" s="2479" t="s">
        <v>18</v>
      </c>
      <c r="J105" s="2479" t="s">
        <v>19</v>
      </c>
      <c r="K105" s="2479" t="s">
        <v>20</v>
      </c>
      <c r="L105" s="2479" t="s">
        <v>21</v>
      </c>
      <c r="M105" s="2479" t="s">
        <v>22</v>
      </c>
      <c r="N105" s="2479" t="s">
        <v>23</v>
      </c>
      <c r="O105" s="2479" t="s">
        <v>24</v>
      </c>
      <c r="P105" s="2479" t="s">
        <v>25</v>
      </c>
      <c r="Q105" s="2479" t="s">
        <v>26</v>
      </c>
      <c r="R105" s="2479" t="s">
        <v>27</v>
      </c>
      <c r="S105" s="1219" t="s">
        <v>28</v>
      </c>
      <c r="T105" s="3795"/>
      <c r="U105" s="3797"/>
      <c r="V105" s="4442"/>
      <c r="W105" s="4436"/>
      <c r="X105" s="4436"/>
      <c r="Y105" s="4039"/>
      <c r="Z105" s="5"/>
      <c r="AA105" s="5"/>
      <c r="AB105" s="5"/>
      <c r="AC105" s="5"/>
      <c r="AD105" s="5"/>
      <c r="AE105" s="5"/>
      <c r="AF105" s="5"/>
      <c r="AG105" s="416"/>
      <c r="AH105" s="416"/>
      <c r="AI105" s="416"/>
      <c r="AJ105" s="416"/>
      <c r="AK105" s="416"/>
      <c r="AL105" s="416"/>
      <c r="AM105" s="416"/>
      <c r="AN105" s="416"/>
      <c r="AO105" s="416"/>
      <c r="AP105" s="416"/>
      <c r="AQ105" s="416"/>
      <c r="AR105" s="416"/>
      <c r="AS105" s="416"/>
      <c r="AT105" s="416"/>
      <c r="AU105" s="416"/>
      <c r="AV105" s="416"/>
      <c r="AW105" s="416"/>
      <c r="AX105" s="416"/>
      <c r="AY105" s="416"/>
      <c r="AZ105" s="416"/>
      <c r="CA105" s="3938"/>
      <c r="CB105" s="3938"/>
      <c r="CC105" s="3938"/>
      <c r="CD105" s="3938"/>
      <c r="CE105" s="3938"/>
      <c r="CI105" s="3938"/>
      <c r="CJ105" s="3938"/>
      <c r="CK105" s="3938"/>
      <c r="CL105" s="3938"/>
      <c r="CM105" s="3938"/>
    </row>
    <row r="106" spans="1:93" s="417" customFormat="1" ht="21" customHeight="1" x14ac:dyDescent="0.2">
      <c r="A106" s="2651" t="s">
        <v>145</v>
      </c>
      <c r="B106" s="2652">
        <f>SUM(C106:S106)</f>
        <v>86</v>
      </c>
      <c r="C106" s="2653">
        <v>1</v>
      </c>
      <c r="D106" s="2654">
        <v>4</v>
      </c>
      <c r="E106" s="2654">
        <v>21</v>
      </c>
      <c r="F106" s="2654">
        <v>22</v>
      </c>
      <c r="G106" s="2654">
        <v>0</v>
      </c>
      <c r="H106" s="2654">
        <v>5</v>
      </c>
      <c r="I106" s="2654">
        <v>3</v>
      </c>
      <c r="J106" s="2654">
        <v>4</v>
      </c>
      <c r="K106" s="2654">
        <v>3</v>
      </c>
      <c r="L106" s="2654">
        <v>2</v>
      </c>
      <c r="M106" s="2654">
        <v>3</v>
      </c>
      <c r="N106" s="2654">
        <v>10</v>
      </c>
      <c r="O106" s="2654">
        <v>5</v>
      </c>
      <c r="P106" s="2654">
        <v>2</v>
      </c>
      <c r="Q106" s="2654">
        <v>1</v>
      </c>
      <c r="R106" s="2654">
        <v>0</v>
      </c>
      <c r="S106" s="2655">
        <v>0</v>
      </c>
      <c r="T106" s="2653">
        <v>26</v>
      </c>
      <c r="U106" s="178">
        <v>60</v>
      </c>
      <c r="V106" s="2656">
        <v>4</v>
      </c>
      <c r="W106" s="2654">
        <v>0</v>
      </c>
      <c r="X106" s="2654">
        <v>0</v>
      </c>
      <c r="Y106" s="2655">
        <v>0</v>
      </c>
      <c r="Z106" s="55" t="str">
        <f>CA106&amp;CB106&amp;CC106&amp;CD106&amp;CE106&amp;CF106&amp;CG106</f>
        <v/>
      </c>
      <c r="AA106" s="5"/>
      <c r="AB106" s="5"/>
      <c r="AC106" s="5"/>
      <c r="AD106" s="5"/>
      <c r="AE106" s="5"/>
      <c r="AF106" s="5"/>
      <c r="AG106" s="416"/>
      <c r="AH106" s="416"/>
      <c r="AI106" s="416"/>
      <c r="AJ106" s="416"/>
      <c r="AK106" s="416"/>
      <c r="AL106" s="416"/>
      <c r="AM106" s="416"/>
      <c r="AN106" s="416"/>
      <c r="AO106" s="416"/>
      <c r="AP106" s="416"/>
      <c r="AQ106" s="416"/>
      <c r="AR106" s="416"/>
      <c r="AS106" s="416"/>
      <c r="AT106" s="416"/>
      <c r="AU106" s="416"/>
      <c r="AV106" s="416"/>
      <c r="AW106" s="416"/>
      <c r="AX106" s="416"/>
      <c r="AY106" s="416"/>
      <c r="AZ106" s="416"/>
      <c r="CA106" s="417" t="str">
        <f>IF(CI106=1," *Los controles según sexo deben ser iguales  al total de Controles. ","")</f>
        <v/>
      </c>
      <c r="CB106" s="417" t="str">
        <f>IF(CJ106=1," *Las Atenciones de NNA SENAME no pueden superar el total de Atenciones entre los 0 Y 24 años","")</f>
        <v/>
      </c>
      <c r="CC106" s="417" t="str">
        <f>IF(CK106=1," *Las Acciones de Pueblos Originarios no pueden superar el total de Acciones ","")</f>
        <v/>
      </c>
      <c r="CD106" s="417" t="str">
        <f>IF(CL106=1," *Las Acciones de Migrantes no pueden superar el total de Acciones ","")</f>
        <v/>
      </c>
      <c r="CE106" s="417" t="str">
        <f>IF(CM106=1," *Las Acciones de Personas con Demencia no pueden superar el total de Acciones ","")</f>
        <v/>
      </c>
      <c r="CI106" s="417">
        <f>IF(T106+U106&lt;&gt;B106,1,0)</f>
        <v>0</v>
      </c>
      <c r="CJ106" s="417">
        <f>IF(V106&gt;SUM(C106:G106),1,0)</f>
        <v>0</v>
      </c>
      <c r="CK106" s="417">
        <f t="shared" ref="CK106:CM108" si="72">IF(W106&gt;$B106,1,0)</f>
        <v>0</v>
      </c>
      <c r="CL106" s="417">
        <f t="shared" si="72"/>
        <v>0</v>
      </c>
      <c r="CM106" s="417">
        <f t="shared" si="72"/>
        <v>0</v>
      </c>
    </row>
    <row r="107" spans="1:93" s="417" customFormat="1" ht="21" customHeight="1" x14ac:dyDescent="0.2">
      <c r="A107" s="2657" t="s">
        <v>146</v>
      </c>
      <c r="B107" s="2658">
        <f>SUM(C107:S107)</f>
        <v>3</v>
      </c>
      <c r="C107" s="2653">
        <v>0</v>
      </c>
      <c r="D107" s="2654">
        <v>0</v>
      </c>
      <c r="E107" s="2654">
        <v>3</v>
      </c>
      <c r="F107" s="2654">
        <v>0</v>
      </c>
      <c r="G107" s="2654">
        <v>0</v>
      </c>
      <c r="H107" s="2654">
        <v>0</v>
      </c>
      <c r="I107" s="2654">
        <v>0</v>
      </c>
      <c r="J107" s="2654">
        <v>0</v>
      </c>
      <c r="K107" s="2654">
        <v>0</v>
      </c>
      <c r="L107" s="2654">
        <v>0</v>
      </c>
      <c r="M107" s="2654">
        <v>0</v>
      </c>
      <c r="N107" s="2654">
        <v>0</v>
      </c>
      <c r="O107" s="2654">
        <v>0</v>
      </c>
      <c r="P107" s="2654">
        <v>0</v>
      </c>
      <c r="Q107" s="2654">
        <v>0</v>
      </c>
      <c r="R107" s="2654">
        <v>0</v>
      </c>
      <c r="S107" s="2655">
        <v>0</v>
      </c>
      <c r="T107" s="2653">
        <v>0</v>
      </c>
      <c r="U107" s="2659">
        <v>3</v>
      </c>
      <c r="V107" s="2656">
        <v>3</v>
      </c>
      <c r="W107" s="2654">
        <v>0</v>
      </c>
      <c r="X107" s="2654">
        <v>0</v>
      </c>
      <c r="Y107" s="2655">
        <v>0</v>
      </c>
      <c r="Z107" s="55" t="str">
        <f>CA107&amp;CB107&amp;CC107&amp;CD107&amp;CE107&amp;CF107&amp;CG107</f>
        <v/>
      </c>
      <c r="AA107" s="5"/>
      <c r="AB107" s="5"/>
      <c r="AC107" s="5"/>
      <c r="AD107" s="5"/>
      <c r="AE107" s="5"/>
      <c r="AF107" s="5"/>
      <c r="AG107" s="416"/>
      <c r="AH107" s="416"/>
      <c r="AI107" s="416"/>
      <c r="AJ107" s="416"/>
      <c r="AK107" s="416"/>
      <c r="AL107" s="416"/>
      <c r="AM107" s="416"/>
      <c r="AN107" s="416"/>
      <c r="AO107" s="416"/>
      <c r="AP107" s="416"/>
      <c r="AQ107" s="416"/>
      <c r="AR107" s="416"/>
      <c r="AS107" s="416"/>
      <c r="AT107" s="416"/>
      <c r="AU107" s="416"/>
      <c r="AV107" s="416"/>
      <c r="AW107" s="416"/>
      <c r="AX107" s="416"/>
      <c r="AY107" s="416"/>
      <c r="AZ107" s="416"/>
      <c r="CA107" s="417" t="str">
        <f t="shared" ref="CA107:CA108" si="73">IF(CI107=1," *Los controles según sexo deben ser iguales  al total de Controles. ","")</f>
        <v/>
      </c>
      <c r="CB107" s="417" t="str">
        <f>IF(CJ107=1," *Las Atenciones de NNA SENAME no pueden superar el total de Atenciones entre los 0 Y 24 años","")</f>
        <v/>
      </c>
      <c r="CC107" s="417" t="str">
        <f>IF(CK107=1," *Las Acciones de Pueblos Originarios no pueden superar el total de Acciones ","")</f>
        <v/>
      </c>
      <c r="CD107" s="417" t="str">
        <f>IF(CL107=1," *Las Acciones de Migrantes no pueden superar el total de Acciones ","")</f>
        <v/>
      </c>
      <c r="CE107" s="417" t="str">
        <f>IF(CM107=1," *Las Acciones de Personas con Demencia no pueden superar el total de Acciones ","")</f>
        <v/>
      </c>
      <c r="CI107" s="417">
        <f>IF(T107+U107&lt;&gt;B107,1,0)</f>
        <v>0</v>
      </c>
      <c r="CJ107" s="417">
        <f>IF(V107&gt;SUM(C107:G107),1,0)</f>
        <v>0</v>
      </c>
      <c r="CK107" s="417">
        <f t="shared" si="72"/>
        <v>0</v>
      </c>
      <c r="CL107" s="417">
        <f t="shared" si="72"/>
        <v>0</v>
      </c>
      <c r="CM107" s="417">
        <f t="shared" si="72"/>
        <v>0</v>
      </c>
    </row>
    <row r="108" spans="1:93" s="417" customFormat="1" ht="24.75" customHeight="1" x14ac:dyDescent="0.2">
      <c r="A108" s="181" t="s">
        <v>147</v>
      </c>
      <c r="B108" s="182">
        <f>SUM(C108:S108)</f>
        <v>0</v>
      </c>
      <c r="C108" s="183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5">
        <v>0</v>
      </c>
      <c r="T108" s="183">
        <v>0</v>
      </c>
      <c r="U108" s="186">
        <v>0</v>
      </c>
      <c r="V108" s="187">
        <v>0</v>
      </c>
      <c r="W108" s="184">
        <v>0</v>
      </c>
      <c r="X108" s="184">
        <v>0</v>
      </c>
      <c r="Y108" s="185">
        <v>0</v>
      </c>
      <c r="Z108" s="55" t="str">
        <f>CA108&amp;CB108&amp;CC108&amp;CD108&amp;CE108&amp;CF108&amp;CG108</f>
        <v/>
      </c>
      <c r="AA108" s="5"/>
      <c r="AB108" s="5"/>
      <c r="AC108" s="5"/>
      <c r="AD108" s="5"/>
      <c r="AE108" s="5"/>
      <c r="AF108" s="5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6"/>
      <c r="AZ108" s="416"/>
      <c r="CA108" s="417" t="str">
        <f t="shared" si="73"/>
        <v/>
      </c>
      <c r="CB108" s="417" t="str">
        <f>IF(CJ108=1," *Las Atenciones de NNA SENAME no pueden superar el total de Atenciones entre los 0 Y 24 años","")</f>
        <v/>
      </c>
      <c r="CC108" s="417" t="str">
        <f>IF(CK108=1," *Las Acciones de Pueblos Originarios no pueden superar el total de Acciones ","")</f>
        <v/>
      </c>
      <c r="CD108" s="417" t="str">
        <f>IF(CL108=1," *Las Acciones de Migrantes no pueden superar el total de Acciones ","")</f>
        <v/>
      </c>
      <c r="CE108" s="417" t="str">
        <f>IF(CM108=1," *Las Acciones de Personas con Demencia no pueden superar el total de Acciones ","")</f>
        <v/>
      </c>
      <c r="CI108" s="417">
        <f>IF(T108+U108&lt;&gt;B108,1,0)</f>
        <v>0</v>
      </c>
      <c r="CJ108" s="417">
        <f>IF(V108&gt;SUM(C108:G108),1,0)</f>
        <v>0</v>
      </c>
      <c r="CK108" s="417">
        <f t="shared" si="72"/>
        <v>0</v>
      </c>
      <c r="CL108" s="417">
        <f t="shared" si="72"/>
        <v>0</v>
      </c>
      <c r="CM108" s="417">
        <f t="shared" si="72"/>
        <v>0</v>
      </c>
    </row>
    <row r="109" spans="1:93" s="417" customFormat="1" ht="28.5" customHeight="1" x14ac:dyDescent="0.2">
      <c r="A109" s="175" t="s">
        <v>148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416"/>
      <c r="AH109" s="416"/>
      <c r="AI109" s="416"/>
      <c r="AJ109" s="416"/>
      <c r="AK109" s="416"/>
      <c r="AL109" s="416"/>
      <c r="AM109" s="416"/>
      <c r="AN109" s="416"/>
      <c r="AO109" s="416"/>
      <c r="AP109" s="416"/>
      <c r="AQ109" s="416"/>
      <c r="AR109" s="416"/>
      <c r="AS109" s="416"/>
      <c r="AT109" s="416"/>
      <c r="AU109" s="416"/>
      <c r="AV109" s="416"/>
      <c r="AW109" s="416"/>
      <c r="AX109" s="416"/>
      <c r="AY109" s="416"/>
      <c r="AZ109" s="416"/>
    </row>
    <row r="110" spans="1:93" s="417" customFormat="1" ht="21.95" customHeight="1" x14ac:dyDescent="0.25">
      <c r="A110" s="3754" t="s">
        <v>46</v>
      </c>
      <c r="B110" s="3754" t="s">
        <v>4</v>
      </c>
      <c r="C110" s="3775" t="s">
        <v>6</v>
      </c>
      <c r="D110" s="3776"/>
      <c r="E110" s="3777"/>
      <c r="F110" s="4358" t="s">
        <v>149</v>
      </c>
      <c r="G110" s="4051"/>
      <c r="H110" s="4051"/>
      <c r="I110" s="4051"/>
      <c r="J110" s="4051"/>
      <c r="K110" s="4051"/>
      <c r="L110" s="4051"/>
      <c r="M110" s="4051"/>
      <c r="N110" s="4051"/>
      <c r="O110" s="4051"/>
      <c r="P110" s="4051"/>
      <c r="Q110" s="4051"/>
      <c r="R110" s="4051"/>
      <c r="S110" s="4051"/>
      <c r="T110" s="4051"/>
      <c r="U110" s="4051"/>
      <c r="V110" s="4051"/>
      <c r="W110" s="4051"/>
      <c r="X110" s="4051"/>
      <c r="Y110" s="4051"/>
      <c r="Z110" s="4051"/>
      <c r="AA110" s="4051"/>
      <c r="AB110" s="4051"/>
      <c r="AC110" s="4051"/>
      <c r="AD110" s="4051"/>
      <c r="AE110" s="4051"/>
      <c r="AF110" s="4051"/>
      <c r="AG110" s="4051"/>
      <c r="AH110" s="4051"/>
      <c r="AI110" s="4051"/>
      <c r="AJ110" s="4051"/>
      <c r="AK110" s="4051"/>
      <c r="AL110" s="4051"/>
      <c r="AM110" s="4052"/>
      <c r="AN110" s="3656" t="s">
        <v>143</v>
      </c>
      <c r="AO110" s="3656" t="s">
        <v>87</v>
      </c>
      <c r="AP110" s="3656" t="s">
        <v>88</v>
      </c>
      <c r="AQ110" s="3656" t="s">
        <v>144</v>
      </c>
      <c r="AR110" s="426"/>
      <c r="AS110" s="416"/>
      <c r="AT110" s="416"/>
      <c r="AU110" s="416"/>
      <c r="AV110" s="416"/>
      <c r="AW110" s="416"/>
      <c r="AX110" s="416"/>
      <c r="AY110" s="416"/>
      <c r="AZ110" s="416"/>
    </row>
    <row r="111" spans="1:93" s="417" customFormat="1" ht="21.95" customHeight="1" x14ac:dyDescent="0.25">
      <c r="A111" s="3774"/>
      <c r="B111" s="3774"/>
      <c r="C111" s="3778"/>
      <c r="D111" s="3779"/>
      <c r="E111" s="3780"/>
      <c r="F111" s="4437" t="s">
        <v>12</v>
      </c>
      <c r="G111" s="4437"/>
      <c r="H111" s="4039" t="s">
        <v>13</v>
      </c>
      <c r="I111" s="4437"/>
      <c r="J111" s="4039" t="s">
        <v>41</v>
      </c>
      <c r="K111" s="4437"/>
      <c r="L111" s="4038" t="s">
        <v>42</v>
      </c>
      <c r="M111" s="4433"/>
      <c r="N111" s="4438" t="s">
        <v>16</v>
      </c>
      <c r="O111" s="4039"/>
      <c r="P111" s="4429" t="s">
        <v>17</v>
      </c>
      <c r="Q111" s="4039"/>
      <c r="R111" s="3776" t="s">
        <v>18</v>
      </c>
      <c r="S111" s="3777"/>
      <c r="T111" s="4038" t="s">
        <v>19</v>
      </c>
      <c r="U111" s="4039"/>
      <c r="V111" s="4429" t="s">
        <v>20</v>
      </c>
      <c r="W111" s="4039"/>
      <c r="X111" s="4038" t="s">
        <v>21</v>
      </c>
      <c r="Y111" s="4039"/>
      <c r="Z111" s="4038" t="s">
        <v>22</v>
      </c>
      <c r="AA111" s="4039"/>
      <c r="AB111" s="4433" t="s">
        <v>23</v>
      </c>
      <c r="AC111" s="4434"/>
      <c r="AD111" s="4038" t="s">
        <v>24</v>
      </c>
      <c r="AE111" s="4039"/>
      <c r="AF111" s="4038" t="s">
        <v>25</v>
      </c>
      <c r="AG111" s="4039"/>
      <c r="AH111" s="4038" t="s">
        <v>26</v>
      </c>
      <c r="AI111" s="4039"/>
      <c r="AJ111" s="4038" t="s">
        <v>27</v>
      </c>
      <c r="AK111" s="4039"/>
      <c r="AL111" s="4038" t="s">
        <v>28</v>
      </c>
      <c r="AM111" s="4039"/>
      <c r="AN111" s="3663"/>
      <c r="AO111" s="3663"/>
      <c r="AP111" s="3663"/>
      <c r="AQ111" s="3663"/>
      <c r="AR111" s="426"/>
      <c r="AS111" s="416"/>
      <c r="AT111" s="416"/>
      <c r="AU111" s="416"/>
      <c r="AV111" s="416"/>
      <c r="AW111" s="416"/>
      <c r="AX111" s="416"/>
      <c r="AY111" s="416"/>
      <c r="AZ111" s="416"/>
    </row>
    <row r="112" spans="1:93" s="417" customFormat="1" ht="21.95" customHeight="1" x14ac:dyDescent="0.25">
      <c r="A112" s="3755"/>
      <c r="B112" s="3755"/>
      <c r="C112" s="2582" t="s">
        <v>90</v>
      </c>
      <c r="D112" s="2546" t="s">
        <v>29</v>
      </c>
      <c r="E112" s="1219" t="s">
        <v>30</v>
      </c>
      <c r="F112" s="2478" t="s">
        <v>29</v>
      </c>
      <c r="G112" s="1219" t="s">
        <v>30</v>
      </c>
      <c r="H112" s="2478" t="s">
        <v>29</v>
      </c>
      <c r="I112" s="1219" t="s">
        <v>30</v>
      </c>
      <c r="J112" s="2478" t="s">
        <v>29</v>
      </c>
      <c r="K112" s="1219" t="s">
        <v>30</v>
      </c>
      <c r="L112" s="2546" t="s">
        <v>29</v>
      </c>
      <c r="M112" s="2479" t="s">
        <v>30</v>
      </c>
      <c r="N112" s="2479" t="s">
        <v>29</v>
      </c>
      <c r="O112" s="2574" t="s">
        <v>30</v>
      </c>
      <c r="P112" s="2478" t="s">
        <v>29</v>
      </c>
      <c r="Q112" s="2574" t="s">
        <v>30</v>
      </c>
      <c r="R112" s="2546" t="s">
        <v>29</v>
      </c>
      <c r="S112" s="2574" t="s">
        <v>30</v>
      </c>
      <c r="T112" s="2546" t="s">
        <v>29</v>
      </c>
      <c r="U112" s="2574" t="s">
        <v>30</v>
      </c>
      <c r="V112" s="2478" t="s">
        <v>29</v>
      </c>
      <c r="W112" s="2574" t="s">
        <v>30</v>
      </c>
      <c r="X112" s="2546" t="s">
        <v>29</v>
      </c>
      <c r="Y112" s="2574" t="s">
        <v>30</v>
      </c>
      <c r="Z112" s="2546" t="s">
        <v>29</v>
      </c>
      <c r="AA112" s="2574" t="s">
        <v>30</v>
      </c>
      <c r="AB112" s="2546" t="s">
        <v>29</v>
      </c>
      <c r="AC112" s="2574" t="s">
        <v>30</v>
      </c>
      <c r="AD112" s="2546" t="s">
        <v>29</v>
      </c>
      <c r="AE112" s="2574" t="s">
        <v>30</v>
      </c>
      <c r="AF112" s="2546" t="s">
        <v>29</v>
      </c>
      <c r="AG112" s="2574" t="s">
        <v>30</v>
      </c>
      <c r="AH112" s="2546" t="s">
        <v>29</v>
      </c>
      <c r="AI112" s="2574" t="s">
        <v>30</v>
      </c>
      <c r="AJ112" s="2546" t="s">
        <v>29</v>
      </c>
      <c r="AK112" s="2574" t="s">
        <v>30</v>
      </c>
      <c r="AL112" s="2546" t="s">
        <v>29</v>
      </c>
      <c r="AM112" s="2574" t="s">
        <v>30</v>
      </c>
      <c r="AN112" s="3657"/>
      <c r="AO112" s="3657"/>
      <c r="AP112" s="3657"/>
      <c r="AQ112" s="3657"/>
      <c r="AR112" s="426"/>
      <c r="AS112" s="416"/>
      <c r="AT112" s="416"/>
      <c r="AU112" s="416"/>
      <c r="AV112" s="416"/>
      <c r="AW112" s="416"/>
      <c r="AX112" s="416"/>
      <c r="AY112" s="416"/>
      <c r="AZ112" s="416"/>
    </row>
    <row r="113" spans="1:91" s="417" customFormat="1" ht="21.95" customHeight="1" x14ac:dyDescent="0.25">
      <c r="A113" s="3656" t="s">
        <v>150</v>
      </c>
      <c r="B113" s="2661" t="s">
        <v>31</v>
      </c>
      <c r="C113" s="2662">
        <f>SUM(D113:E113)</f>
        <v>0</v>
      </c>
      <c r="D113" s="2443">
        <f>SUM(F113+H113+J113+L113+N113+P113+R113+T113+V113+X113+Z113+AB113+AD113+AF113+AH113+AJ113+AL113)</f>
        <v>0</v>
      </c>
      <c r="E113" s="2444">
        <f>SUM(G113+I113+K113+M113+O113+Q113+S113+U113+W113+Y113+AA113+AC113+AE113+AG113+AI113+AK113+AM113)</f>
        <v>0</v>
      </c>
      <c r="F113" s="2663">
        <v>0</v>
      </c>
      <c r="G113" s="2664">
        <v>0</v>
      </c>
      <c r="H113" s="2663">
        <v>0</v>
      </c>
      <c r="I113" s="2664">
        <v>0</v>
      </c>
      <c r="J113" s="2663">
        <v>0</v>
      </c>
      <c r="K113" s="2664">
        <v>0</v>
      </c>
      <c r="L113" s="2665">
        <v>0</v>
      </c>
      <c r="M113" s="2666">
        <v>0</v>
      </c>
      <c r="N113" s="2666">
        <v>0</v>
      </c>
      <c r="O113" s="2667">
        <v>0</v>
      </c>
      <c r="P113" s="2663">
        <v>0</v>
      </c>
      <c r="Q113" s="2667">
        <v>0</v>
      </c>
      <c r="R113" s="2665">
        <v>0</v>
      </c>
      <c r="S113" s="2667">
        <v>0</v>
      </c>
      <c r="T113" s="2665">
        <v>0</v>
      </c>
      <c r="U113" s="2667">
        <v>0</v>
      </c>
      <c r="V113" s="2663">
        <v>0</v>
      </c>
      <c r="W113" s="2664">
        <v>0</v>
      </c>
      <c r="X113" s="2665">
        <v>0</v>
      </c>
      <c r="Y113" s="2664">
        <v>0</v>
      </c>
      <c r="Z113" s="2665">
        <v>0</v>
      </c>
      <c r="AA113" s="2667">
        <v>0</v>
      </c>
      <c r="AB113" s="2665">
        <v>0</v>
      </c>
      <c r="AC113" s="2667">
        <v>0</v>
      </c>
      <c r="AD113" s="2665">
        <v>0</v>
      </c>
      <c r="AE113" s="2667">
        <v>0</v>
      </c>
      <c r="AF113" s="2665">
        <v>0</v>
      </c>
      <c r="AG113" s="2667">
        <v>0</v>
      </c>
      <c r="AH113" s="2665">
        <v>0</v>
      </c>
      <c r="AI113" s="2667">
        <v>0</v>
      </c>
      <c r="AJ113" s="2665">
        <v>0</v>
      </c>
      <c r="AK113" s="2667">
        <v>0</v>
      </c>
      <c r="AL113" s="2665">
        <v>0</v>
      </c>
      <c r="AM113" s="2667">
        <v>0</v>
      </c>
      <c r="AN113" s="2667">
        <v>0</v>
      </c>
      <c r="AO113" s="2667">
        <v>0</v>
      </c>
      <c r="AP113" s="2667">
        <v>0</v>
      </c>
      <c r="AQ113" s="2667">
        <v>0</v>
      </c>
      <c r="AR113" s="426" t="str">
        <f t="shared" ref="AR113:AR123" si="74">+CA113&amp;CB113&amp;CC113&amp;CD113</f>
        <v/>
      </c>
      <c r="AS113" s="416"/>
      <c r="AT113" s="416"/>
      <c r="AU113" s="416"/>
      <c r="AV113" s="416"/>
      <c r="AW113" s="416"/>
      <c r="AX113" s="416"/>
      <c r="AY113" s="416"/>
      <c r="AZ113" s="416"/>
      <c r="CA113" s="417" t="str">
        <f t="shared" ref="CA113:CA136" si="75">IF(CJ113=1," *Las Acciones de NNA SENAME deben estar en el grupo etareo (hasta los 24 años)","")</f>
        <v/>
      </c>
      <c r="CB113" s="417" t="str">
        <f t="shared" ref="CB113:CB136" si="76">IF(CK113=1," *.Las Acciones de Pueblos Originarios no pueden superar el total de Acciones ","")</f>
        <v/>
      </c>
      <c r="CC113" s="417" t="str">
        <f t="shared" ref="CC113:CC136" si="77">IF(CL113=1," *.Las Acciones de Migrantes no pueden superar el total de Acciones ","")</f>
        <v/>
      </c>
      <c r="CD113" s="417" t="str">
        <f t="shared" ref="CD113:CD136" si="78">IF(CM113=1," *.Las Acciones de Demencia no pueden superar el total de Acciones ","")</f>
        <v/>
      </c>
      <c r="CJ113" s="417">
        <f t="shared" ref="CJ113:CJ136" si="79">IF(SUM(F113:O113)&lt;AN113,1,0)</f>
        <v>0</v>
      </c>
      <c r="CK113" s="417">
        <f t="shared" ref="CK113:CM136" si="80">IF(AO113&gt;$C113,1,0)</f>
        <v>0</v>
      </c>
      <c r="CL113" s="417">
        <f t="shared" si="80"/>
        <v>0</v>
      </c>
      <c r="CM113" s="417">
        <f t="shared" si="80"/>
        <v>0</v>
      </c>
    </row>
    <row r="114" spans="1:91" s="417" customFormat="1" ht="21.95" customHeight="1" x14ac:dyDescent="0.25">
      <c r="A114" s="3663"/>
      <c r="B114" s="2668" t="s">
        <v>151</v>
      </c>
      <c r="C114" s="2669">
        <f t="shared" ref="C114:C123" si="81">SUM(D114:E114)</f>
        <v>52</v>
      </c>
      <c r="D114" s="2670">
        <f t="shared" ref="D114:D122" si="82">SUM(F114+H114+J114+L114+N114+P114+R114+T114+V114+X114+Z114+AB114+AD114+AF114+AH114+AJ114+AL114)</f>
        <v>15</v>
      </c>
      <c r="E114" s="2671">
        <f t="shared" ref="E114:E123" si="83">SUM(G114+I114+K114+M114+O114+Q114+S114+U114+W114+Y114+AA114+AC114+AE114+AG114+AI114+AK114+AM114)</f>
        <v>37</v>
      </c>
      <c r="F114" s="2653">
        <v>0</v>
      </c>
      <c r="G114" s="2655">
        <v>0</v>
      </c>
      <c r="H114" s="2653">
        <v>0</v>
      </c>
      <c r="I114" s="2655">
        <v>0</v>
      </c>
      <c r="J114" s="2653">
        <v>1</v>
      </c>
      <c r="K114" s="2655">
        <v>0</v>
      </c>
      <c r="L114" s="2672">
        <v>1</v>
      </c>
      <c r="M114" s="2654">
        <v>7</v>
      </c>
      <c r="N114" s="2654">
        <v>2</v>
      </c>
      <c r="O114" s="2673">
        <v>1</v>
      </c>
      <c r="P114" s="2653">
        <v>1</v>
      </c>
      <c r="Q114" s="2673">
        <v>3</v>
      </c>
      <c r="R114" s="2672">
        <v>2</v>
      </c>
      <c r="S114" s="2673">
        <v>2</v>
      </c>
      <c r="T114" s="2672">
        <v>1</v>
      </c>
      <c r="U114" s="2673">
        <v>6</v>
      </c>
      <c r="V114" s="2653">
        <v>0</v>
      </c>
      <c r="W114" s="2655">
        <v>2</v>
      </c>
      <c r="X114" s="2672">
        <v>1</v>
      </c>
      <c r="Y114" s="2655">
        <v>2</v>
      </c>
      <c r="Z114" s="2672">
        <v>2</v>
      </c>
      <c r="AA114" s="2673">
        <v>2</v>
      </c>
      <c r="AB114" s="2672">
        <v>3</v>
      </c>
      <c r="AC114" s="2673">
        <v>5</v>
      </c>
      <c r="AD114" s="2672">
        <v>1</v>
      </c>
      <c r="AE114" s="2673">
        <v>4</v>
      </c>
      <c r="AF114" s="2672">
        <v>0</v>
      </c>
      <c r="AG114" s="2673">
        <v>2</v>
      </c>
      <c r="AH114" s="2672">
        <v>0</v>
      </c>
      <c r="AI114" s="2673">
        <v>1</v>
      </c>
      <c r="AJ114" s="2672">
        <v>0</v>
      </c>
      <c r="AK114" s="2673">
        <v>0</v>
      </c>
      <c r="AL114" s="2672">
        <v>0</v>
      </c>
      <c r="AM114" s="2673">
        <v>0</v>
      </c>
      <c r="AN114" s="2673">
        <v>0</v>
      </c>
      <c r="AO114" s="2673">
        <v>0</v>
      </c>
      <c r="AP114" s="2673">
        <v>0</v>
      </c>
      <c r="AQ114" s="2673">
        <v>0</v>
      </c>
      <c r="AR114" s="426" t="str">
        <f t="shared" si="74"/>
        <v/>
      </c>
      <c r="AS114" s="416"/>
      <c r="AT114" s="416"/>
      <c r="AU114" s="416"/>
      <c r="AV114" s="416"/>
      <c r="AW114" s="416"/>
      <c r="AX114" s="416"/>
      <c r="AY114" s="416"/>
      <c r="AZ114" s="416"/>
      <c r="CA114" s="417" t="str">
        <f t="shared" si="75"/>
        <v/>
      </c>
      <c r="CB114" s="417" t="str">
        <f t="shared" si="76"/>
        <v/>
      </c>
      <c r="CC114" s="417" t="str">
        <f t="shared" si="77"/>
        <v/>
      </c>
      <c r="CD114" s="417" t="str">
        <f t="shared" si="78"/>
        <v/>
      </c>
      <c r="CJ114" s="417">
        <f t="shared" si="79"/>
        <v>0</v>
      </c>
      <c r="CK114" s="417">
        <f t="shared" si="80"/>
        <v>0</v>
      </c>
      <c r="CL114" s="417">
        <f t="shared" si="80"/>
        <v>0</v>
      </c>
      <c r="CM114" s="417">
        <f t="shared" si="80"/>
        <v>0</v>
      </c>
    </row>
    <row r="115" spans="1:91" s="417" customFormat="1" ht="21.95" customHeight="1" x14ac:dyDescent="0.25">
      <c r="A115" s="3663"/>
      <c r="B115" s="2668" t="s">
        <v>152</v>
      </c>
      <c r="C115" s="2669">
        <f t="shared" si="81"/>
        <v>0</v>
      </c>
      <c r="D115" s="2670">
        <f t="shared" si="82"/>
        <v>0</v>
      </c>
      <c r="E115" s="2671">
        <f t="shared" si="83"/>
        <v>0</v>
      </c>
      <c r="F115" s="2653">
        <v>0</v>
      </c>
      <c r="G115" s="2655">
        <v>0</v>
      </c>
      <c r="H115" s="2653">
        <v>0</v>
      </c>
      <c r="I115" s="2655">
        <v>0</v>
      </c>
      <c r="J115" s="2653">
        <v>0</v>
      </c>
      <c r="K115" s="2655">
        <v>0</v>
      </c>
      <c r="L115" s="2672">
        <v>0</v>
      </c>
      <c r="M115" s="2654">
        <v>0</v>
      </c>
      <c r="N115" s="2654">
        <v>0</v>
      </c>
      <c r="O115" s="2673">
        <v>0</v>
      </c>
      <c r="P115" s="2653">
        <v>0</v>
      </c>
      <c r="Q115" s="2673">
        <v>0</v>
      </c>
      <c r="R115" s="2672">
        <v>0</v>
      </c>
      <c r="S115" s="2673">
        <v>0</v>
      </c>
      <c r="T115" s="2672">
        <v>0</v>
      </c>
      <c r="U115" s="2673">
        <v>0</v>
      </c>
      <c r="V115" s="2653">
        <v>0</v>
      </c>
      <c r="W115" s="2655">
        <v>0</v>
      </c>
      <c r="X115" s="2672">
        <v>0</v>
      </c>
      <c r="Y115" s="2655">
        <v>0</v>
      </c>
      <c r="Z115" s="2672">
        <v>0</v>
      </c>
      <c r="AA115" s="2673">
        <v>0</v>
      </c>
      <c r="AB115" s="2672">
        <v>0</v>
      </c>
      <c r="AC115" s="2673">
        <v>0</v>
      </c>
      <c r="AD115" s="2672">
        <v>0</v>
      </c>
      <c r="AE115" s="2673">
        <v>0</v>
      </c>
      <c r="AF115" s="2672">
        <v>0</v>
      </c>
      <c r="AG115" s="2673">
        <v>0</v>
      </c>
      <c r="AH115" s="2672">
        <v>0</v>
      </c>
      <c r="AI115" s="2673">
        <v>0</v>
      </c>
      <c r="AJ115" s="2672">
        <v>0</v>
      </c>
      <c r="AK115" s="2673">
        <v>0</v>
      </c>
      <c r="AL115" s="2672">
        <v>0</v>
      </c>
      <c r="AM115" s="2673">
        <v>0</v>
      </c>
      <c r="AN115" s="2673">
        <v>0</v>
      </c>
      <c r="AO115" s="2673">
        <v>0</v>
      </c>
      <c r="AP115" s="2673">
        <v>0</v>
      </c>
      <c r="AQ115" s="2673">
        <v>0</v>
      </c>
      <c r="AR115" s="426" t="str">
        <f t="shared" si="74"/>
        <v/>
      </c>
      <c r="AS115" s="416"/>
      <c r="AT115" s="416"/>
      <c r="AU115" s="416"/>
      <c r="AV115" s="416"/>
      <c r="AW115" s="416"/>
      <c r="AX115" s="416"/>
      <c r="AY115" s="416"/>
      <c r="AZ115" s="416"/>
      <c r="CA115" s="417" t="str">
        <f t="shared" si="75"/>
        <v/>
      </c>
      <c r="CB115" s="417" t="str">
        <f t="shared" si="76"/>
        <v/>
      </c>
      <c r="CC115" s="417" t="str">
        <f t="shared" si="77"/>
        <v/>
      </c>
      <c r="CD115" s="417" t="str">
        <f t="shared" si="78"/>
        <v/>
      </c>
      <c r="CJ115" s="417">
        <f t="shared" si="79"/>
        <v>0</v>
      </c>
      <c r="CK115" s="417">
        <f t="shared" si="80"/>
        <v>0</v>
      </c>
      <c r="CL115" s="417">
        <f t="shared" si="80"/>
        <v>0</v>
      </c>
      <c r="CM115" s="417">
        <f t="shared" si="80"/>
        <v>0</v>
      </c>
    </row>
    <row r="116" spans="1:91" s="417" customFormat="1" ht="21.95" customHeight="1" x14ac:dyDescent="0.25">
      <c r="A116" s="3663"/>
      <c r="B116" s="2668" t="s">
        <v>153</v>
      </c>
      <c r="C116" s="2669">
        <f t="shared" si="81"/>
        <v>0</v>
      </c>
      <c r="D116" s="2670">
        <f t="shared" si="82"/>
        <v>0</v>
      </c>
      <c r="E116" s="2671">
        <f t="shared" si="83"/>
        <v>0</v>
      </c>
      <c r="F116" s="2653">
        <v>0</v>
      </c>
      <c r="G116" s="2655">
        <v>0</v>
      </c>
      <c r="H116" s="2653">
        <v>0</v>
      </c>
      <c r="I116" s="2655">
        <v>0</v>
      </c>
      <c r="J116" s="2653">
        <v>0</v>
      </c>
      <c r="K116" s="2655">
        <v>0</v>
      </c>
      <c r="L116" s="2672">
        <v>0</v>
      </c>
      <c r="M116" s="2654">
        <v>0</v>
      </c>
      <c r="N116" s="2654">
        <v>0</v>
      </c>
      <c r="O116" s="2673">
        <v>0</v>
      </c>
      <c r="P116" s="2653">
        <v>0</v>
      </c>
      <c r="Q116" s="2673">
        <v>0</v>
      </c>
      <c r="R116" s="2672">
        <v>0</v>
      </c>
      <c r="S116" s="2673">
        <v>0</v>
      </c>
      <c r="T116" s="2672">
        <v>0</v>
      </c>
      <c r="U116" s="2673">
        <v>0</v>
      </c>
      <c r="V116" s="2653">
        <v>0</v>
      </c>
      <c r="W116" s="2655">
        <v>0</v>
      </c>
      <c r="X116" s="2672">
        <v>0</v>
      </c>
      <c r="Y116" s="2655">
        <v>0</v>
      </c>
      <c r="Z116" s="2672">
        <v>0</v>
      </c>
      <c r="AA116" s="2673">
        <v>0</v>
      </c>
      <c r="AB116" s="2672">
        <v>0</v>
      </c>
      <c r="AC116" s="2673">
        <v>0</v>
      </c>
      <c r="AD116" s="2672">
        <v>0</v>
      </c>
      <c r="AE116" s="2673">
        <v>0</v>
      </c>
      <c r="AF116" s="2672">
        <v>0</v>
      </c>
      <c r="AG116" s="2673">
        <v>0</v>
      </c>
      <c r="AH116" s="2672">
        <v>0</v>
      </c>
      <c r="AI116" s="2673">
        <v>0</v>
      </c>
      <c r="AJ116" s="2672">
        <v>0</v>
      </c>
      <c r="AK116" s="2673">
        <v>0</v>
      </c>
      <c r="AL116" s="2672">
        <v>0</v>
      </c>
      <c r="AM116" s="2673">
        <v>0</v>
      </c>
      <c r="AN116" s="2673">
        <v>0</v>
      </c>
      <c r="AO116" s="2673">
        <v>0</v>
      </c>
      <c r="AP116" s="2673">
        <v>0</v>
      </c>
      <c r="AQ116" s="2673">
        <v>0</v>
      </c>
      <c r="AR116" s="426" t="str">
        <f t="shared" si="74"/>
        <v/>
      </c>
      <c r="AS116" s="416"/>
      <c r="AT116" s="416"/>
      <c r="AU116" s="416"/>
      <c r="AV116" s="416"/>
      <c r="AW116" s="416"/>
      <c r="AX116" s="416"/>
      <c r="AY116" s="416"/>
      <c r="AZ116" s="416"/>
      <c r="CA116" s="417" t="str">
        <f t="shared" si="75"/>
        <v/>
      </c>
      <c r="CB116" s="417" t="str">
        <f t="shared" si="76"/>
        <v/>
      </c>
      <c r="CC116" s="417" t="str">
        <f t="shared" si="77"/>
        <v/>
      </c>
      <c r="CD116" s="417" t="str">
        <f t="shared" si="78"/>
        <v/>
      </c>
      <c r="CJ116" s="417">
        <f t="shared" si="79"/>
        <v>0</v>
      </c>
      <c r="CK116" s="417">
        <f t="shared" si="80"/>
        <v>0</v>
      </c>
      <c r="CL116" s="417">
        <f t="shared" si="80"/>
        <v>0</v>
      </c>
      <c r="CM116" s="417">
        <f t="shared" si="80"/>
        <v>0</v>
      </c>
    </row>
    <row r="117" spans="1:91" s="417" customFormat="1" ht="21.95" customHeight="1" x14ac:dyDescent="0.25">
      <c r="A117" s="3663"/>
      <c r="B117" s="2668" t="s">
        <v>154</v>
      </c>
      <c r="C117" s="2669">
        <f t="shared" si="81"/>
        <v>30</v>
      </c>
      <c r="D117" s="2670">
        <f t="shared" si="82"/>
        <v>12</v>
      </c>
      <c r="E117" s="2671">
        <f t="shared" si="83"/>
        <v>18</v>
      </c>
      <c r="F117" s="2653">
        <v>0</v>
      </c>
      <c r="G117" s="2655">
        <v>0</v>
      </c>
      <c r="H117" s="2653">
        <v>1</v>
      </c>
      <c r="I117" s="2655">
        <v>0</v>
      </c>
      <c r="J117" s="2653">
        <v>4</v>
      </c>
      <c r="K117" s="2655">
        <v>1</v>
      </c>
      <c r="L117" s="2672">
        <v>1</v>
      </c>
      <c r="M117" s="2654">
        <v>4</v>
      </c>
      <c r="N117" s="2654">
        <v>2</v>
      </c>
      <c r="O117" s="2673">
        <v>0</v>
      </c>
      <c r="P117" s="2653">
        <v>3</v>
      </c>
      <c r="Q117" s="2673">
        <v>2</v>
      </c>
      <c r="R117" s="2672">
        <v>0</v>
      </c>
      <c r="S117" s="2673">
        <v>0</v>
      </c>
      <c r="T117" s="2672">
        <v>0</v>
      </c>
      <c r="U117" s="2673">
        <v>1</v>
      </c>
      <c r="V117" s="2653">
        <v>0</v>
      </c>
      <c r="W117" s="2655">
        <v>4</v>
      </c>
      <c r="X117" s="2672">
        <v>1</v>
      </c>
      <c r="Y117" s="2655">
        <v>1</v>
      </c>
      <c r="Z117" s="2672">
        <v>0</v>
      </c>
      <c r="AA117" s="2673">
        <v>0</v>
      </c>
      <c r="AB117" s="2672">
        <v>0</v>
      </c>
      <c r="AC117" s="2673">
        <v>3</v>
      </c>
      <c r="AD117" s="2672">
        <v>0</v>
      </c>
      <c r="AE117" s="2673">
        <v>2</v>
      </c>
      <c r="AF117" s="2672">
        <v>0</v>
      </c>
      <c r="AG117" s="2673">
        <v>0</v>
      </c>
      <c r="AH117" s="2672">
        <v>0</v>
      </c>
      <c r="AI117" s="2673">
        <v>0</v>
      </c>
      <c r="AJ117" s="2672">
        <v>0</v>
      </c>
      <c r="AK117" s="2673">
        <v>0</v>
      </c>
      <c r="AL117" s="2672">
        <v>0</v>
      </c>
      <c r="AM117" s="2673">
        <v>0</v>
      </c>
      <c r="AN117" s="2673">
        <v>2</v>
      </c>
      <c r="AO117" s="2673">
        <v>0</v>
      </c>
      <c r="AP117" s="2673">
        <v>0</v>
      </c>
      <c r="AQ117" s="2673">
        <v>0</v>
      </c>
      <c r="AR117" s="426" t="str">
        <f t="shared" si="74"/>
        <v/>
      </c>
      <c r="AS117" s="416"/>
      <c r="AT117" s="416"/>
      <c r="AU117" s="416"/>
      <c r="AV117" s="416"/>
      <c r="AW117" s="416"/>
      <c r="AX117" s="416"/>
      <c r="AY117" s="416"/>
      <c r="AZ117" s="416"/>
      <c r="CA117" s="417" t="str">
        <f t="shared" si="75"/>
        <v/>
      </c>
      <c r="CB117" s="417" t="str">
        <f t="shared" si="76"/>
        <v/>
      </c>
      <c r="CC117" s="417" t="str">
        <f t="shared" si="77"/>
        <v/>
      </c>
      <c r="CD117" s="417" t="str">
        <f t="shared" si="78"/>
        <v/>
      </c>
      <c r="CJ117" s="417">
        <f t="shared" si="79"/>
        <v>0</v>
      </c>
      <c r="CK117" s="417">
        <f t="shared" si="80"/>
        <v>0</v>
      </c>
      <c r="CL117" s="417">
        <f t="shared" si="80"/>
        <v>0</v>
      </c>
      <c r="CM117" s="417">
        <f t="shared" si="80"/>
        <v>0</v>
      </c>
    </row>
    <row r="118" spans="1:91" s="417" customFormat="1" ht="21.95" customHeight="1" x14ac:dyDescent="0.25">
      <c r="A118" s="3663"/>
      <c r="B118" s="2668" t="s">
        <v>37</v>
      </c>
      <c r="C118" s="2669">
        <f t="shared" si="81"/>
        <v>0</v>
      </c>
      <c r="D118" s="2670">
        <f t="shared" si="82"/>
        <v>0</v>
      </c>
      <c r="E118" s="2671">
        <f t="shared" si="83"/>
        <v>0</v>
      </c>
      <c r="F118" s="2653">
        <v>0</v>
      </c>
      <c r="G118" s="2655">
        <v>0</v>
      </c>
      <c r="H118" s="2653">
        <v>0</v>
      </c>
      <c r="I118" s="2655">
        <v>0</v>
      </c>
      <c r="J118" s="2653">
        <v>0</v>
      </c>
      <c r="K118" s="2655">
        <v>0</v>
      </c>
      <c r="L118" s="2672">
        <v>0</v>
      </c>
      <c r="M118" s="2654">
        <v>0</v>
      </c>
      <c r="N118" s="2654">
        <v>0</v>
      </c>
      <c r="O118" s="2673">
        <v>0</v>
      </c>
      <c r="P118" s="2653">
        <v>0</v>
      </c>
      <c r="Q118" s="2673">
        <v>0</v>
      </c>
      <c r="R118" s="2672">
        <v>0</v>
      </c>
      <c r="S118" s="2673">
        <v>0</v>
      </c>
      <c r="T118" s="2672">
        <v>0</v>
      </c>
      <c r="U118" s="2673">
        <v>0</v>
      </c>
      <c r="V118" s="2653">
        <v>0</v>
      </c>
      <c r="W118" s="2655">
        <v>0</v>
      </c>
      <c r="X118" s="2672">
        <v>0</v>
      </c>
      <c r="Y118" s="2655">
        <v>0</v>
      </c>
      <c r="Z118" s="2672">
        <v>0</v>
      </c>
      <c r="AA118" s="2673">
        <v>0</v>
      </c>
      <c r="AB118" s="2672">
        <v>0</v>
      </c>
      <c r="AC118" s="2673">
        <v>0</v>
      </c>
      <c r="AD118" s="2672">
        <v>0</v>
      </c>
      <c r="AE118" s="2673">
        <v>0</v>
      </c>
      <c r="AF118" s="2672">
        <v>0</v>
      </c>
      <c r="AG118" s="2673">
        <v>0</v>
      </c>
      <c r="AH118" s="2672">
        <v>0</v>
      </c>
      <c r="AI118" s="2673">
        <v>0</v>
      </c>
      <c r="AJ118" s="2672">
        <v>0</v>
      </c>
      <c r="AK118" s="2673">
        <v>0</v>
      </c>
      <c r="AL118" s="2672">
        <v>0</v>
      </c>
      <c r="AM118" s="2673">
        <v>0</v>
      </c>
      <c r="AN118" s="2673">
        <v>0</v>
      </c>
      <c r="AO118" s="2673">
        <v>0</v>
      </c>
      <c r="AP118" s="2673">
        <v>0</v>
      </c>
      <c r="AQ118" s="2673">
        <v>0</v>
      </c>
      <c r="AR118" s="426" t="str">
        <f t="shared" si="74"/>
        <v/>
      </c>
      <c r="AS118" s="416"/>
      <c r="AT118" s="416"/>
      <c r="AU118" s="416"/>
      <c r="AV118" s="416"/>
      <c r="AW118" s="416"/>
      <c r="AX118" s="416"/>
      <c r="AY118" s="416"/>
      <c r="AZ118" s="416"/>
      <c r="CA118" s="417" t="str">
        <f t="shared" si="75"/>
        <v/>
      </c>
      <c r="CB118" s="417" t="str">
        <f t="shared" si="76"/>
        <v/>
      </c>
      <c r="CC118" s="417" t="str">
        <f t="shared" si="77"/>
        <v/>
      </c>
      <c r="CD118" s="417" t="str">
        <f t="shared" si="78"/>
        <v/>
      </c>
      <c r="CJ118" s="417">
        <f t="shared" si="79"/>
        <v>0</v>
      </c>
      <c r="CK118" s="417">
        <f t="shared" si="80"/>
        <v>0</v>
      </c>
      <c r="CL118" s="417">
        <f t="shared" si="80"/>
        <v>0</v>
      </c>
      <c r="CM118" s="417">
        <f t="shared" si="80"/>
        <v>0</v>
      </c>
    </row>
    <row r="119" spans="1:91" s="417" customFormat="1" ht="21.95" customHeight="1" x14ac:dyDescent="0.25">
      <c r="A119" s="3663"/>
      <c r="B119" s="2668" t="s">
        <v>155</v>
      </c>
      <c r="C119" s="2669">
        <f t="shared" si="81"/>
        <v>28</v>
      </c>
      <c r="D119" s="2670">
        <f t="shared" si="82"/>
        <v>21</v>
      </c>
      <c r="E119" s="2671">
        <f t="shared" si="83"/>
        <v>7</v>
      </c>
      <c r="F119" s="2653">
        <v>2</v>
      </c>
      <c r="G119" s="2655">
        <v>2</v>
      </c>
      <c r="H119" s="2653">
        <v>6</v>
      </c>
      <c r="I119" s="2655">
        <v>1</v>
      </c>
      <c r="J119" s="2653">
        <v>8</v>
      </c>
      <c r="K119" s="2655">
        <v>3</v>
      </c>
      <c r="L119" s="2672">
        <v>5</v>
      </c>
      <c r="M119" s="2654">
        <v>1</v>
      </c>
      <c r="N119" s="2654">
        <v>0</v>
      </c>
      <c r="O119" s="2673">
        <v>0</v>
      </c>
      <c r="P119" s="2653">
        <v>0</v>
      </c>
      <c r="Q119" s="2673">
        <v>0</v>
      </c>
      <c r="R119" s="2672">
        <v>0</v>
      </c>
      <c r="S119" s="2673">
        <v>0</v>
      </c>
      <c r="T119" s="2672">
        <v>0</v>
      </c>
      <c r="U119" s="2673">
        <v>0</v>
      </c>
      <c r="V119" s="2653">
        <v>0</v>
      </c>
      <c r="W119" s="2655">
        <v>0</v>
      </c>
      <c r="X119" s="2672">
        <v>0</v>
      </c>
      <c r="Y119" s="2655">
        <v>0</v>
      </c>
      <c r="Z119" s="2672">
        <v>0</v>
      </c>
      <c r="AA119" s="2673">
        <v>0</v>
      </c>
      <c r="AB119" s="2672">
        <v>0</v>
      </c>
      <c r="AC119" s="2673">
        <v>0</v>
      </c>
      <c r="AD119" s="2672">
        <v>0</v>
      </c>
      <c r="AE119" s="2673">
        <v>0</v>
      </c>
      <c r="AF119" s="2672">
        <v>0</v>
      </c>
      <c r="AG119" s="2673">
        <v>0</v>
      </c>
      <c r="AH119" s="2672">
        <v>0</v>
      </c>
      <c r="AI119" s="2673">
        <v>0</v>
      </c>
      <c r="AJ119" s="2672">
        <v>0</v>
      </c>
      <c r="AK119" s="2673">
        <v>0</v>
      </c>
      <c r="AL119" s="2672">
        <v>0</v>
      </c>
      <c r="AM119" s="2673">
        <v>0</v>
      </c>
      <c r="AN119" s="2673">
        <v>0</v>
      </c>
      <c r="AO119" s="2673">
        <v>0</v>
      </c>
      <c r="AP119" s="2673">
        <v>0</v>
      </c>
      <c r="AQ119" s="2673">
        <v>0</v>
      </c>
      <c r="AR119" s="426" t="str">
        <f t="shared" si="74"/>
        <v/>
      </c>
      <c r="AS119" s="416"/>
      <c r="AT119" s="416"/>
      <c r="AU119" s="416"/>
      <c r="AV119" s="416"/>
      <c r="AW119" s="416"/>
      <c r="AX119" s="416"/>
      <c r="AY119" s="416"/>
      <c r="AZ119" s="416"/>
      <c r="CA119" s="417" t="str">
        <f t="shared" si="75"/>
        <v/>
      </c>
      <c r="CB119" s="417" t="str">
        <f t="shared" si="76"/>
        <v/>
      </c>
      <c r="CC119" s="417" t="str">
        <f t="shared" si="77"/>
        <v/>
      </c>
      <c r="CD119" s="417" t="str">
        <f t="shared" si="78"/>
        <v/>
      </c>
      <c r="CJ119" s="417">
        <f t="shared" si="79"/>
        <v>0</v>
      </c>
      <c r="CK119" s="417">
        <f t="shared" si="80"/>
        <v>0</v>
      </c>
      <c r="CL119" s="417">
        <f t="shared" si="80"/>
        <v>0</v>
      </c>
      <c r="CM119" s="417">
        <f t="shared" si="80"/>
        <v>0</v>
      </c>
    </row>
    <row r="120" spans="1:91" s="417" customFormat="1" ht="26.25" customHeight="1" x14ac:dyDescent="0.25">
      <c r="A120" s="3663"/>
      <c r="B120" s="2668" t="s">
        <v>156</v>
      </c>
      <c r="C120" s="2669">
        <f t="shared" si="81"/>
        <v>0</v>
      </c>
      <c r="D120" s="2670">
        <f t="shared" si="82"/>
        <v>0</v>
      </c>
      <c r="E120" s="2671">
        <f t="shared" si="83"/>
        <v>0</v>
      </c>
      <c r="F120" s="2653">
        <v>0</v>
      </c>
      <c r="G120" s="2655">
        <v>0</v>
      </c>
      <c r="H120" s="2653">
        <v>0</v>
      </c>
      <c r="I120" s="2655">
        <v>0</v>
      </c>
      <c r="J120" s="2653">
        <v>0</v>
      </c>
      <c r="K120" s="2655">
        <v>0</v>
      </c>
      <c r="L120" s="2672">
        <v>0</v>
      </c>
      <c r="M120" s="2654">
        <v>0</v>
      </c>
      <c r="N120" s="2654">
        <v>0</v>
      </c>
      <c r="O120" s="2673">
        <v>0</v>
      </c>
      <c r="P120" s="2653">
        <v>0</v>
      </c>
      <c r="Q120" s="2673">
        <v>0</v>
      </c>
      <c r="R120" s="2672">
        <v>0</v>
      </c>
      <c r="S120" s="2673">
        <v>0</v>
      </c>
      <c r="T120" s="2672">
        <v>0</v>
      </c>
      <c r="U120" s="2673">
        <v>0</v>
      </c>
      <c r="V120" s="2653">
        <v>0</v>
      </c>
      <c r="W120" s="2655">
        <v>0</v>
      </c>
      <c r="X120" s="2672">
        <v>0</v>
      </c>
      <c r="Y120" s="2655">
        <v>0</v>
      </c>
      <c r="Z120" s="2672">
        <v>0</v>
      </c>
      <c r="AA120" s="2673">
        <v>0</v>
      </c>
      <c r="AB120" s="2672">
        <v>0</v>
      </c>
      <c r="AC120" s="2673">
        <v>0</v>
      </c>
      <c r="AD120" s="2672">
        <v>0</v>
      </c>
      <c r="AE120" s="2673">
        <v>0</v>
      </c>
      <c r="AF120" s="2672">
        <v>0</v>
      </c>
      <c r="AG120" s="2673">
        <v>0</v>
      </c>
      <c r="AH120" s="2672">
        <v>0</v>
      </c>
      <c r="AI120" s="2673">
        <v>0</v>
      </c>
      <c r="AJ120" s="2672">
        <v>0</v>
      </c>
      <c r="AK120" s="2673">
        <v>0</v>
      </c>
      <c r="AL120" s="2672">
        <v>0</v>
      </c>
      <c r="AM120" s="2673">
        <v>0</v>
      </c>
      <c r="AN120" s="2673">
        <v>0</v>
      </c>
      <c r="AO120" s="2673">
        <v>0</v>
      </c>
      <c r="AP120" s="2673">
        <v>0</v>
      </c>
      <c r="AQ120" s="2673">
        <v>0</v>
      </c>
      <c r="AR120" s="426" t="str">
        <f t="shared" si="74"/>
        <v/>
      </c>
      <c r="AS120" s="416"/>
      <c r="AT120" s="416"/>
      <c r="AU120" s="416"/>
      <c r="AV120" s="416"/>
      <c r="AW120" s="416"/>
      <c r="AX120" s="416"/>
      <c r="AY120" s="416"/>
      <c r="AZ120" s="416"/>
      <c r="CA120" s="417" t="str">
        <f t="shared" si="75"/>
        <v/>
      </c>
      <c r="CB120" s="417" t="str">
        <f t="shared" si="76"/>
        <v/>
      </c>
      <c r="CC120" s="417" t="str">
        <f t="shared" si="77"/>
        <v/>
      </c>
      <c r="CD120" s="417" t="str">
        <f t="shared" si="78"/>
        <v/>
      </c>
      <c r="CJ120" s="417">
        <f t="shared" si="79"/>
        <v>0</v>
      </c>
      <c r="CK120" s="417">
        <f t="shared" si="80"/>
        <v>0</v>
      </c>
      <c r="CL120" s="417">
        <f t="shared" si="80"/>
        <v>0</v>
      </c>
      <c r="CM120" s="417">
        <f t="shared" si="80"/>
        <v>0</v>
      </c>
    </row>
    <row r="121" spans="1:91" s="417" customFormat="1" ht="26.25" customHeight="1" x14ac:dyDescent="0.25">
      <c r="A121" s="3663"/>
      <c r="B121" s="2668" t="s">
        <v>157</v>
      </c>
      <c r="C121" s="2669">
        <f t="shared" si="81"/>
        <v>0</v>
      </c>
      <c r="D121" s="2670">
        <f t="shared" si="82"/>
        <v>0</v>
      </c>
      <c r="E121" s="2671">
        <f t="shared" si="83"/>
        <v>0</v>
      </c>
      <c r="F121" s="2653">
        <v>0</v>
      </c>
      <c r="G121" s="2655">
        <v>0</v>
      </c>
      <c r="H121" s="2653">
        <v>0</v>
      </c>
      <c r="I121" s="2655">
        <v>0</v>
      </c>
      <c r="J121" s="2653">
        <v>0</v>
      </c>
      <c r="K121" s="2655">
        <v>0</v>
      </c>
      <c r="L121" s="2672">
        <v>0</v>
      </c>
      <c r="M121" s="2654">
        <v>0</v>
      </c>
      <c r="N121" s="2654">
        <v>0</v>
      </c>
      <c r="O121" s="2673">
        <v>0</v>
      </c>
      <c r="P121" s="2653">
        <v>0</v>
      </c>
      <c r="Q121" s="2673">
        <v>0</v>
      </c>
      <c r="R121" s="2672">
        <v>0</v>
      </c>
      <c r="S121" s="2673">
        <v>0</v>
      </c>
      <c r="T121" s="2672">
        <v>0</v>
      </c>
      <c r="U121" s="2673">
        <v>0</v>
      </c>
      <c r="V121" s="2653">
        <v>0</v>
      </c>
      <c r="W121" s="2655">
        <v>0</v>
      </c>
      <c r="X121" s="2672">
        <v>0</v>
      </c>
      <c r="Y121" s="2655">
        <v>0</v>
      </c>
      <c r="Z121" s="2672">
        <v>0</v>
      </c>
      <c r="AA121" s="2673">
        <v>0</v>
      </c>
      <c r="AB121" s="2672">
        <v>0</v>
      </c>
      <c r="AC121" s="2673">
        <v>0</v>
      </c>
      <c r="AD121" s="2672">
        <v>0</v>
      </c>
      <c r="AE121" s="2673">
        <v>0</v>
      </c>
      <c r="AF121" s="2672">
        <v>0</v>
      </c>
      <c r="AG121" s="2673">
        <v>0</v>
      </c>
      <c r="AH121" s="2672">
        <v>0</v>
      </c>
      <c r="AI121" s="2673">
        <v>0</v>
      </c>
      <c r="AJ121" s="2672">
        <v>0</v>
      </c>
      <c r="AK121" s="2673">
        <v>0</v>
      </c>
      <c r="AL121" s="2672">
        <v>0</v>
      </c>
      <c r="AM121" s="2673">
        <v>0</v>
      </c>
      <c r="AN121" s="2673">
        <v>0</v>
      </c>
      <c r="AO121" s="2673">
        <v>0</v>
      </c>
      <c r="AP121" s="2673">
        <v>0</v>
      </c>
      <c r="AQ121" s="2673">
        <v>0</v>
      </c>
      <c r="AR121" s="426" t="str">
        <f t="shared" si="74"/>
        <v/>
      </c>
      <c r="AS121" s="416"/>
      <c r="AT121" s="416"/>
      <c r="AU121" s="416"/>
      <c r="AV121" s="416"/>
      <c r="AW121" s="416"/>
      <c r="AX121" s="416"/>
      <c r="AY121" s="416"/>
      <c r="AZ121" s="416"/>
      <c r="CA121" s="417" t="str">
        <f t="shared" si="75"/>
        <v/>
      </c>
      <c r="CB121" s="417" t="str">
        <f t="shared" si="76"/>
        <v/>
      </c>
      <c r="CC121" s="417" t="str">
        <f t="shared" si="77"/>
        <v/>
      </c>
      <c r="CD121" s="417" t="str">
        <f t="shared" si="78"/>
        <v/>
      </c>
      <c r="CJ121" s="417">
        <f t="shared" si="79"/>
        <v>0</v>
      </c>
      <c r="CK121" s="417">
        <f t="shared" si="80"/>
        <v>0</v>
      </c>
      <c r="CL121" s="417">
        <f t="shared" si="80"/>
        <v>0</v>
      </c>
      <c r="CM121" s="417">
        <f t="shared" si="80"/>
        <v>0</v>
      </c>
    </row>
    <row r="122" spans="1:91" s="417" customFormat="1" ht="21.95" customHeight="1" x14ac:dyDescent="0.25">
      <c r="A122" s="3663"/>
      <c r="B122" s="2674" t="s">
        <v>158</v>
      </c>
      <c r="C122" s="2675">
        <f t="shared" si="81"/>
        <v>0</v>
      </c>
      <c r="D122" s="2676">
        <f t="shared" si="82"/>
        <v>0</v>
      </c>
      <c r="E122" s="2677">
        <f t="shared" si="83"/>
        <v>0</v>
      </c>
      <c r="F122" s="2678">
        <v>0</v>
      </c>
      <c r="G122" s="2679">
        <v>0</v>
      </c>
      <c r="H122" s="2678">
        <v>0</v>
      </c>
      <c r="I122" s="2679">
        <v>0</v>
      </c>
      <c r="J122" s="2678">
        <v>0</v>
      </c>
      <c r="K122" s="2679">
        <v>0</v>
      </c>
      <c r="L122" s="2680">
        <v>0</v>
      </c>
      <c r="M122" s="2681">
        <v>0</v>
      </c>
      <c r="N122" s="2681">
        <v>0</v>
      </c>
      <c r="O122" s="2682">
        <v>0</v>
      </c>
      <c r="P122" s="2678">
        <v>0</v>
      </c>
      <c r="Q122" s="2682">
        <v>0</v>
      </c>
      <c r="R122" s="2680">
        <v>0</v>
      </c>
      <c r="S122" s="2682">
        <v>0</v>
      </c>
      <c r="T122" s="2680">
        <v>0</v>
      </c>
      <c r="U122" s="2682">
        <v>0</v>
      </c>
      <c r="V122" s="2678">
        <v>0</v>
      </c>
      <c r="W122" s="2679">
        <v>0</v>
      </c>
      <c r="X122" s="2680">
        <v>0</v>
      </c>
      <c r="Y122" s="2679">
        <v>0</v>
      </c>
      <c r="Z122" s="2680">
        <v>0</v>
      </c>
      <c r="AA122" s="2682">
        <v>0</v>
      </c>
      <c r="AB122" s="2680">
        <v>0</v>
      </c>
      <c r="AC122" s="2682">
        <v>0</v>
      </c>
      <c r="AD122" s="2680">
        <v>0</v>
      </c>
      <c r="AE122" s="2682">
        <v>0</v>
      </c>
      <c r="AF122" s="2680">
        <v>0</v>
      </c>
      <c r="AG122" s="2682">
        <v>0</v>
      </c>
      <c r="AH122" s="2680">
        <v>0</v>
      </c>
      <c r="AI122" s="2682">
        <v>0</v>
      </c>
      <c r="AJ122" s="2680">
        <v>0</v>
      </c>
      <c r="AK122" s="2682">
        <v>0</v>
      </c>
      <c r="AL122" s="2680">
        <v>0</v>
      </c>
      <c r="AM122" s="2682">
        <v>0</v>
      </c>
      <c r="AN122" s="2682">
        <v>0</v>
      </c>
      <c r="AO122" s="2682">
        <v>0</v>
      </c>
      <c r="AP122" s="2682">
        <v>0</v>
      </c>
      <c r="AQ122" s="2682">
        <v>0</v>
      </c>
      <c r="AR122" s="426" t="str">
        <f t="shared" si="74"/>
        <v/>
      </c>
      <c r="AS122" s="416"/>
      <c r="AT122" s="416"/>
      <c r="AU122" s="416"/>
      <c r="AV122" s="416"/>
      <c r="AW122" s="416"/>
      <c r="AX122" s="416"/>
      <c r="AY122" s="416"/>
      <c r="AZ122" s="416"/>
      <c r="CA122" s="417" t="str">
        <f t="shared" si="75"/>
        <v/>
      </c>
      <c r="CB122" s="417" t="str">
        <f t="shared" si="76"/>
        <v/>
      </c>
      <c r="CC122" s="417" t="str">
        <f t="shared" si="77"/>
        <v/>
      </c>
      <c r="CD122" s="417" t="str">
        <f t="shared" si="78"/>
        <v/>
      </c>
      <c r="CJ122" s="417">
        <f t="shared" si="79"/>
        <v>0</v>
      </c>
      <c r="CK122" s="417">
        <f t="shared" si="80"/>
        <v>0</v>
      </c>
      <c r="CL122" s="417">
        <f t="shared" si="80"/>
        <v>0</v>
      </c>
      <c r="CM122" s="417">
        <f t="shared" si="80"/>
        <v>0</v>
      </c>
    </row>
    <row r="123" spans="1:91" s="417" customFormat="1" ht="23.25" customHeight="1" x14ac:dyDescent="0.25">
      <c r="A123" s="3663"/>
      <c r="B123" s="2683" t="s">
        <v>159</v>
      </c>
      <c r="C123" s="2684">
        <f t="shared" si="81"/>
        <v>0</v>
      </c>
      <c r="D123" s="2685">
        <f>SUM(F123+H123+J123+L123+N123+P123+R123+T123+V123+X123+Z123+AB123+AD123+AF123+AH123+AJ123+AL123)</f>
        <v>0</v>
      </c>
      <c r="E123" s="2686">
        <f t="shared" si="83"/>
        <v>0</v>
      </c>
      <c r="F123" s="2687">
        <v>0</v>
      </c>
      <c r="G123" s="2688">
        <v>0</v>
      </c>
      <c r="H123" s="2687">
        <v>0</v>
      </c>
      <c r="I123" s="2688">
        <v>0</v>
      </c>
      <c r="J123" s="2687">
        <v>0</v>
      </c>
      <c r="K123" s="2688">
        <v>0</v>
      </c>
      <c r="L123" s="2689">
        <v>0</v>
      </c>
      <c r="M123" s="2690">
        <v>0</v>
      </c>
      <c r="N123" s="2690">
        <v>0</v>
      </c>
      <c r="O123" s="2691">
        <v>0</v>
      </c>
      <c r="P123" s="2687">
        <v>0</v>
      </c>
      <c r="Q123" s="2691">
        <v>0</v>
      </c>
      <c r="R123" s="2689">
        <v>0</v>
      </c>
      <c r="S123" s="2691">
        <v>0</v>
      </c>
      <c r="T123" s="2689">
        <v>0</v>
      </c>
      <c r="U123" s="2691">
        <v>0</v>
      </c>
      <c r="V123" s="2687">
        <v>0</v>
      </c>
      <c r="W123" s="2688">
        <v>0</v>
      </c>
      <c r="X123" s="2689">
        <v>0</v>
      </c>
      <c r="Y123" s="2688">
        <v>0</v>
      </c>
      <c r="Z123" s="2689">
        <v>0</v>
      </c>
      <c r="AA123" s="2691">
        <v>0</v>
      </c>
      <c r="AB123" s="2689">
        <v>0</v>
      </c>
      <c r="AC123" s="2691">
        <v>0</v>
      </c>
      <c r="AD123" s="2689">
        <v>0</v>
      </c>
      <c r="AE123" s="2691">
        <v>0</v>
      </c>
      <c r="AF123" s="2689">
        <v>0</v>
      </c>
      <c r="AG123" s="2691">
        <v>0</v>
      </c>
      <c r="AH123" s="2689">
        <v>0</v>
      </c>
      <c r="AI123" s="2691">
        <v>0</v>
      </c>
      <c r="AJ123" s="2689">
        <v>0</v>
      </c>
      <c r="AK123" s="2691">
        <v>0</v>
      </c>
      <c r="AL123" s="2689">
        <v>0</v>
      </c>
      <c r="AM123" s="2691">
        <v>0</v>
      </c>
      <c r="AN123" s="2691">
        <v>0</v>
      </c>
      <c r="AO123" s="2691">
        <v>0</v>
      </c>
      <c r="AP123" s="2691">
        <v>0</v>
      </c>
      <c r="AQ123" s="2691">
        <v>0</v>
      </c>
      <c r="AR123" s="426" t="str">
        <f t="shared" si="74"/>
        <v/>
      </c>
      <c r="AS123" s="416"/>
      <c r="AT123" s="416"/>
      <c r="AU123" s="416"/>
      <c r="AV123" s="416"/>
      <c r="AW123" s="416"/>
      <c r="AX123" s="416"/>
      <c r="AY123" s="416"/>
      <c r="AZ123" s="416"/>
      <c r="CA123" s="417" t="str">
        <f t="shared" si="75"/>
        <v/>
      </c>
      <c r="CB123" s="417" t="str">
        <f t="shared" si="76"/>
        <v/>
      </c>
      <c r="CC123" s="417" t="str">
        <f t="shared" si="77"/>
        <v/>
      </c>
      <c r="CD123" s="417" t="str">
        <f t="shared" si="78"/>
        <v/>
      </c>
      <c r="CJ123" s="417">
        <f t="shared" si="79"/>
        <v>0</v>
      </c>
      <c r="CK123" s="417">
        <f t="shared" si="80"/>
        <v>0</v>
      </c>
      <c r="CL123" s="417">
        <f t="shared" si="80"/>
        <v>0</v>
      </c>
      <c r="CM123" s="417">
        <f t="shared" si="80"/>
        <v>0</v>
      </c>
    </row>
    <row r="124" spans="1:91" s="417" customFormat="1" ht="14.25" customHeight="1" thickBot="1" x14ac:dyDescent="0.3">
      <c r="A124" s="3772"/>
      <c r="B124" s="205" t="s">
        <v>6</v>
      </c>
      <c r="C124" s="206">
        <f>SUM(D124:E124)</f>
        <v>110</v>
      </c>
      <c r="D124" s="207">
        <f>SUM(D113:D123)</f>
        <v>48</v>
      </c>
      <c r="E124" s="208">
        <f>SUM(E113:E123)</f>
        <v>62</v>
      </c>
      <c r="F124" s="209">
        <f>SUM(F113:F123)</f>
        <v>2</v>
      </c>
      <c r="G124" s="210">
        <f>SUM(G113:G123)</f>
        <v>2</v>
      </c>
      <c r="H124" s="209">
        <f>SUM(H113:H123)</f>
        <v>7</v>
      </c>
      <c r="I124" s="210">
        <f t="shared" ref="I124:AO124" si="84">SUM(I113:I123)</f>
        <v>1</v>
      </c>
      <c r="J124" s="209">
        <f t="shared" si="84"/>
        <v>13</v>
      </c>
      <c r="K124" s="210">
        <f t="shared" si="84"/>
        <v>4</v>
      </c>
      <c r="L124" s="211">
        <f t="shared" si="84"/>
        <v>7</v>
      </c>
      <c r="M124" s="212">
        <f t="shared" si="84"/>
        <v>12</v>
      </c>
      <c r="N124" s="212">
        <f t="shared" si="84"/>
        <v>4</v>
      </c>
      <c r="O124" s="213">
        <f t="shared" si="84"/>
        <v>1</v>
      </c>
      <c r="P124" s="209">
        <f t="shared" si="84"/>
        <v>4</v>
      </c>
      <c r="Q124" s="213">
        <f t="shared" si="84"/>
        <v>5</v>
      </c>
      <c r="R124" s="214">
        <f t="shared" si="84"/>
        <v>2</v>
      </c>
      <c r="S124" s="2692">
        <f t="shared" si="84"/>
        <v>2</v>
      </c>
      <c r="T124" s="2693">
        <f>SUM(T113:T123)</f>
        <v>1</v>
      </c>
      <c r="U124" s="2694">
        <f t="shared" si="84"/>
        <v>7</v>
      </c>
      <c r="V124" s="212">
        <f t="shared" si="84"/>
        <v>0</v>
      </c>
      <c r="W124" s="2692">
        <f t="shared" si="84"/>
        <v>6</v>
      </c>
      <c r="X124" s="2695">
        <f t="shared" si="84"/>
        <v>2</v>
      </c>
      <c r="Y124" s="210">
        <f t="shared" si="84"/>
        <v>3</v>
      </c>
      <c r="Z124" s="2696">
        <f t="shared" si="84"/>
        <v>2</v>
      </c>
      <c r="AA124" s="210">
        <f t="shared" si="84"/>
        <v>2</v>
      </c>
      <c r="AB124" s="2696">
        <f t="shared" si="84"/>
        <v>3</v>
      </c>
      <c r="AC124" s="210">
        <f t="shared" si="84"/>
        <v>8</v>
      </c>
      <c r="AD124" s="2696">
        <f t="shared" si="84"/>
        <v>1</v>
      </c>
      <c r="AE124" s="210">
        <f t="shared" si="84"/>
        <v>6</v>
      </c>
      <c r="AF124" s="2696">
        <f t="shared" si="84"/>
        <v>0</v>
      </c>
      <c r="AG124" s="210">
        <f t="shared" si="84"/>
        <v>2</v>
      </c>
      <c r="AH124" s="2696">
        <f t="shared" si="84"/>
        <v>0</v>
      </c>
      <c r="AI124" s="210">
        <f t="shared" si="84"/>
        <v>1</v>
      </c>
      <c r="AJ124" s="2696">
        <f t="shared" si="84"/>
        <v>0</v>
      </c>
      <c r="AK124" s="210">
        <f t="shared" si="84"/>
        <v>0</v>
      </c>
      <c r="AL124" s="2696">
        <f t="shared" si="84"/>
        <v>0</v>
      </c>
      <c r="AM124" s="210">
        <f t="shared" si="84"/>
        <v>0</v>
      </c>
      <c r="AN124" s="210">
        <f t="shared" si="84"/>
        <v>2</v>
      </c>
      <c r="AO124" s="210">
        <f t="shared" si="84"/>
        <v>0</v>
      </c>
      <c r="AP124" s="210">
        <f>SUM(AP113:AP123)</f>
        <v>0</v>
      </c>
      <c r="AQ124" s="210">
        <f>SUM(AQ113:AQ123)</f>
        <v>0</v>
      </c>
      <c r="AR124" s="426"/>
      <c r="AS124" s="416"/>
      <c r="AT124" s="416"/>
      <c r="AU124" s="416"/>
      <c r="AV124" s="416"/>
      <c r="AW124" s="416"/>
      <c r="AX124" s="416"/>
      <c r="AY124" s="416"/>
      <c r="AZ124" s="416"/>
      <c r="CA124" s="417" t="str">
        <f t="shared" si="75"/>
        <v/>
      </c>
      <c r="CB124" s="417" t="str">
        <f t="shared" si="76"/>
        <v/>
      </c>
      <c r="CC124" s="417" t="str">
        <f t="shared" si="77"/>
        <v/>
      </c>
      <c r="CD124" s="417" t="str">
        <f t="shared" si="78"/>
        <v/>
      </c>
      <c r="CJ124" s="417">
        <f t="shared" si="79"/>
        <v>0</v>
      </c>
      <c r="CK124" s="417">
        <f t="shared" si="80"/>
        <v>0</v>
      </c>
      <c r="CL124" s="417">
        <f t="shared" si="80"/>
        <v>0</v>
      </c>
      <c r="CM124" s="417">
        <f t="shared" si="80"/>
        <v>0</v>
      </c>
    </row>
    <row r="125" spans="1:91" s="417" customFormat="1" ht="30" customHeight="1" thickTop="1" x14ac:dyDescent="0.25">
      <c r="A125" s="3663" t="s">
        <v>160</v>
      </c>
      <c r="B125" s="2661" t="s">
        <v>31</v>
      </c>
      <c r="C125" s="220">
        <f>SUM(D125:E125)</f>
        <v>0</v>
      </c>
      <c r="D125" s="221">
        <f>SUM(F125+H125+J125+L125+N125+P125+R125+T125+V125+X125+Z125+AB125+AD125+AF125+AH125+AJ125+AL125)</f>
        <v>0</v>
      </c>
      <c r="E125" s="222">
        <f>SUM(G125+I125+K125+M125+O125+Q125+S125+U125+W125+Y125+AA125+AC125+AE125+AG125+AI125+AK125+AM125)</f>
        <v>0</v>
      </c>
      <c r="F125" s="223">
        <v>0</v>
      </c>
      <c r="G125" s="224">
        <v>0</v>
      </c>
      <c r="H125" s="223">
        <v>0</v>
      </c>
      <c r="I125" s="224">
        <v>0</v>
      </c>
      <c r="J125" s="223">
        <v>0</v>
      </c>
      <c r="K125" s="224">
        <v>0</v>
      </c>
      <c r="L125" s="225">
        <v>0</v>
      </c>
      <c r="M125" s="226">
        <v>0</v>
      </c>
      <c r="N125" s="226">
        <v>0</v>
      </c>
      <c r="O125" s="227">
        <v>0</v>
      </c>
      <c r="P125" s="223">
        <v>0</v>
      </c>
      <c r="Q125" s="227">
        <v>0</v>
      </c>
      <c r="R125" s="225">
        <v>0</v>
      </c>
      <c r="S125" s="227">
        <v>0</v>
      </c>
      <c r="T125" s="225">
        <v>0</v>
      </c>
      <c r="U125" s="227">
        <v>0</v>
      </c>
      <c r="V125" s="223">
        <v>0</v>
      </c>
      <c r="W125" s="224">
        <v>0</v>
      </c>
      <c r="X125" s="225">
        <v>0</v>
      </c>
      <c r="Y125" s="224">
        <v>0</v>
      </c>
      <c r="Z125" s="225">
        <v>0</v>
      </c>
      <c r="AA125" s="227">
        <v>0</v>
      </c>
      <c r="AB125" s="225">
        <v>0</v>
      </c>
      <c r="AC125" s="227">
        <v>0</v>
      </c>
      <c r="AD125" s="225">
        <v>0</v>
      </c>
      <c r="AE125" s="227">
        <v>0</v>
      </c>
      <c r="AF125" s="225">
        <v>0</v>
      </c>
      <c r="AG125" s="227">
        <v>0</v>
      </c>
      <c r="AH125" s="225">
        <v>0</v>
      </c>
      <c r="AI125" s="227">
        <v>0</v>
      </c>
      <c r="AJ125" s="225">
        <v>0</v>
      </c>
      <c r="AK125" s="227">
        <v>0</v>
      </c>
      <c r="AL125" s="225">
        <v>0</v>
      </c>
      <c r="AM125" s="227">
        <v>0</v>
      </c>
      <c r="AN125" s="227">
        <v>0</v>
      </c>
      <c r="AO125" s="227">
        <v>0</v>
      </c>
      <c r="AP125" s="227">
        <v>0</v>
      </c>
      <c r="AQ125" s="227">
        <v>0</v>
      </c>
      <c r="AR125" s="426" t="str">
        <f t="shared" ref="AR125:AR136" si="85">+CA125&amp;CB125&amp;CC125&amp;CD125</f>
        <v/>
      </c>
      <c r="AS125" s="416"/>
      <c r="AT125" s="416"/>
      <c r="AU125" s="416"/>
      <c r="AV125" s="416"/>
      <c r="AW125" s="416"/>
      <c r="AX125" s="416"/>
      <c r="AY125" s="416"/>
      <c r="AZ125" s="416"/>
      <c r="CA125" s="417" t="str">
        <f t="shared" si="75"/>
        <v/>
      </c>
      <c r="CB125" s="417" t="str">
        <f t="shared" si="76"/>
        <v/>
      </c>
      <c r="CC125" s="417" t="str">
        <f t="shared" si="77"/>
        <v/>
      </c>
      <c r="CD125" s="417" t="str">
        <f t="shared" si="78"/>
        <v/>
      </c>
      <c r="CJ125" s="417">
        <f t="shared" si="79"/>
        <v>0</v>
      </c>
      <c r="CK125" s="417">
        <f t="shared" si="80"/>
        <v>0</v>
      </c>
      <c r="CL125" s="417">
        <f t="shared" si="80"/>
        <v>0</v>
      </c>
      <c r="CM125" s="417">
        <f t="shared" si="80"/>
        <v>0</v>
      </c>
    </row>
    <row r="126" spans="1:91" s="417" customFormat="1" ht="15" x14ac:dyDescent="0.25">
      <c r="A126" s="3663"/>
      <c r="B126" s="2668" t="s">
        <v>151</v>
      </c>
      <c r="C126" s="2669">
        <f t="shared" ref="C126:C134" si="86">SUM(D126:E126)</f>
        <v>75</v>
      </c>
      <c r="D126" s="2670">
        <f t="shared" ref="D126:E135" si="87">SUM(F126+H126+J126+L126+N126+P126+R126+T126+V126+X126+Z126+AB126+AD126+AF126+AH126+AJ126+AL126)</f>
        <v>23</v>
      </c>
      <c r="E126" s="2671">
        <f>SUM(G126+I126+K126+M126+O126+Q126+S126+U126+W126+Y126+AA126+AC126+AE126+AG126+AI126+AK126+AM126)</f>
        <v>52</v>
      </c>
      <c r="F126" s="2653">
        <v>1</v>
      </c>
      <c r="G126" s="2655">
        <v>0</v>
      </c>
      <c r="H126" s="2653">
        <v>1</v>
      </c>
      <c r="I126" s="2655">
        <v>8</v>
      </c>
      <c r="J126" s="2653">
        <v>13</v>
      </c>
      <c r="K126" s="2655">
        <v>23</v>
      </c>
      <c r="L126" s="2672">
        <v>8</v>
      </c>
      <c r="M126" s="2654">
        <v>21</v>
      </c>
      <c r="N126" s="2654">
        <v>0</v>
      </c>
      <c r="O126" s="2673">
        <v>0</v>
      </c>
      <c r="P126" s="2653">
        <v>0</v>
      </c>
      <c r="Q126" s="2673">
        <v>0</v>
      </c>
      <c r="R126" s="2672">
        <v>0</v>
      </c>
      <c r="S126" s="2673">
        <v>0</v>
      </c>
      <c r="T126" s="2672">
        <v>0</v>
      </c>
      <c r="U126" s="2673">
        <v>0</v>
      </c>
      <c r="V126" s="2653">
        <v>0</v>
      </c>
      <c r="W126" s="2655">
        <v>0</v>
      </c>
      <c r="X126" s="2672">
        <v>0</v>
      </c>
      <c r="Y126" s="2655">
        <v>0</v>
      </c>
      <c r="Z126" s="2672">
        <v>0</v>
      </c>
      <c r="AA126" s="2673">
        <v>0</v>
      </c>
      <c r="AB126" s="2672">
        <v>0</v>
      </c>
      <c r="AC126" s="2673">
        <v>0</v>
      </c>
      <c r="AD126" s="2672">
        <v>0</v>
      </c>
      <c r="AE126" s="2673">
        <v>0</v>
      </c>
      <c r="AF126" s="2672">
        <v>0</v>
      </c>
      <c r="AG126" s="2673">
        <v>0</v>
      </c>
      <c r="AH126" s="2672">
        <v>0</v>
      </c>
      <c r="AI126" s="2673">
        <v>0</v>
      </c>
      <c r="AJ126" s="2672">
        <v>0</v>
      </c>
      <c r="AK126" s="2673">
        <v>0</v>
      </c>
      <c r="AL126" s="2672">
        <v>0</v>
      </c>
      <c r="AM126" s="2673">
        <v>0</v>
      </c>
      <c r="AN126" s="2673">
        <v>3</v>
      </c>
      <c r="AO126" s="2673">
        <v>1</v>
      </c>
      <c r="AP126" s="2673">
        <v>0</v>
      </c>
      <c r="AQ126" s="2673">
        <v>0</v>
      </c>
      <c r="AR126" s="426" t="str">
        <f t="shared" si="85"/>
        <v/>
      </c>
      <c r="AS126" s="416"/>
      <c r="AT126" s="416"/>
      <c r="AU126" s="416"/>
      <c r="AV126" s="416"/>
      <c r="AW126" s="416"/>
      <c r="AX126" s="416"/>
      <c r="AY126" s="416"/>
      <c r="AZ126" s="416"/>
      <c r="CA126" s="417" t="str">
        <f t="shared" si="75"/>
        <v/>
      </c>
      <c r="CB126" s="417" t="str">
        <f t="shared" si="76"/>
        <v/>
      </c>
      <c r="CC126" s="417" t="str">
        <f t="shared" si="77"/>
        <v/>
      </c>
      <c r="CD126" s="417" t="str">
        <f t="shared" si="78"/>
        <v/>
      </c>
      <c r="CJ126" s="417">
        <f t="shared" si="79"/>
        <v>0</v>
      </c>
      <c r="CK126" s="417">
        <f t="shared" si="80"/>
        <v>0</v>
      </c>
      <c r="CL126" s="417">
        <f t="shared" si="80"/>
        <v>0</v>
      </c>
      <c r="CM126" s="417">
        <f t="shared" si="80"/>
        <v>0</v>
      </c>
    </row>
    <row r="127" spans="1:91" s="417" customFormat="1" ht="20.25" customHeight="1" x14ac:dyDescent="0.25">
      <c r="A127" s="3663"/>
      <c r="B127" s="2668" t="s">
        <v>152</v>
      </c>
      <c r="C127" s="2669">
        <f t="shared" si="86"/>
        <v>0</v>
      </c>
      <c r="D127" s="2670">
        <f t="shared" si="87"/>
        <v>0</v>
      </c>
      <c r="E127" s="2671">
        <f t="shared" si="87"/>
        <v>0</v>
      </c>
      <c r="F127" s="2653">
        <v>0</v>
      </c>
      <c r="G127" s="2655">
        <v>0</v>
      </c>
      <c r="H127" s="2653">
        <v>0</v>
      </c>
      <c r="I127" s="2655">
        <v>0</v>
      </c>
      <c r="J127" s="2653">
        <v>0</v>
      </c>
      <c r="K127" s="2655">
        <v>0</v>
      </c>
      <c r="L127" s="2672">
        <v>0</v>
      </c>
      <c r="M127" s="2654">
        <v>0</v>
      </c>
      <c r="N127" s="2654">
        <v>0</v>
      </c>
      <c r="O127" s="2673">
        <v>0</v>
      </c>
      <c r="P127" s="2653">
        <v>0</v>
      </c>
      <c r="Q127" s="2673">
        <v>0</v>
      </c>
      <c r="R127" s="2672">
        <v>0</v>
      </c>
      <c r="S127" s="2673">
        <v>0</v>
      </c>
      <c r="T127" s="2672">
        <v>0</v>
      </c>
      <c r="U127" s="2673">
        <v>0</v>
      </c>
      <c r="V127" s="2653">
        <v>0</v>
      </c>
      <c r="W127" s="2655">
        <v>0</v>
      </c>
      <c r="X127" s="2672">
        <v>0</v>
      </c>
      <c r="Y127" s="2655">
        <v>0</v>
      </c>
      <c r="Z127" s="2672">
        <v>0</v>
      </c>
      <c r="AA127" s="2673">
        <v>0</v>
      </c>
      <c r="AB127" s="2672">
        <v>0</v>
      </c>
      <c r="AC127" s="2673">
        <v>0</v>
      </c>
      <c r="AD127" s="2672">
        <v>0</v>
      </c>
      <c r="AE127" s="2673">
        <v>0</v>
      </c>
      <c r="AF127" s="2672">
        <v>0</v>
      </c>
      <c r="AG127" s="2673">
        <v>0</v>
      </c>
      <c r="AH127" s="2672">
        <v>0</v>
      </c>
      <c r="AI127" s="2673">
        <v>0</v>
      </c>
      <c r="AJ127" s="2672">
        <v>0</v>
      </c>
      <c r="AK127" s="2673">
        <v>0</v>
      </c>
      <c r="AL127" s="2672">
        <v>0</v>
      </c>
      <c r="AM127" s="2673">
        <v>0</v>
      </c>
      <c r="AN127" s="2673">
        <v>0</v>
      </c>
      <c r="AO127" s="2673">
        <v>0</v>
      </c>
      <c r="AP127" s="2673">
        <v>0</v>
      </c>
      <c r="AQ127" s="2673">
        <v>0</v>
      </c>
      <c r="AR127" s="426" t="str">
        <f t="shared" si="85"/>
        <v/>
      </c>
      <c r="AS127" s="416"/>
      <c r="AT127" s="416"/>
      <c r="AU127" s="416"/>
      <c r="AV127" s="416"/>
      <c r="AW127" s="416"/>
      <c r="AX127" s="416"/>
      <c r="AY127" s="416"/>
      <c r="AZ127" s="416"/>
      <c r="CA127" s="417" t="str">
        <f t="shared" si="75"/>
        <v/>
      </c>
      <c r="CB127" s="417" t="str">
        <f t="shared" si="76"/>
        <v/>
      </c>
      <c r="CC127" s="417" t="str">
        <f t="shared" si="77"/>
        <v/>
      </c>
      <c r="CD127" s="417" t="str">
        <f t="shared" si="78"/>
        <v/>
      </c>
      <c r="CJ127" s="417">
        <f t="shared" si="79"/>
        <v>0</v>
      </c>
      <c r="CK127" s="417">
        <f t="shared" si="80"/>
        <v>0</v>
      </c>
      <c r="CL127" s="417">
        <f t="shared" si="80"/>
        <v>0</v>
      </c>
      <c r="CM127" s="417">
        <f t="shared" si="80"/>
        <v>0</v>
      </c>
    </row>
    <row r="128" spans="1:91" s="417" customFormat="1" ht="20.25" customHeight="1" x14ac:dyDescent="0.25">
      <c r="A128" s="3663"/>
      <c r="B128" s="2668" t="s">
        <v>153</v>
      </c>
      <c r="C128" s="2669">
        <f t="shared" si="86"/>
        <v>0</v>
      </c>
      <c r="D128" s="2670">
        <f t="shared" si="87"/>
        <v>0</v>
      </c>
      <c r="E128" s="2671">
        <f t="shared" si="87"/>
        <v>0</v>
      </c>
      <c r="F128" s="2653">
        <v>0</v>
      </c>
      <c r="G128" s="2655">
        <v>0</v>
      </c>
      <c r="H128" s="2653">
        <v>0</v>
      </c>
      <c r="I128" s="2655">
        <v>0</v>
      </c>
      <c r="J128" s="2653">
        <v>0</v>
      </c>
      <c r="K128" s="2655">
        <v>0</v>
      </c>
      <c r="L128" s="2672">
        <v>0</v>
      </c>
      <c r="M128" s="2654">
        <v>0</v>
      </c>
      <c r="N128" s="2654">
        <v>0</v>
      </c>
      <c r="O128" s="2673">
        <v>0</v>
      </c>
      <c r="P128" s="2653">
        <v>0</v>
      </c>
      <c r="Q128" s="2673">
        <v>0</v>
      </c>
      <c r="R128" s="2672">
        <v>0</v>
      </c>
      <c r="S128" s="2673">
        <v>0</v>
      </c>
      <c r="T128" s="2672">
        <v>0</v>
      </c>
      <c r="U128" s="2673">
        <v>0</v>
      </c>
      <c r="V128" s="2653">
        <v>0</v>
      </c>
      <c r="W128" s="2655">
        <v>0</v>
      </c>
      <c r="X128" s="2672">
        <v>0</v>
      </c>
      <c r="Y128" s="2655">
        <v>0</v>
      </c>
      <c r="Z128" s="2672">
        <v>0</v>
      </c>
      <c r="AA128" s="2673">
        <v>0</v>
      </c>
      <c r="AB128" s="2672">
        <v>0</v>
      </c>
      <c r="AC128" s="2673">
        <v>0</v>
      </c>
      <c r="AD128" s="2672">
        <v>0</v>
      </c>
      <c r="AE128" s="2673">
        <v>0</v>
      </c>
      <c r="AF128" s="2672">
        <v>0</v>
      </c>
      <c r="AG128" s="2673">
        <v>0</v>
      </c>
      <c r="AH128" s="2672">
        <v>0</v>
      </c>
      <c r="AI128" s="2673">
        <v>0</v>
      </c>
      <c r="AJ128" s="2672">
        <v>0</v>
      </c>
      <c r="AK128" s="2673">
        <v>0</v>
      </c>
      <c r="AL128" s="2672">
        <v>0</v>
      </c>
      <c r="AM128" s="2673">
        <v>0</v>
      </c>
      <c r="AN128" s="2673">
        <v>0</v>
      </c>
      <c r="AO128" s="2673">
        <v>0</v>
      </c>
      <c r="AP128" s="2673">
        <v>0</v>
      </c>
      <c r="AQ128" s="2673">
        <v>0</v>
      </c>
      <c r="AR128" s="426" t="str">
        <f t="shared" si="85"/>
        <v/>
      </c>
      <c r="AS128" s="416"/>
      <c r="AT128" s="416"/>
      <c r="AU128" s="416"/>
      <c r="AV128" s="416"/>
      <c r="AW128" s="416"/>
      <c r="AX128" s="416"/>
      <c r="AY128" s="416"/>
      <c r="AZ128" s="416"/>
      <c r="CA128" s="417" t="str">
        <f t="shared" si="75"/>
        <v/>
      </c>
      <c r="CB128" s="417" t="str">
        <f t="shared" si="76"/>
        <v/>
      </c>
      <c r="CC128" s="417" t="str">
        <f t="shared" si="77"/>
        <v/>
      </c>
      <c r="CD128" s="417" t="str">
        <f t="shared" si="78"/>
        <v/>
      </c>
      <c r="CJ128" s="417">
        <f t="shared" si="79"/>
        <v>0</v>
      </c>
      <c r="CK128" s="417">
        <f t="shared" si="80"/>
        <v>0</v>
      </c>
      <c r="CL128" s="417">
        <f t="shared" si="80"/>
        <v>0</v>
      </c>
      <c r="CM128" s="417">
        <f t="shared" si="80"/>
        <v>0</v>
      </c>
    </row>
    <row r="129" spans="1:91" s="417" customFormat="1" ht="20.25" customHeight="1" x14ac:dyDescent="0.25">
      <c r="A129" s="3663"/>
      <c r="B129" s="2668" t="s">
        <v>154</v>
      </c>
      <c r="C129" s="2669">
        <f t="shared" si="86"/>
        <v>3</v>
      </c>
      <c r="D129" s="2670">
        <f t="shared" si="87"/>
        <v>0</v>
      </c>
      <c r="E129" s="2671">
        <f t="shared" si="87"/>
        <v>3</v>
      </c>
      <c r="F129" s="2653">
        <v>0</v>
      </c>
      <c r="G129" s="2655">
        <v>0</v>
      </c>
      <c r="H129" s="2653">
        <v>0</v>
      </c>
      <c r="I129" s="2655">
        <v>0</v>
      </c>
      <c r="J129" s="2653">
        <v>0</v>
      </c>
      <c r="K129" s="2655">
        <v>3</v>
      </c>
      <c r="L129" s="2672">
        <v>0</v>
      </c>
      <c r="M129" s="2654">
        <v>0</v>
      </c>
      <c r="N129" s="2654">
        <v>0</v>
      </c>
      <c r="O129" s="2673">
        <v>0</v>
      </c>
      <c r="P129" s="2653">
        <v>0</v>
      </c>
      <c r="Q129" s="2673">
        <v>0</v>
      </c>
      <c r="R129" s="2672">
        <v>0</v>
      </c>
      <c r="S129" s="2673">
        <v>0</v>
      </c>
      <c r="T129" s="2672">
        <v>0</v>
      </c>
      <c r="U129" s="2673">
        <v>0</v>
      </c>
      <c r="V129" s="2653">
        <v>0</v>
      </c>
      <c r="W129" s="2655">
        <v>0</v>
      </c>
      <c r="X129" s="2672">
        <v>0</v>
      </c>
      <c r="Y129" s="2655">
        <v>0</v>
      </c>
      <c r="Z129" s="2672">
        <v>0</v>
      </c>
      <c r="AA129" s="2673">
        <v>0</v>
      </c>
      <c r="AB129" s="2672">
        <v>0</v>
      </c>
      <c r="AC129" s="2673">
        <v>0</v>
      </c>
      <c r="AD129" s="2672">
        <v>0</v>
      </c>
      <c r="AE129" s="2673">
        <v>0</v>
      </c>
      <c r="AF129" s="2672">
        <v>0</v>
      </c>
      <c r="AG129" s="2673">
        <v>0</v>
      </c>
      <c r="AH129" s="2672">
        <v>0</v>
      </c>
      <c r="AI129" s="2673">
        <v>0</v>
      </c>
      <c r="AJ129" s="2672">
        <v>0</v>
      </c>
      <c r="AK129" s="2673">
        <v>0</v>
      </c>
      <c r="AL129" s="2672">
        <v>0</v>
      </c>
      <c r="AM129" s="2673">
        <v>0</v>
      </c>
      <c r="AN129" s="2673">
        <v>3</v>
      </c>
      <c r="AO129" s="2673">
        <v>0</v>
      </c>
      <c r="AP129" s="2673">
        <v>0</v>
      </c>
      <c r="AQ129" s="2673">
        <v>0</v>
      </c>
      <c r="AR129" s="426" t="str">
        <f t="shared" si="85"/>
        <v/>
      </c>
      <c r="AS129" s="416"/>
      <c r="AT129" s="416"/>
      <c r="AU129" s="416"/>
      <c r="AV129" s="416"/>
      <c r="AW129" s="416"/>
      <c r="AX129" s="416"/>
      <c r="AY129" s="416"/>
      <c r="AZ129" s="416"/>
      <c r="CA129" s="417" t="str">
        <f t="shared" si="75"/>
        <v/>
      </c>
      <c r="CB129" s="417" t="str">
        <f t="shared" si="76"/>
        <v/>
      </c>
      <c r="CC129" s="417" t="str">
        <f t="shared" si="77"/>
        <v/>
      </c>
      <c r="CD129" s="417" t="str">
        <f t="shared" si="78"/>
        <v/>
      </c>
      <c r="CJ129" s="417">
        <f t="shared" si="79"/>
        <v>0</v>
      </c>
      <c r="CK129" s="417">
        <f t="shared" si="80"/>
        <v>0</v>
      </c>
      <c r="CL129" s="417">
        <f t="shared" si="80"/>
        <v>0</v>
      </c>
      <c r="CM129" s="417">
        <f t="shared" si="80"/>
        <v>0</v>
      </c>
    </row>
    <row r="130" spans="1:91" s="417" customFormat="1" ht="20.25" customHeight="1" x14ac:dyDescent="0.25">
      <c r="A130" s="3663"/>
      <c r="B130" s="2668" t="s">
        <v>37</v>
      </c>
      <c r="C130" s="2669">
        <f t="shared" si="86"/>
        <v>0</v>
      </c>
      <c r="D130" s="2670">
        <f t="shared" si="87"/>
        <v>0</v>
      </c>
      <c r="E130" s="2671">
        <f t="shared" si="87"/>
        <v>0</v>
      </c>
      <c r="F130" s="2653">
        <v>0</v>
      </c>
      <c r="G130" s="2655">
        <v>0</v>
      </c>
      <c r="H130" s="2653">
        <v>0</v>
      </c>
      <c r="I130" s="2655">
        <v>0</v>
      </c>
      <c r="J130" s="2653">
        <v>0</v>
      </c>
      <c r="K130" s="2655">
        <v>0</v>
      </c>
      <c r="L130" s="2672">
        <v>0</v>
      </c>
      <c r="M130" s="2654">
        <v>0</v>
      </c>
      <c r="N130" s="2654">
        <v>0</v>
      </c>
      <c r="O130" s="2673">
        <v>0</v>
      </c>
      <c r="P130" s="2653">
        <v>0</v>
      </c>
      <c r="Q130" s="2673">
        <v>0</v>
      </c>
      <c r="R130" s="2672">
        <v>0</v>
      </c>
      <c r="S130" s="2673">
        <v>0</v>
      </c>
      <c r="T130" s="2672">
        <v>0</v>
      </c>
      <c r="U130" s="2673">
        <v>0</v>
      </c>
      <c r="V130" s="2653">
        <v>0</v>
      </c>
      <c r="W130" s="2655">
        <v>0</v>
      </c>
      <c r="X130" s="2672">
        <v>0</v>
      </c>
      <c r="Y130" s="2655">
        <v>0</v>
      </c>
      <c r="Z130" s="2672">
        <v>0</v>
      </c>
      <c r="AA130" s="2673">
        <v>0</v>
      </c>
      <c r="AB130" s="2672">
        <v>0</v>
      </c>
      <c r="AC130" s="2673">
        <v>0</v>
      </c>
      <c r="AD130" s="2672">
        <v>0</v>
      </c>
      <c r="AE130" s="2673">
        <v>0</v>
      </c>
      <c r="AF130" s="2672">
        <v>0</v>
      </c>
      <c r="AG130" s="2673">
        <v>0</v>
      </c>
      <c r="AH130" s="2672">
        <v>0</v>
      </c>
      <c r="AI130" s="2673">
        <v>0</v>
      </c>
      <c r="AJ130" s="2672">
        <v>0</v>
      </c>
      <c r="AK130" s="2673">
        <v>0</v>
      </c>
      <c r="AL130" s="2672">
        <v>0</v>
      </c>
      <c r="AM130" s="2673">
        <v>0</v>
      </c>
      <c r="AN130" s="2673">
        <v>0</v>
      </c>
      <c r="AO130" s="2673">
        <v>0</v>
      </c>
      <c r="AP130" s="2673">
        <v>0</v>
      </c>
      <c r="AQ130" s="2673">
        <v>0</v>
      </c>
      <c r="AR130" s="426" t="str">
        <f t="shared" si="85"/>
        <v/>
      </c>
      <c r="AS130" s="416"/>
      <c r="AT130" s="416"/>
      <c r="AU130" s="416"/>
      <c r="AV130" s="416"/>
      <c r="AW130" s="416"/>
      <c r="AX130" s="416"/>
      <c r="AY130" s="416"/>
      <c r="AZ130" s="416"/>
      <c r="CA130" s="417" t="str">
        <f t="shared" si="75"/>
        <v/>
      </c>
      <c r="CB130" s="417" t="str">
        <f t="shared" si="76"/>
        <v/>
      </c>
      <c r="CC130" s="417" t="str">
        <f t="shared" si="77"/>
        <v/>
      </c>
      <c r="CD130" s="417" t="str">
        <f t="shared" si="78"/>
        <v/>
      </c>
      <c r="CJ130" s="417">
        <f t="shared" si="79"/>
        <v>0</v>
      </c>
      <c r="CK130" s="417">
        <f t="shared" si="80"/>
        <v>0</v>
      </c>
      <c r="CL130" s="417">
        <f t="shared" si="80"/>
        <v>0</v>
      </c>
      <c r="CM130" s="417">
        <f t="shared" si="80"/>
        <v>0</v>
      </c>
    </row>
    <row r="131" spans="1:91" s="417" customFormat="1" ht="20.25" customHeight="1" x14ac:dyDescent="0.25">
      <c r="A131" s="3663"/>
      <c r="B131" s="2668" t="s">
        <v>155</v>
      </c>
      <c r="C131" s="2669">
        <f t="shared" si="86"/>
        <v>22</v>
      </c>
      <c r="D131" s="2670">
        <f t="shared" si="87"/>
        <v>16</v>
      </c>
      <c r="E131" s="2671">
        <f t="shared" si="87"/>
        <v>6</v>
      </c>
      <c r="F131" s="2653">
        <v>2</v>
      </c>
      <c r="G131" s="2655">
        <v>0</v>
      </c>
      <c r="H131" s="2653">
        <v>2</v>
      </c>
      <c r="I131" s="2655">
        <v>1</v>
      </c>
      <c r="J131" s="2653">
        <v>8</v>
      </c>
      <c r="K131" s="2655">
        <v>3</v>
      </c>
      <c r="L131" s="2672">
        <v>4</v>
      </c>
      <c r="M131" s="2654">
        <v>2</v>
      </c>
      <c r="N131" s="2654">
        <v>0</v>
      </c>
      <c r="O131" s="2673">
        <v>0</v>
      </c>
      <c r="P131" s="2653">
        <v>0</v>
      </c>
      <c r="Q131" s="2673">
        <v>0</v>
      </c>
      <c r="R131" s="2672">
        <v>0</v>
      </c>
      <c r="S131" s="2673">
        <v>0</v>
      </c>
      <c r="T131" s="2672">
        <v>0</v>
      </c>
      <c r="U131" s="2673">
        <v>0</v>
      </c>
      <c r="V131" s="2653">
        <v>0</v>
      </c>
      <c r="W131" s="2655">
        <v>0</v>
      </c>
      <c r="X131" s="2672">
        <v>0</v>
      </c>
      <c r="Y131" s="2655">
        <v>0</v>
      </c>
      <c r="Z131" s="2672">
        <v>0</v>
      </c>
      <c r="AA131" s="2673">
        <v>0</v>
      </c>
      <c r="AB131" s="2672">
        <v>0</v>
      </c>
      <c r="AC131" s="2673">
        <v>0</v>
      </c>
      <c r="AD131" s="2672">
        <v>0</v>
      </c>
      <c r="AE131" s="2673">
        <v>0</v>
      </c>
      <c r="AF131" s="2672">
        <v>0</v>
      </c>
      <c r="AG131" s="2673">
        <v>0</v>
      </c>
      <c r="AH131" s="2672">
        <v>0</v>
      </c>
      <c r="AI131" s="2673">
        <v>0</v>
      </c>
      <c r="AJ131" s="2672">
        <v>0</v>
      </c>
      <c r="AK131" s="2673">
        <v>0</v>
      </c>
      <c r="AL131" s="2672">
        <v>0</v>
      </c>
      <c r="AM131" s="2673">
        <v>0</v>
      </c>
      <c r="AN131" s="2673">
        <v>0</v>
      </c>
      <c r="AO131" s="2673">
        <v>0</v>
      </c>
      <c r="AP131" s="2673">
        <v>0</v>
      </c>
      <c r="AQ131" s="2673">
        <v>0</v>
      </c>
      <c r="AR131" s="426" t="str">
        <f t="shared" si="85"/>
        <v/>
      </c>
      <c r="AS131" s="416"/>
      <c r="AT131" s="416"/>
      <c r="AU131" s="416"/>
      <c r="AV131" s="416"/>
      <c r="AW131" s="416"/>
      <c r="AX131" s="416"/>
      <c r="AY131" s="416"/>
      <c r="AZ131" s="416"/>
      <c r="CA131" s="417" t="str">
        <f t="shared" si="75"/>
        <v/>
      </c>
      <c r="CB131" s="417" t="str">
        <f t="shared" si="76"/>
        <v/>
      </c>
      <c r="CC131" s="417" t="str">
        <f t="shared" si="77"/>
        <v/>
      </c>
      <c r="CD131" s="417" t="str">
        <f t="shared" si="78"/>
        <v/>
      </c>
      <c r="CJ131" s="417">
        <f t="shared" si="79"/>
        <v>0</v>
      </c>
      <c r="CK131" s="417">
        <f t="shared" si="80"/>
        <v>0</v>
      </c>
      <c r="CL131" s="417">
        <f t="shared" si="80"/>
        <v>0</v>
      </c>
      <c r="CM131" s="417">
        <f t="shared" si="80"/>
        <v>0</v>
      </c>
    </row>
    <row r="132" spans="1:91" s="417" customFormat="1" ht="20.25" customHeight="1" x14ac:dyDescent="0.25">
      <c r="A132" s="3663"/>
      <c r="B132" s="2668" t="s">
        <v>156</v>
      </c>
      <c r="C132" s="2669">
        <f t="shared" si="86"/>
        <v>0</v>
      </c>
      <c r="D132" s="2670">
        <f t="shared" si="87"/>
        <v>0</v>
      </c>
      <c r="E132" s="2671">
        <f t="shared" si="87"/>
        <v>0</v>
      </c>
      <c r="F132" s="2653">
        <v>0</v>
      </c>
      <c r="G132" s="2655">
        <v>0</v>
      </c>
      <c r="H132" s="2653">
        <v>0</v>
      </c>
      <c r="I132" s="2655">
        <v>0</v>
      </c>
      <c r="J132" s="2653">
        <v>0</v>
      </c>
      <c r="K132" s="2655">
        <v>0</v>
      </c>
      <c r="L132" s="2672">
        <v>0</v>
      </c>
      <c r="M132" s="2654">
        <v>0</v>
      </c>
      <c r="N132" s="2654">
        <v>0</v>
      </c>
      <c r="O132" s="2673">
        <v>0</v>
      </c>
      <c r="P132" s="2653">
        <v>0</v>
      </c>
      <c r="Q132" s="2673">
        <v>0</v>
      </c>
      <c r="R132" s="2672">
        <v>0</v>
      </c>
      <c r="S132" s="2673">
        <v>0</v>
      </c>
      <c r="T132" s="2672">
        <v>0</v>
      </c>
      <c r="U132" s="2673">
        <v>0</v>
      </c>
      <c r="V132" s="2653">
        <v>0</v>
      </c>
      <c r="W132" s="2655">
        <v>0</v>
      </c>
      <c r="X132" s="2672">
        <v>0</v>
      </c>
      <c r="Y132" s="2655">
        <v>0</v>
      </c>
      <c r="Z132" s="2672">
        <v>0</v>
      </c>
      <c r="AA132" s="2673">
        <v>0</v>
      </c>
      <c r="AB132" s="2672">
        <v>0</v>
      </c>
      <c r="AC132" s="2673">
        <v>0</v>
      </c>
      <c r="AD132" s="2672">
        <v>0</v>
      </c>
      <c r="AE132" s="2673">
        <v>0</v>
      </c>
      <c r="AF132" s="2672">
        <v>0</v>
      </c>
      <c r="AG132" s="2673">
        <v>0</v>
      </c>
      <c r="AH132" s="2672">
        <v>0</v>
      </c>
      <c r="AI132" s="2673">
        <v>0</v>
      </c>
      <c r="AJ132" s="2672">
        <v>0</v>
      </c>
      <c r="AK132" s="2673">
        <v>0</v>
      </c>
      <c r="AL132" s="2672">
        <v>0</v>
      </c>
      <c r="AM132" s="2673">
        <v>0</v>
      </c>
      <c r="AN132" s="2673">
        <v>0</v>
      </c>
      <c r="AO132" s="2673">
        <v>0</v>
      </c>
      <c r="AP132" s="2673">
        <v>0</v>
      </c>
      <c r="AQ132" s="2673">
        <v>0</v>
      </c>
      <c r="AR132" s="426" t="str">
        <f t="shared" si="85"/>
        <v/>
      </c>
      <c r="AS132" s="416"/>
      <c r="AT132" s="416"/>
      <c r="AU132" s="416"/>
      <c r="AV132" s="416"/>
      <c r="AW132" s="416"/>
      <c r="AX132" s="416"/>
      <c r="AY132" s="416"/>
      <c r="AZ132" s="416"/>
      <c r="CA132" s="417" t="str">
        <f t="shared" si="75"/>
        <v/>
      </c>
      <c r="CB132" s="417" t="str">
        <f t="shared" si="76"/>
        <v/>
      </c>
      <c r="CC132" s="417" t="str">
        <f t="shared" si="77"/>
        <v/>
      </c>
      <c r="CD132" s="417" t="str">
        <f t="shared" si="78"/>
        <v/>
      </c>
      <c r="CJ132" s="417">
        <f t="shared" si="79"/>
        <v>0</v>
      </c>
      <c r="CK132" s="417">
        <f t="shared" si="80"/>
        <v>0</v>
      </c>
      <c r="CL132" s="417">
        <f t="shared" si="80"/>
        <v>0</v>
      </c>
      <c r="CM132" s="417">
        <f t="shared" si="80"/>
        <v>0</v>
      </c>
    </row>
    <row r="133" spans="1:91" s="417" customFormat="1" ht="20.25" customHeight="1" x14ac:dyDescent="0.25">
      <c r="A133" s="3663"/>
      <c r="B133" s="2668" t="s">
        <v>157</v>
      </c>
      <c r="C133" s="2669">
        <f t="shared" si="86"/>
        <v>0</v>
      </c>
      <c r="D133" s="2670">
        <f t="shared" si="87"/>
        <v>0</v>
      </c>
      <c r="E133" s="2671">
        <f t="shared" si="87"/>
        <v>0</v>
      </c>
      <c r="F133" s="2653">
        <v>0</v>
      </c>
      <c r="G133" s="2655">
        <v>0</v>
      </c>
      <c r="H133" s="2653">
        <v>0</v>
      </c>
      <c r="I133" s="2655">
        <v>0</v>
      </c>
      <c r="J133" s="2653">
        <v>0</v>
      </c>
      <c r="K133" s="2655">
        <v>0</v>
      </c>
      <c r="L133" s="2672">
        <v>0</v>
      </c>
      <c r="M133" s="2654">
        <v>0</v>
      </c>
      <c r="N133" s="2654">
        <v>0</v>
      </c>
      <c r="O133" s="2673">
        <v>0</v>
      </c>
      <c r="P133" s="2653">
        <v>0</v>
      </c>
      <c r="Q133" s="2673">
        <v>0</v>
      </c>
      <c r="R133" s="2672">
        <v>0</v>
      </c>
      <c r="S133" s="2673">
        <v>0</v>
      </c>
      <c r="T133" s="2672">
        <v>0</v>
      </c>
      <c r="U133" s="2673">
        <v>0</v>
      </c>
      <c r="V133" s="2653">
        <v>0</v>
      </c>
      <c r="W133" s="2655">
        <v>0</v>
      </c>
      <c r="X133" s="2672">
        <v>0</v>
      </c>
      <c r="Y133" s="2655">
        <v>0</v>
      </c>
      <c r="Z133" s="2672">
        <v>0</v>
      </c>
      <c r="AA133" s="2673">
        <v>0</v>
      </c>
      <c r="AB133" s="2672">
        <v>0</v>
      </c>
      <c r="AC133" s="2673">
        <v>0</v>
      </c>
      <c r="AD133" s="2672">
        <v>0</v>
      </c>
      <c r="AE133" s="2673">
        <v>0</v>
      </c>
      <c r="AF133" s="2672">
        <v>0</v>
      </c>
      <c r="AG133" s="2673">
        <v>0</v>
      </c>
      <c r="AH133" s="2672">
        <v>0</v>
      </c>
      <c r="AI133" s="2673">
        <v>0</v>
      </c>
      <c r="AJ133" s="2672">
        <v>0</v>
      </c>
      <c r="AK133" s="2673">
        <v>0</v>
      </c>
      <c r="AL133" s="2672">
        <v>0</v>
      </c>
      <c r="AM133" s="2673">
        <v>0</v>
      </c>
      <c r="AN133" s="2673">
        <v>0</v>
      </c>
      <c r="AO133" s="2673">
        <v>0</v>
      </c>
      <c r="AP133" s="2673">
        <v>0</v>
      </c>
      <c r="AQ133" s="2673">
        <v>0</v>
      </c>
      <c r="AR133" s="426" t="str">
        <f t="shared" si="85"/>
        <v/>
      </c>
      <c r="AS133" s="416"/>
      <c r="AT133" s="416"/>
      <c r="AU133" s="416"/>
      <c r="AV133" s="416"/>
      <c r="AW133" s="416"/>
      <c r="AX133" s="416"/>
      <c r="AY133" s="416"/>
      <c r="AZ133" s="416"/>
      <c r="CA133" s="417" t="str">
        <f t="shared" si="75"/>
        <v/>
      </c>
      <c r="CB133" s="417" t="str">
        <f t="shared" si="76"/>
        <v/>
      </c>
      <c r="CC133" s="417" t="str">
        <f t="shared" si="77"/>
        <v/>
      </c>
      <c r="CD133" s="417" t="str">
        <f t="shared" si="78"/>
        <v/>
      </c>
      <c r="CJ133" s="417">
        <f t="shared" si="79"/>
        <v>0</v>
      </c>
      <c r="CK133" s="417">
        <f t="shared" si="80"/>
        <v>0</v>
      </c>
      <c r="CL133" s="417">
        <f t="shared" si="80"/>
        <v>0</v>
      </c>
      <c r="CM133" s="417">
        <f t="shared" si="80"/>
        <v>0</v>
      </c>
    </row>
    <row r="134" spans="1:91" s="417" customFormat="1" ht="20.25" customHeight="1" x14ac:dyDescent="0.25">
      <c r="A134" s="3663"/>
      <c r="B134" s="2668" t="s">
        <v>158</v>
      </c>
      <c r="C134" s="2669">
        <f t="shared" si="86"/>
        <v>0</v>
      </c>
      <c r="D134" s="2670">
        <f t="shared" si="87"/>
        <v>0</v>
      </c>
      <c r="E134" s="2671">
        <f t="shared" si="87"/>
        <v>0</v>
      </c>
      <c r="F134" s="2653">
        <v>0</v>
      </c>
      <c r="G134" s="2655">
        <v>0</v>
      </c>
      <c r="H134" s="2653">
        <v>0</v>
      </c>
      <c r="I134" s="2655">
        <v>0</v>
      </c>
      <c r="J134" s="2653">
        <v>0</v>
      </c>
      <c r="K134" s="2655">
        <v>0</v>
      </c>
      <c r="L134" s="2672">
        <v>0</v>
      </c>
      <c r="M134" s="2654">
        <v>0</v>
      </c>
      <c r="N134" s="2654">
        <v>0</v>
      </c>
      <c r="O134" s="2673">
        <v>0</v>
      </c>
      <c r="P134" s="2653">
        <v>0</v>
      </c>
      <c r="Q134" s="2673">
        <v>0</v>
      </c>
      <c r="R134" s="2672">
        <v>0</v>
      </c>
      <c r="S134" s="2673">
        <v>0</v>
      </c>
      <c r="T134" s="2672">
        <v>0</v>
      </c>
      <c r="U134" s="2673">
        <v>0</v>
      </c>
      <c r="V134" s="2653">
        <v>0</v>
      </c>
      <c r="W134" s="2655">
        <v>0</v>
      </c>
      <c r="X134" s="2672">
        <v>0</v>
      </c>
      <c r="Y134" s="2655">
        <v>0</v>
      </c>
      <c r="Z134" s="2672">
        <v>0</v>
      </c>
      <c r="AA134" s="2673">
        <v>0</v>
      </c>
      <c r="AB134" s="2672">
        <v>0</v>
      </c>
      <c r="AC134" s="2673">
        <v>0</v>
      </c>
      <c r="AD134" s="2672">
        <v>0</v>
      </c>
      <c r="AE134" s="2673">
        <v>0</v>
      </c>
      <c r="AF134" s="2672">
        <v>0</v>
      </c>
      <c r="AG134" s="2673">
        <v>0</v>
      </c>
      <c r="AH134" s="2672">
        <v>0</v>
      </c>
      <c r="AI134" s="2673">
        <v>0</v>
      </c>
      <c r="AJ134" s="2672">
        <v>0</v>
      </c>
      <c r="AK134" s="2673">
        <v>0</v>
      </c>
      <c r="AL134" s="2672">
        <v>0</v>
      </c>
      <c r="AM134" s="2673">
        <v>0</v>
      </c>
      <c r="AN134" s="2673">
        <v>0</v>
      </c>
      <c r="AO134" s="2673">
        <v>0</v>
      </c>
      <c r="AP134" s="2673">
        <v>0</v>
      </c>
      <c r="AQ134" s="2673">
        <v>0</v>
      </c>
      <c r="AR134" s="426" t="str">
        <f t="shared" si="85"/>
        <v/>
      </c>
      <c r="AS134" s="416"/>
      <c r="AT134" s="416"/>
      <c r="AU134" s="416"/>
      <c r="AV134" s="416"/>
      <c r="AW134" s="416"/>
      <c r="AX134" s="416"/>
      <c r="AY134" s="416"/>
      <c r="AZ134" s="416"/>
      <c r="CA134" s="417" t="str">
        <f t="shared" si="75"/>
        <v/>
      </c>
      <c r="CB134" s="417" t="str">
        <f t="shared" si="76"/>
        <v/>
      </c>
      <c r="CC134" s="417" t="str">
        <f t="shared" si="77"/>
        <v/>
      </c>
      <c r="CD134" s="417" t="str">
        <f t="shared" si="78"/>
        <v/>
      </c>
      <c r="CJ134" s="417">
        <f t="shared" si="79"/>
        <v>0</v>
      </c>
      <c r="CK134" s="417">
        <f t="shared" si="80"/>
        <v>0</v>
      </c>
      <c r="CL134" s="417">
        <f t="shared" si="80"/>
        <v>0</v>
      </c>
      <c r="CM134" s="417">
        <f t="shared" si="80"/>
        <v>0</v>
      </c>
    </row>
    <row r="135" spans="1:91" s="417" customFormat="1" ht="24" customHeight="1" x14ac:dyDescent="0.25">
      <c r="A135" s="3663"/>
      <c r="B135" s="228" t="s">
        <v>159</v>
      </c>
      <c r="C135" s="229">
        <f>SUM(D135:E135)</f>
        <v>0</v>
      </c>
      <c r="D135" s="230">
        <f>SUM(F135+H135+J135+L135+N135+P135+R135+T135+V135+X135+Z135+AB135+AD135+AF135+AH135+AJ135+AL135)</f>
        <v>0</v>
      </c>
      <c r="E135" s="231">
        <f t="shared" si="87"/>
        <v>0</v>
      </c>
      <c r="F135" s="183">
        <v>0</v>
      </c>
      <c r="G135" s="185">
        <v>0</v>
      </c>
      <c r="H135" s="183">
        <v>0</v>
      </c>
      <c r="I135" s="185">
        <v>0</v>
      </c>
      <c r="J135" s="183">
        <v>0</v>
      </c>
      <c r="K135" s="185">
        <v>0</v>
      </c>
      <c r="L135" s="232">
        <v>0</v>
      </c>
      <c r="M135" s="184">
        <v>0</v>
      </c>
      <c r="N135" s="184">
        <v>0</v>
      </c>
      <c r="O135" s="233">
        <v>0</v>
      </c>
      <c r="P135" s="183">
        <v>0</v>
      </c>
      <c r="Q135" s="233">
        <v>0</v>
      </c>
      <c r="R135" s="234">
        <v>0</v>
      </c>
      <c r="S135" s="233">
        <v>0</v>
      </c>
      <c r="T135" s="232">
        <v>0</v>
      </c>
      <c r="U135" s="185">
        <v>0</v>
      </c>
      <c r="V135" s="232">
        <v>0</v>
      </c>
      <c r="W135" s="185">
        <v>0</v>
      </c>
      <c r="X135" s="232">
        <v>0</v>
      </c>
      <c r="Y135" s="185">
        <v>0</v>
      </c>
      <c r="Z135" s="232">
        <v>0</v>
      </c>
      <c r="AA135" s="185">
        <v>0</v>
      </c>
      <c r="AB135" s="232">
        <v>0</v>
      </c>
      <c r="AC135" s="185">
        <v>0</v>
      </c>
      <c r="AD135" s="232">
        <v>0</v>
      </c>
      <c r="AE135" s="185">
        <v>0</v>
      </c>
      <c r="AF135" s="232">
        <v>0</v>
      </c>
      <c r="AG135" s="185">
        <v>0</v>
      </c>
      <c r="AH135" s="232">
        <v>0</v>
      </c>
      <c r="AI135" s="185">
        <v>0</v>
      </c>
      <c r="AJ135" s="232">
        <v>0</v>
      </c>
      <c r="AK135" s="185">
        <v>0</v>
      </c>
      <c r="AL135" s="232">
        <v>0</v>
      </c>
      <c r="AM135" s="185">
        <v>0</v>
      </c>
      <c r="AN135" s="185">
        <v>0</v>
      </c>
      <c r="AO135" s="185">
        <v>0</v>
      </c>
      <c r="AP135" s="185">
        <v>0</v>
      </c>
      <c r="AQ135" s="185">
        <v>0</v>
      </c>
      <c r="AR135" s="426" t="str">
        <f t="shared" si="85"/>
        <v/>
      </c>
      <c r="AS135" s="416"/>
      <c r="AT135" s="416"/>
      <c r="AU135" s="416"/>
      <c r="AV135" s="416"/>
      <c r="AW135" s="416"/>
      <c r="AX135" s="416"/>
      <c r="AY135" s="416"/>
      <c r="AZ135" s="416"/>
      <c r="CA135" s="417" t="str">
        <f t="shared" si="75"/>
        <v/>
      </c>
      <c r="CB135" s="417" t="str">
        <f t="shared" si="76"/>
        <v/>
      </c>
      <c r="CC135" s="417" t="str">
        <f t="shared" si="77"/>
        <v/>
      </c>
      <c r="CD135" s="417" t="str">
        <f t="shared" si="78"/>
        <v/>
      </c>
      <c r="CJ135" s="417">
        <f t="shared" si="79"/>
        <v>0</v>
      </c>
      <c r="CK135" s="417">
        <f t="shared" si="80"/>
        <v>0</v>
      </c>
      <c r="CL135" s="417">
        <f t="shared" si="80"/>
        <v>0</v>
      </c>
      <c r="CM135" s="417">
        <f t="shared" si="80"/>
        <v>0</v>
      </c>
    </row>
    <row r="136" spans="1:91" s="417" customFormat="1" ht="15" x14ac:dyDescent="0.25">
      <c r="A136" s="3657"/>
      <c r="B136" s="235" t="s">
        <v>6</v>
      </c>
      <c r="C136" s="229">
        <f>SUM(D136:E136)</f>
        <v>100</v>
      </c>
      <c r="D136" s="230">
        <f>SUM(D125:D135)</f>
        <v>39</v>
      </c>
      <c r="E136" s="231">
        <f>SUM(E125:E135)</f>
        <v>61</v>
      </c>
      <c r="F136" s="236">
        <f>SUM(F125:F135)</f>
        <v>3</v>
      </c>
      <c r="G136" s="518">
        <f t="shared" ref="G136:AQ136" si="88">SUM(G125:G135)</f>
        <v>0</v>
      </c>
      <c r="H136" s="236">
        <f t="shared" si="88"/>
        <v>3</v>
      </c>
      <c r="I136" s="518">
        <f t="shared" si="88"/>
        <v>9</v>
      </c>
      <c r="J136" s="236">
        <f t="shared" si="88"/>
        <v>21</v>
      </c>
      <c r="K136" s="518">
        <f t="shared" si="88"/>
        <v>29</v>
      </c>
      <c r="L136" s="521">
        <f t="shared" si="88"/>
        <v>12</v>
      </c>
      <c r="M136" s="239">
        <f t="shared" si="88"/>
        <v>23</v>
      </c>
      <c r="N136" s="239">
        <f t="shared" si="88"/>
        <v>0</v>
      </c>
      <c r="O136" s="240">
        <f t="shared" si="88"/>
        <v>0</v>
      </c>
      <c r="P136" s="236">
        <f t="shared" si="88"/>
        <v>0</v>
      </c>
      <c r="Q136" s="240">
        <f t="shared" si="88"/>
        <v>0</v>
      </c>
      <c r="R136" s="517">
        <f t="shared" si="88"/>
        <v>0</v>
      </c>
      <c r="S136" s="2580">
        <f t="shared" si="88"/>
        <v>0</v>
      </c>
      <c r="T136" s="2466">
        <f t="shared" si="88"/>
        <v>0</v>
      </c>
      <c r="U136" s="2481">
        <f t="shared" si="88"/>
        <v>0</v>
      </c>
      <c r="V136" s="239">
        <f t="shared" si="88"/>
        <v>0</v>
      </c>
      <c r="W136" s="2580">
        <f t="shared" si="88"/>
        <v>0</v>
      </c>
      <c r="X136" s="2697">
        <f t="shared" si="88"/>
        <v>0</v>
      </c>
      <c r="Y136" s="518">
        <f t="shared" si="88"/>
        <v>0</v>
      </c>
      <c r="Z136" s="2698">
        <f t="shared" si="88"/>
        <v>0</v>
      </c>
      <c r="AA136" s="518">
        <f t="shared" si="88"/>
        <v>0</v>
      </c>
      <c r="AB136" s="2698">
        <f t="shared" si="88"/>
        <v>0</v>
      </c>
      <c r="AC136" s="518">
        <f t="shared" si="88"/>
        <v>0</v>
      </c>
      <c r="AD136" s="2698">
        <f t="shared" si="88"/>
        <v>0</v>
      </c>
      <c r="AE136" s="518">
        <f t="shared" si="88"/>
        <v>0</v>
      </c>
      <c r="AF136" s="2698">
        <f t="shared" si="88"/>
        <v>0</v>
      </c>
      <c r="AG136" s="518">
        <f t="shared" si="88"/>
        <v>0</v>
      </c>
      <c r="AH136" s="2698">
        <f t="shared" si="88"/>
        <v>0</v>
      </c>
      <c r="AI136" s="518">
        <f t="shared" si="88"/>
        <v>0</v>
      </c>
      <c r="AJ136" s="2698">
        <f t="shared" si="88"/>
        <v>0</v>
      </c>
      <c r="AK136" s="518">
        <f t="shared" si="88"/>
        <v>0</v>
      </c>
      <c r="AL136" s="2698">
        <f t="shared" si="88"/>
        <v>0</v>
      </c>
      <c r="AM136" s="518">
        <f t="shared" si="88"/>
        <v>0</v>
      </c>
      <c r="AN136" s="518">
        <f t="shared" si="88"/>
        <v>6</v>
      </c>
      <c r="AO136" s="518">
        <f t="shared" si="88"/>
        <v>1</v>
      </c>
      <c r="AP136" s="518">
        <f t="shared" si="88"/>
        <v>0</v>
      </c>
      <c r="AQ136" s="518">
        <f t="shared" si="88"/>
        <v>0</v>
      </c>
      <c r="AR136" s="426" t="str">
        <f t="shared" si="85"/>
        <v/>
      </c>
      <c r="AS136" s="416"/>
      <c r="AT136" s="416"/>
      <c r="AU136" s="416"/>
      <c r="AV136" s="416"/>
      <c r="AW136" s="416"/>
      <c r="AX136" s="416"/>
      <c r="AY136" s="416"/>
      <c r="AZ136" s="416"/>
      <c r="CA136" s="417" t="str">
        <f t="shared" si="75"/>
        <v/>
      </c>
      <c r="CB136" s="417" t="str">
        <f t="shared" si="76"/>
        <v/>
      </c>
      <c r="CC136" s="417" t="str">
        <f t="shared" si="77"/>
        <v/>
      </c>
      <c r="CD136" s="417" t="str">
        <f t="shared" si="78"/>
        <v/>
      </c>
      <c r="CJ136" s="417">
        <f t="shared" si="79"/>
        <v>0</v>
      </c>
      <c r="CK136" s="417">
        <f t="shared" si="80"/>
        <v>0</v>
      </c>
      <c r="CL136" s="417">
        <f t="shared" si="80"/>
        <v>0</v>
      </c>
      <c r="CM136" s="417">
        <f t="shared" si="80"/>
        <v>0</v>
      </c>
    </row>
    <row r="137" spans="1:91" s="417" customFormat="1" ht="25.5" customHeight="1" x14ac:dyDescent="0.2">
      <c r="A137" s="427" t="s">
        <v>161</v>
      </c>
      <c r="B137" s="248"/>
      <c r="C137" s="5"/>
      <c r="D137" s="428"/>
      <c r="E137" s="25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416"/>
      <c r="AH137" s="416"/>
      <c r="AI137" s="416"/>
      <c r="AJ137" s="416"/>
      <c r="AK137" s="416"/>
      <c r="AL137" s="416"/>
      <c r="AM137" s="416"/>
      <c r="AN137" s="416"/>
      <c r="AO137" s="416"/>
      <c r="AP137" s="416"/>
      <c r="AQ137" s="416"/>
      <c r="AR137" s="416" t="str">
        <f t="shared" ref="AR137:AR138" si="89">+BB123&amp;BC123&amp;BD123&amp;BE123</f>
        <v/>
      </c>
      <c r="AS137" s="416"/>
      <c r="AT137" s="416"/>
      <c r="AU137" s="416"/>
      <c r="AV137" s="416"/>
      <c r="AW137" s="416"/>
      <c r="AX137" s="416"/>
      <c r="AY137" s="416"/>
      <c r="AZ137" s="416"/>
    </row>
    <row r="138" spans="1:91" s="417" customFormat="1" x14ac:dyDescent="0.2">
      <c r="A138" s="4428" t="s">
        <v>162</v>
      </c>
      <c r="B138" s="4428" t="s">
        <v>4</v>
      </c>
      <c r="C138" s="3775" t="s">
        <v>6</v>
      </c>
      <c r="D138" s="3776"/>
      <c r="E138" s="3777"/>
      <c r="F138" s="4429" t="s">
        <v>163</v>
      </c>
      <c r="G138" s="4430"/>
      <c r="H138" s="4430"/>
      <c r="I138" s="4430"/>
      <c r="J138" s="4430"/>
      <c r="K138" s="4430"/>
      <c r="L138" s="4430"/>
      <c r="M138" s="4430"/>
      <c r="N138" s="4430"/>
      <c r="O138" s="4430"/>
      <c r="P138" s="4430"/>
      <c r="Q138" s="4430"/>
      <c r="R138" s="4430"/>
      <c r="S138" s="4430"/>
      <c r="T138" s="4430"/>
      <c r="U138" s="4430"/>
      <c r="V138" s="4430"/>
      <c r="W138" s="4430"/>
      <c r="X138" s="4430"/>
      <c r="Y138" s="4430"/>
      <c r="Z138" s="4430"/>
      <c r="AA138" s="4430"/>
      <c r="AB138" s="4430"/>
      <c r="AC138" s="4430"/>
      <c r="AD138" s="4430"/>
      <c r="AE138" s="4430"/>
      <c r="AF138" s="4430"/>
      <c r="AG138" s="4431"/>
      <c r="AH138" s="3777" t="s">
        <v>85</v>
      </c>
      <c r="AI138" s="416"/>
      <c r="AJ138" s="416"/>
      <c r="AK138" s="416"/>
      <c r="AL138" s="416"/>
      <c r="AM138" s="416"/>
      <c r="AN138" s="416"/>
      <c r="AO138" s="416"/>
      <c r="AP138" s="416"/>
      <c r="AQ138" s="416"/>
      <c r="AR138" s="416" t="str">
        <f t="shared" si="89"/>
        <v/>
      </c>
      <c r="AS138" s="416"/>
      <c r="AT138" s="416"/>
      <c r="AU138" s="416"/>
      <c r="AV138" s="416"/>
      <c r="AW138" s="416"/>
      <c r="AX138" s="416"/>
      <c r="AY138" s="416"/>
      <c r="AZ138" s="416"/>
    </row>
    <row r="139" spans="1:91" s="417" customFormat="1" x14ac:dyDescent="0.2">
      <c r="A139" s="3774"/>
      <c r="B139" s="3774"/>
      <c r="C139" s="3778"/>
      <c r="D139" s="3779"/>
      <c r="E139" s="3780"/>
      <c r="F139" s="4429" t="s">
        <v>15</v>
      </c>
      <c r="G139" s="4432"/>
      <c r="H139" s="4358" t="s">
        <v>16</v>
      </c>
      <c r="I139" s="4427"/>
      <c r="J139" s="4358" t="s">
        <v>17</v>
      </c>
      <c r="K139" s="4427"/>
      <c r="L139" s="4358" t="s">
        <v>18</v>
      </c>
      <c r="M139" s="4427"/>
      <c r="N139" s="4358" t="s">
        <v>19</v>
      </c>
      <c r="O139" s="4427"/>
      <c r="P139" s="4358" t="s">
        <v>20</v>
      </c>
      <c r="Q139" s="4427"/>
      <c r="R139" s="4358" t="s">
        <v>21</v>
      </c>
      <c r="S139" s="4427"/>
      <c r="T139" s="4358" t="s">
        <v>22</v>
      </c>
      <c r="U139" s="4427"/>
      <c r="V139" s="4358" t="s">
        <v>23</v>
      </c>
      <c r="W139" s="4427"/>
      <c r="X139" s="4358" t="s">
        <v>24</v>
      </c>
      <c r="Y139" s="4427"/>
      <c r="Z139" s="4358" t="s">
        <v>25</v>
      </c>
      <c r="AA139" s="4427"/>
      <c r="AB139" s="4358" t="s">
        <v>26</v>
      </c>
      <c r="AC139" s="4427"/>
      <c r="AD139" s="4358" t="s">
        <v>27</v>
      </c>
      <c r="AE139" s="4427"/>
      <c r="AF139" s="4358" t="s">
        <v>28</v>
      </c>
      <c r="AG139" s="4435"/>
      <c r="AH139" s="3819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CA139" s="3938" t="s">
        <v>137</v>
      </c>
      <c r="CM139" s="3938" t="s">
        <v>137</v>
      </c>
    </row>
    <row r="140" spans="1:91" s="417" customFormat="1" x14ac:dyDescent="0.2">
      <c r="A140" s="3755"/>
      <c r="B140" s="3755"/>
      <c r="C140" s="2582" t="s">
        <v>90</v>
      </c>
      <c r="D140" s="2546" t="s">
        <v>29</v>
      </c>
      <c r="E140" s="2699" t="s">
        <v>30</v>
      </c>
      <c r="F140" s="2478" t="s">
        <v>29</v>
      </c>
      <c r="G140" s="2699" t="s">
        <v>30</v>
      </c>
      <c r="H140" s="2478" t="s">
        <v>29</v>
      </c>
      <c r="I140" s="2699" t="s">
        <v>30</v>
      </c>
      <c r="J140" s="2478" t="s">
        <v>29</v>
      </c>
      <c r="K140" s="2699" t="s">
        <v>30</v>
      </c>
      <c r="L140" s="2478" t="s">
        <v>29</v>
      </c>
      <c r="M140" s="2699" t="s">
        <v>30</v>
      </c>
      <c r="N140" s="2478" t="s">
        <v>29</v>
      </c>
      <c r="O140" s="2699" t="s">
        <v>30</v>
      </c>
      <c r="P140" s="2478" t="s">
        <v>29</v>
      </c>
      <c r="Q140" s="2699" t="s">
        <v>30</v>
      </c>
      <c r="R140" s="2478" t="s">
        <v>29</v>
      </c>
      <c r="S140" s="2699" t="s">
        <v>30</v>
      </c>
      <c r="T140" s="2478" t="s">
        <v>29</v>
      </c>
      <c r="U140" s="2699" t="s">
        <v>30</v>
      </c>
      <c r="V140" s="2478" t="s">
        <v>29</v>
      </c>
      <c r="W140" s="2699" t="s">
        <v>30</v>
      </c>
      <c r="X140" s="2478" t="s">
        <v>29</v>
      </c>
      <c r="Y140" s="2699" t="s">
        <v>30</v>
      </c>
      <c r="Z140" s="2478" t="s">
        <v>29</v>
      </c>
      <c r="AA140" s="2699" t="s">
        <v>30</v>
      </c>
      <c r="AB140" s="2478" t="s">
        <v>29</v>
      </c>
      <c r="AC140" s="2699" t="s">
        <v>30</v>
      </c>
      <c r="AD140" s="2478" t="s">
        <v>29</v>
      </c>
      <c r="AE140" s="2699" t="s">
        <v>30</v>
      </c>
      <c r="AF140" s="2478" t="s">
        <v>29</v>
      </c>
      <c r="AG140" s="2700" t="s">
        <v>30</v>
      </c>
      <c r="AH140" s="3780"/>
      <c r="AI140" s="429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CA140" s="3938"/>
      <c r="CM140" s="3938"/>
    </row>
    <row r="141" spans="1:91" s="417" customFormat="1" x14ac:dyDescent="0.2">
      <c r="A141" s="4363" t="s">
        <v>164</v>
      </c>
      <c r="B141" s="2441" t="s">
        <v>31</v>
      </c>
      <c r="C141" s="2442">
        <f t="shared" ref="C141:C148" si="90">SUM(D141:E141)</f>
        <v>0</v>
      </c>
      <c r="D141" s="2443">
        <f>SUM(F141+H141+J141+L141+N141+P141+R141+T141+V141+X141+Z141+AB141+AD141+AF141)</f>
        <v>0</v>
      </c>
      <c r="E141" s="2444">
        <f t="shared" ref="D141:E148" si="91">SUM(G141+I141+K141+M141+O141+Q141+S141+U141+W141+Y141+AA141+AC141+AE141+AG141)</f>
        <v>0</v>
      </c>
      <c r="F141" s="2445"/>
      <c r="G141" s="2446"/>
      <c r="H141" s="2445"/>
      <c r="I141" s="2446"/>
      <c r="J141" s="2445"/>
      <c r="K141" s="2446"/>
      <c r="L141" s="2445"/>
      <c r="M141" s="2446"/>
      <c r="N141" s="2445"/>
      <c r="O141" s="2446"/>
      <c r="P141" s="2445"/>
      <c r="Q141" s="2446"/>
      <c r="R141" s="2445"/>
      <c r="S141" s="2446"/>
      <c r="T141" s="2445"/>
      <c r="U141" s="2446"/>
      <c r="V141" s="2445"/>
      <c r="W141" s="2446"/>
      <c r="X141" s="2445"/>
      <c r="Y141" s="2446"/>
      <c r="Z141" s="2445"/>
      <c r="AA141" s="2446"/>
      <c r="AB141" s="2445"/>
      <c r="AC141" s="2446"/>
      <c r="AD141" s="2445"/>
      <c r="AE141" s="2446"/>
      <c r="AF141" s="2445"/>
      <c r="AG141" s="2447"/>
      <c r="AH141" s="2448"/>
      <c r="AI141" s="430" t="str">
        <f t="shared" ref="AI141:AI148" si="92">+CA141</f>
        <v/>
      </c>
      <c r="AJ141" s="416"/>
      <c r="AK141" s="416"/>
      <c r="AL141" s="416"/>
      <c r="AM141" s="416"/>
      <c r="AN141" s="416"/>
      <c r="AO141" s="416"/>
      <c r="AP141" s="416"/>
      <c r="AQ141" s="416"/>
      <c r="AR141" s="416"/>
      <c r="AS141" s="416"/>
      <c r="AT141" s="416"/>
      <c r="AU141" s="416"/>
      <c r="AV141" s="416"/>
      <c r="AW141" s="416"/>
      <c r="AX141" s="416"/>
      <c r="AY141" s="416"/>
      <c r="AZ141" s="416"/>
      <c r="CA141" s="417" t="str">
        <f>IF(CM141=1," *Revisar relacion Total y Beneficiarios, Los Beneficiarios no pueden ser mayor que el Total, y si no hay beneficiario digite un cero ","")</f>
        <v/>
      </c>
      <c r="CM141" s="417">
        <f t="shared" ref="CM141:CM148" si="93">IF(OR(AH141&gt;$C141,AND(C141&lt;&gt;0,AH141="")),1,0)</f>
        <v>0</v>
      </c>
    </row>
    <row r="142" spans="1:91" s="417" customFormat="1" x14ac:dyDescent="0.2">
      <c r="A142" s="3663"/>
      <c r="B142" s="2701" t="s">
        <v>152</v>
      </c>
      <c r="C142" s="1647">
        <f t="shared" si="90"/>
        <v>0</v>
      </c>
      <c r="D142" s="2670">
        <f t="shared" si="91"/>
        <v>0</v>
      </c>
      <c r="E142" s="2671">
        <f>SUM(G142+I142+K142+M142+O142+Q142+S142+U142+W142+Y142+AA142+AC142+AE142+AG142)</f>
        <v>0</v>
      </c>
      <c r="F142" s="2586"/>
      <c r="G142" s="2588"/>
      <c r="H142" s="2586"/>
      <c r="I142" s="2588"/>
      <c r="J142" s="2586"/>
      <c r="K142" s="2588"/>
      <c r="L142" s="2586"/>
      <c r="M142" s="2588"/>
      <c r="N142" s="2586"/>
      <c r="O142" s="2588"/>
      <c r="P142" s="2586"/>
      <c r="Q142" s="2588"/>
      <c r="R142" s="2586"/>
      <c r="S142" s="2588"/>
      <c r="T142" s="2586"/>
      <c r="U142" s="2588"/>
      <c r="V142" s="2586"/>
      <c r="W142" s="2588"/>
      <c r="X142" s="2586"/>
      <c r="Y142" s="2588"/>
      <c r="Z142" s="2586"/>
      <c r="AA142" s="2588"/>
      <c r="AB142" s="2586"/>
      <c r="AC142" s="2588"/>
      <c r="AD142" s="2586"/>
      <c r="AE142" s="2588"/>
      <c r="AF142" s="2586"/>
      <c r="AG142" s="2589"/>
      <c r="AH142" s="2585"/>
      <c r="AI142" s="430" t="str">
        <f t="shared" si="92"/>
        <v/>
      </c>
      <c r="AJ142" s="416"/>
      <c r="AK142" s="416"/>
      <c r="AL142" s="416"/>
      <c r="AM142" s="416"/>
      <c r="AN142" s="416"/>
      <c r="AO142" s="416"/>
      <c r="AP142" s="416"/>
      <c r="AQ142" s="416"/>
      <c r="AR142" s="416"/>
      <c r="AS142" s="416"/>
      <c r="AT142" s="416"/>
      <c r="AU142" s="416"/>
      <c r="AV142" s="416"/>
      <c r="AW142" s="416"/>
      <c r="AX142" s="416"/>
      <c r="AY142" s="416"/>
      <c r="AZ142" s="416"/>
      <c r="CA142" s="417" t="str">
        <f t="shared" ref="CA142:CA148" si="94">IF(CM142=1," *Revisar relacion Total y Beneficiarios, Los Beneficiarios no pueden ser mayor que el Total, y si no hay beneficiario digite un cero ","")</f>
        <v/>
      </c>
      <c r="CM142" s="417">
        <f t="shared" si="93"/>
        <v>0</v>
      </c>
    </row>
    <row r="143" spans="1:91" x14ac:dyDescent="0.2">
      <c r="A143" s="3663"/>
      <c r="B143" s="2702" t="s">
        <v>165</v>
      </c>
      <c r="C143" s="1647">
        <f t="shared" si="90"/>
        <v>0</v>
      </c>
      <c r="D143" s="2670">
        <f>SUM(F143+H143+J143+L143+N143+P143+R143+T143+V143+X143+Z143+AB143+AD143+AF143)</f>
        <v>0</v>
      </c>
      <c r="E143" s="2671">
        <f t="shared" si="91"/>
        <v>0</v>
      </c>
      <c r="F143" s="2586"/>
      <c r="G143" s="2588"/>
      <c r="H143" s="2586"/>
      <c r="I143" s="2588"/>
      <c r="J143" s="2586"/>
      <c r="K143" s="2588"/>
      <c r="L143" s="2586"/>
      <c r="M143" s="2588"/>
      <c r="N143" s="2586"/>
      <c r="O143" s="2588"/>
      <c r="P143" s="2586"/>
      <c r="Q143" s="2588"/>
      <c r="R143" s="2586"/>
      <c r="S143" s="2588"/>
      <c r="T143" s="2586"/>
      <c r="U143" s="2588"/>
      <c r="V143" s="2586"/>
      <c r="W143" s="2588"/>
      <c r="X143" s="2586"/>
      <c r="Y143" s="2588"/>
      <c r="Z143" s="2586"/>
      <c r="AA143" s="2588"/>
      <c r="AB143" s="2586"/>
      <c r="AC143" s="2588"/>
      <c r="AD143" s="2586"/>
      <c r="AE143" s="2588"/>
      <c r="AF143" s="2586"/>
      <c r="AG143" s="2589"/>
      <c r="AH143" s="2585"/>
      <c r="AI143" s="430" t="str">
        <f t="shared" si="92"/>
        <v/>
      </c>
      <c r="CA143" s="417" t="str">
        <f t="shared" si="94"/>
        <v/>
      </c>
      <c r="CL143" s="417"/>
      <c r="CM143" s="417">
        <f t="shared" si="93"/>
        <v>0</v>
      </c>
    </row>
    <row r="144" spans="1:91" x14ac:dyDescent="0.2">
      <c r="A144" s="3657"/>
      <c r="B144" s="2703" t="s">
        <v>166</v>
      </c>
      <c r="C144" s="2704">
        <f t="shared" si="90"/>
        <v>0</v>
      </c>
      <c r="D144" s="2685">
        <f t="shared" si="91"/>
        <v>0</v>
      </c>
      <c r="E144" s="2686">
        <f t="shared" si="91"/>
        <v>0</v>
      </c>
      <c r="F144" s="2592"/>
      <c r="G144" s="2594"/>
      <c r="H144" s="2592"/>
      <c r="I144" s="2594"/>
      <c r="J144" s="2592"/>
      <c r="K144" s="2594"/>
      <c r="L144" s="2592"/>
      <c r="M144" s="2594"/>
      <c r="N144" s="2592"/>
      <c r="O144" s="2594"/>
      <c r="P144" s="2592"/>
      <c r="Q144" s="2594"/>
      <c r="R144" s="2592"/>
      <c r="S144" s="2594"/>
      <c r="T144" s="2592"/>
      <c r="U144" s="2594"/>
      <c r="V144" s="2592"/>
      <c r="W144" s="2594"/>
      <c r="X144" s="2592"/>
      <c r="Y144" s="2594"/>
      <c r="Z144" s="2592"/>
      <c r="AA144" s="2594"/>
      <c r="AB144" s="2592"/>
      <c r="AC144" s="2594"/>
      <c r="AD144" s="2592"/>
      <c r="AE144" s="2594"/>
      <c r="AF144" s="2592"/>
      <c r="AG144" s="2595"/>
      <c r="AH144" s="2606"/>
      <c r="AI144" s="430" t="str">
        <f t="shared" si="92"/>
        <v/>
      </c>
      <c r="CA144" s="417" t="str">
        <f t="shared" si="94"/>
        <v/>
      </c>
      <c r="CL144" s="417"/>
      <c r="CM144" s="417">
        <f t="shared" si="93"/>
        <v>0</v>
      </c>
    </row>
    <row r="145" spans="1:91" ht="21.75" customHeight="1" x14ac:dyDescent="0.2">
      <c r="A145" s="4425" t="s">
        <v>167</v>
      </c>
      <c r="B145" s="2705" t="s">
        <v>31</v>
      </c>
      <c r="C145" s="2706">
        <f t="shared" si="90"/>
        <v>0</v>
      </c>
      <c r="D145" s="2707">
        <f t="shared" si="91"/>
        <v>0</v>
      </c>
      <c r="E145" s="2708">
        <f t="shared" si="91"/>
        <v>0</v>
      </c>
      <c r="F145" s="2709"/>
      <c r="G145" s="2710"/>
      <c r="H145" s="2709"/>
      <c r="I145" s="2710"/>
      <c r="J145" s="2709"/>
      <c r="K145" s="2710"/>
      <c r="L145" s="2709"/>
      <c r="M145" s="2710"/>
      <c r="N145" s="2709"/>
      <c r="O145" s="2710"/>
      <c r="P145" s="2709"/>
      <c r="Q145" s="2710"/>
      <c r="R145" s="2709"/>
      <c r="S145" s="2710"/>
      <c r="T145" s="2709"/>
      <c r="U145" s="2710"/>
      <c r="V145" s="2709"/>
      <c r="W145" s="2710"/>
      <c r="X145" s="2709"/>
      <c r="Y145" s="2710"/>
      <c r="Z145" s="2709"/>
      <c r="AA145" s="2710"/>
      <c r="AB145" s="2709"/>
      <c r="AC145" s="2710"/>
      <c r="AD145" s="2709"/>
      <c r="AE145" s="2710"/>
      <c r="AF145" s="2709"/>
      <c r="AG145" s="2711"/>
      <c r="AH145" s="2712"/>
      <c r="AI145" s="430" t="str">
        <f t="shared" si="92"/>
        <v/>
      </c>
      <c r="CA145" s="417" t="str">
        <f t="shared" si="94"/>
        <v/>
      </c>
      <c r="CL145" s="417"/>
      <c r="CM145" s="417">
        <f t="shared" si="93"/>
        <v>0</v>
      </c>
    </row>
    <row r="146" spans="1:91" ht="20.25" customHeight="1" x14ac:dyDescent="0.2">
      <c r="A146" s="3663"/>
      <c r="B146" s="2701" t="s">
        <v>152</v>
      </c>
      <c r="C146" s="2713">
        <f t="shared" si="90"/>
        <v>0</v>
      </c>
      <c r="D146" s="2670">
        <f t="shared" si="91"/>
        <v>0</v>
      </c>
      <c r="E146" s="2671">
        <f t="shared" si="91"/>
        <v>0</v>
      </c>
      <c r="F146" s="2586"/>
      <c r="G146" s="2588"/>
      <c r="H146" s="2586"/>
      <c r="I146" s="2588"/>
      <c r="J146" s="2586"/>
      <c r="K146" s="2588"/>
      <c r="L146" s="2586"/>
      <c r="M146" s="2588"/>
      <c r="N146" s="2586"/>
      <c r="O146" s="2588"/>
      <c r="P146" s="2586"/>
      <c r="Q146" s="2588"/>
      <c r="R146" s="2586"/>
      <c r="S146" s="2588"/>
      <c r="T146" s="2586"/>
      <c r="U146" s="2588"/>
      <c r="V146" s="2586"/>
      <c r="W146" s="2588"/>
      <c r="X146" s="2586"/>
      <c r="Y146" s="2588"/>
      <c r="Z146" s="2586"/>
      <c r="AA146" s="2588"/>
      <c r="AB146" s="2586"/>
      <c r="AC146" s="2588"/>
      <c r="AD146" s="2586"/>
      <c r="AE146" s="2588"/>
      <c r="AF146" s="2586"/>
      <c r="AG146" s="2589"/>
      <c r="AH146" s="2585"/>
      <c r="AI146" s="430" t="str">
        <f t="shared" si="92"/>
        <v/>
      </c>
      <c r="CA146" s="417" t="str">
        <f t="shared" si="94"/>
        <v/>
      </c>
      <c r="CL146" s="417"/>
      <c r="CM146" s="417">
        <f t="shared" si="93"/>
        <v>0</v>
      </c>
    </row>
    <row r="147" spans="1:91" x14ac:dyDescent="0.2">
      <c r="A147" s="3663"/>
      <c r="B147" s="2702" t="s">
        <v>165</v>
      </c>
      <c r="C147" s="2713">
        <f t="shared" si="90"/>
        <v>0</v>
      </c>
      <c r="D147" s="2670">
        <f t="shared" si="91"/>
        <v>0</v>
      </c>
      <c r="E147" s="2671">
        <f t="shared" si="91"/>
        <v>0</v>
      </c>
      <c r="F147" s="2586"/>
      <c r="G147" s="2588"/>
      <c r="H147" s="2586"/>
      <c r="I147" s="2588"/>
      <c r="J147" s="2586"/>
      <c r="K147" s="2588"/>
      <c r="L147" s="2586"/>
      <c r="M147" s="2588"/>
      <c r="N147" s="2586"/>
      <c r="O147" s="2588"/>
      <c r="P147" s="2586"/>
      <c r="Q147" s="2588"/>
      <c r="R147" s="2586"/>
      <c r="S147" s="2588"/>
      <c r="T147" s="2586"/>
      <c r="U147" s="2588"/>
      <c r="V147" s="2586"/>
      <c r="W147" s="2588"/>
      <c r="X147" s="2586"/>
      <c r="Y147" s="2588"/>
      <c r="Z147" s="2586"/>
      <c r="AA147" s="2588"/>
      <c r="AB147" s="2586"/>
      <c r="AC147" s="2588"/>
      <c r="AD147" s="2586"/>
      <c r="AE147" s="2588"/>
      <c r="AF147" s="2586"/>
      <c r="AG147" s="2589"/>
      <c r="AH147" s="2585"/>
      <c r="AI147" s="430" t="str">
        <f t="shared" si="92"/>
        <v/>
      </c>
      <c r="CA147" s="417" t="str">
        <f t="shared" si="94"/>
        <v/>
      </c>
      <c r="CL147" s="417"/>
      <c r="CM147" s="417">
        <f t="shared" si="93"/>
        <v>0</v>
      </c>
    </row>
    <row r="148" spans="1:91" x14ac:dyDescent="0.2">
      <c r="A148" s="3657"/>
      <c r="B148" s="2703" t="s">
        <v>166</v>
      </c>
      <c r="C148" s="2704">
        <f t="shared" si="90"/>
        <v>0</v>
      </c>
      <c r="D148" s="2685">
        <f t="shared" si="91"/>
        <v>0</v>
      </c>
      <c r="E148" s="2686">
        <f t="shared" si="91"/>
        <v>0</v>
      </c>
      <c r="F148" s="2592"/>
      <c r="G148" s="2594"/>
      <c r="H148" s="2592"/>
      <c r="I148" s="2594"/>
      <c r="J148" s="2592"/>
      <c r="K148" s="2594"/>
      <c r="L148" s="2592"/>
      <c r="M148" s="2594"/>
      <c r="N148" s="2592"/>
      <c r="O148" s="2594"/>
      <c r="P148" s="2592"/>
      <c r="Q148" s="2594"/>
      <c r="R148" s="2592"/>
      <c r="S148" s="2594"/>
      <c r="T148" s="2592"/>
      <c r="U148" s="2594"/>
      <c r="V148" s="2592"/>
      <c r="W148" s="2594"/>
      <c r="X148" s="2592"/>
      <c r="Y148" s="2594"/>
      <c r="Z148" s="2592"/>
      <c r="AA148" s="2594"/>
      <c r="AB148" s="2592"/>
      <c r="AC148" s="2594"/>
      <c r="AD148" s="2592"/>
      <c r="AE148" s="2594"/>
      <c r="AF148" s="2592"/>
      <c r="AG148" s="2595"/>
      <c r="AH148" s="2606"/>
      <c r="AI148" s="430" t="str">
        <f t="shared" si="92"/>
        <v/>
      </c>
      <c r="CA148" s="417" t="str">
        <f t="shared" si="94"/>
        <v/>
      </c>
      <c r="CL148" s="417"/>
      <c r="CM148" s="417">
        <f t="shared" si="93"/>
        <v>0</v>
      </c>
    </row>
    <row r="149" spans="1:91" ht="23.25" customHeight="1" x14ac:dyDescent="0.2">
      <c r="A149" s="427" t="s">
        <v>168</v>
      </c>
    </row>
    <row r="150" spans="1:91" ht="21" customHeight="1" x14ac:dyDescent="0.2">
      <c r="A150" s="4426" t="s">
        <v>169</v>
      </c>
      <c r="B150" s="4426" t="s">
        <v>6</v>
      </c>
      <c r="C150" s="4426" t="s">
        <v>170</v>
      </c>
      <c r="D150" s="4426"/>
      <c r="E150" s="4426"/>
      <c r="F150" s="4044" t="s">
        <v>40</v>
      </c>
      <c r="G150" s="4410"/>
      <c r="CA150" s="3972" t="s">
        <v>10</v>
      </c>
      <c r="CI150" s="3972" t="s">
        <v>10</v>
      </c>
    </row>
    <row r="151" spans="1:91" ht="17.25" customHeight="1" x14ac:dyDescent="0.2">
      <c r="A151" s="4426"/>
      <c r="B151" s="4426"/>
      <c r="C151" s="2714" t="s">
        <v>171</v>
      </c>
      <c r="D151" s="2715" t="s">
        <v>172</v>
      </c>
      <c r="E151" s="1201" t="s">
        <v>173</v>
      </c>
      <c r="F151" s="2714" t="s">
        <v>174</v>
      </c>
      <c r="G151" s="1201" t="s">
        <v>175</v>
      </c>
      <c r="CA151" s="3972"/>
      <c r="CI151" s="3972"/>
    </row>
    <row r="152" spans="1:91" ht="21" customHeight="1" x14ac:dyDescent="0.25">
      <c r="A152" s="2701" t="s">
        <v>176</v>
      </c>
      <c r="B152" s="431">
        <f t="shared" ref="B152:B158" si="95">SUM(C152:E152)</f>
        <v>0</v>
      </c>
      <c r="C152" s="274"/>
      <c r="D152" s="275"/>
      <c r="E152" s="276"/>
      <c r="F152" s="277"/>
      <c r="G152" s="276"/>
      <c r="H152" s="278" t="str">
        <f t="shared" ref="H152:H158" si="96">+CA152</f>
        <v/>
      </c>
      <c r="CA152" s="417" t="str">
        <f>IF(CI152=1," *El total por grupo etario debe ser igual a la desagregacion  según sexo. ","")</f>
        <v/>
      </c>
      <c r="CI152" s="417">
        <f t="shared" ref="CI152:CI158" si="97">IF(F152+G152&lt;&gt;B152,1,0)</f>
        <v>0</v>
      </c>
    </row>
    <row r="153" spans="1:91" ht="19.5" customHeight="1" x14ac:dyDescent="0.25">
      <c r="A153" s="2701" t="s">
        <v>177</v>
      </c>
      <c r="B153" s="431">
        <f t="shared" si="95"/>
        <v>0</v>
      </c>
      <c r="C153" s="2716"/>
      <c r="D153" s="2717"/>
      <c r="E153" s="2718"/>
      <c r="F153" s="2719"/>
      <c r="G153" s="2718"/>
      <c r="H153" s="278" t="str">
        <f t="shared" si="96"/>
        <v/>
      </c>
      <c r="CA153" s="417" t="str">
        <f t="shared" ref="CA153:CA158" si="98">IF(CI153=1," *El total por grupo etario debe ser igual a la desagregacion  según sexo. ","")</f>
        <v/>
      </c>
      <c r="CI153" s="417">
        <f t="shared" si="97"/>
        <v>0</v>
      </c>
    </row>
    <row r="154" spans="1:91" ht="21.75" customHeight="1" x14ac:dyDescent="0.25">
      <c r="A154" s="2701" t="s">
        <v>178</v>
      </c>
      <c r="B154" s="431">
        <f t="shared" si="95"/>
        <v>0</v>
      </c>
      <c r="C154" s="2716"/>
      <c r="D154" s="2717"/>
      <c r="E154" s="2718"/>
      <c r="F154" s="2719"/>
      <c r="G154" s="2718"/>
      <c r="H154" s="278" t="str">
        <f t="shared" si="96"/>
        <v/>
      </c>
      <c r="CA154" s="417" t="str">
        <f t="shared" si="98"/>
        <v/>
      </c>
      <c r="CI154" s="417">
        <f t="shared" si="97"/>
        <v>0</v>
      </c>
    </row>
    <row r="155" spans="1:91" ht="21.75" customHeight="1" x14ac:dyDescent="0.25">
      <c r="A155" s="2701" t="s">
        <v>179</v>
      </c>
      <c r="B155" s="431">
        <f t="shared" si="95"/>
        <v>0</v>
      </c>
      <c r="C155" s="2716"/>
      <c r="D155" s="2717"/>
      <c r="E155" s="2718"/>
      <c r="F155" s="2719"/>
      <c r="G155" s="2718"/>
      <c r="H155" s="278" t="str">
        <f t="shared" si="96"/>
        <v/>
      </c>
      <c r="CA155" s="417" t="str">
        <f t="shared" si="98"/>
        <v/>
      </c>
      <c r="CI155" s="417">
        <f t="shared" si="97"/>
        <v>0</v>
      </c>
    </row>
    <row r="156" spans="1:91" ht="21.75" customHeight="1" x14ac:dyDescent="0.25">
      <c r="A156" s="2701" t="s">
        <v>180</v>
      </c>
      <c r="B156" s="431">
        <f t="shared" si="95"/>
        <v>0</v>
      </c>
      <c r="C156" s="2716"/>
      <c r="D156" s="2717"/>
      <c r="E156" s="2718"/>
      <c r="F156" s="2719"/>
      <c r="G156" s="2718"/>
      <c r="H156" s="278" t="str">
        <f t="shared" si="96"/>
        <v/>
      </c>
      <c r="CA156" s="417" t="str">
        <f t="shared" si="98"/>
        <v/>
      </c>
      <c r="CI156" s="417">
        <f t="shared" si="97"/>
        <v>0</v>
      </c>
    </row>
    <row r="157" spans="1:91" ht="21.75" customHeight="1" x14ac:dyDescent="0.25">
      <c r="A157" s="2701" t="s">
        <v>181</v>
      </c>
      <c r="B157" s="431">
        <f t="shared" si="95"/>
        <v>0</v>
      </c>
      <c r="C157" s="2716"/>
      <c r="D157" s="2717"/>
      <c r="E157" s="2718"/>
      <c r="F157" s="2719"/>
      <c r="G157" s="2718"/>
      <c r="H157" s="278" t="str">
        <f t="shared" si="96"/>
        <v/>
      </c>
      <c r="CA157" s="417" t="str">
        <f t="shared" si="98"/>
        <v/>
      </c>
      <c r="CI157" s="417">
        <f t="shared" si="97"/>
        <v>0</v>
      </c>
    </row>
    <row r="158" spans="1:91" ht="24.75" customHeight="1" x14ac:dyDescent="0.25">
      <c r="A158" s="2720" t="s">
        <v>182</v>
      </c>
      <c r="B158" s="432">
        <f t="shared" si="95"/>
        <v>0</v>
      </c>
      <c r="C158" s="2721"/>
      <c r="D158" s="2722"/>
      <c r="E158" s="2723"/>
      <c r="F158" s="2724"/>
      <c r="G158" s="2723"/>
      <c r="H158" s="278" t="str">
        <f t="shared" si="96"/>
        <v/>
      </c>
      <c r="CA158" s="417" t="str">
        <f t="shared" si="98"/>
        <v/>
      </c>
      <c r="CI158" s="417">
        <f t="shared" si="97"/>
        <v>0</v>
      </c>
    </row>
    <row r="159" spans="1:91" ht="23.25" customHeight="1" x14ac:dyDescent="0.25">
      <c r="A159" s="281" t="s">
        <v>183</v>
      </c>
      <c r="B159" s="60"/>
    </row>
    <row r="160" spans="1:91" x14ac:dyDescent="0.2">
      <c r="A160" s="2725" t="s">
        <v>5</v>
      </c>
      <c r="B160" s="2726" t="s">
        <v>6</v>
      </c>
    </row>
    <row r="161" spans="1:91" ht="17.25" customHeight="1" x14ac:dyDescent="0.2">
      <c r="A161" s="2701" t="s">
        <v>184</v>
      </c>
      <c r="B161" s="284"/>
    </row>
    <row r="162" spans="1:91" ht="16.5" customHeight="1" x14ac:dyDescent="0.2">
      <c r="A162" s="2701" t="s">
        <v>185</v>
      </c>
      <c r="B162" s="284"/>
    </row>
    <row r="163" spans="1:91" ht="23.25" customHeight="1" x14ac:dyDescent="0.2">
      <c r="A163" s="2720" t="s">
        <v>186</v>
      </c>
      <c r="B163" s="2727"/>
      <c r="C163" s="285"/>
    </row>
    <row r="164" spans="1:91" ht="21.75" customHeight="1" x14ac:dyDescent="0.2">
      <c r="A164" s="281" t="s">
        <v>187</v>
      </c>
      <c r="B164" s="286"/>
      <c r="C164" s="433"/>
      <c r="D164" s="522"/>
    </row>
    <row r="165" spans="1:91" x14ac:dyDescent="0.2">
      <c r="A165" s="3759" t="s">
        <v>188</v>
      </c>
      <c r="B165" s="3744" t="s">
        <v>6</v>
      </c>
      <c r="C165" s="3745"/>
      <c r="D165" s="3746"/>
      <c r="E165" s="4423" t="s">
        <v>163</v>
      </c>
      <c r="F165" s="4056"/>
      <c r="G165" s="4056"/>
      <c r="H165" s="4056"/>
      <c r="I165" s="4056"/>
      <c r="J165" s="4056"/>
      <c r="K165" s="4056"/>
      <c r="L165" s="4056"/>
      <c r="M165" s="4056"/>
      <c r="N165" s="4056"/>
      <c r="O165" s="4056"/>
      <c r="P165" s="4056"/>
      <c r="Q165" s="4056"/>
      <c r="R165" s="4056"/>
      <c r="S165" s="4056"/>
      <c r="T165" s="4056"/>
      <c r="U165" s="4056"/>
      <c r="V165" s="4056"/>
      <c r="W165" s="4056"/>
      <c r="X165" s="4056"/>
      <c r="Y165" s="4056"/>
      <c r="Z165" s="4056"/>
      <c r="AA165" s="4056"/>
      <c r="AB165" s="4056"/>
      <c r="AC165" s="4056"/>
      <c r="AD165" s="4056"/>
      <c r="AE165" s="4056"/>
      <c r="AF165" s="4056"/>
      <c r="AG165" s="3837" t="s">
        <v>189</v>
      </c>
      <c r="AH165" s="3837" t="s">
        <v>190</v>
      </c>
    </row>
    <row r="166" spans="1:91" x14ac:dyDescent="0.2">
      <c r="A166" s="3760"/>
      <c r="B166" s="3747"/>
      <c r="C166" s="3748"/>
      <c r="D166" s="3749"/>
      <c r="E166" s="4416" t="s">
        <v>42</v>
      </c>
      <c r="F166" s="4049"/>
      <c r="G166" s="4416" t="s">
        <v>16</v>
      </c>
      <c r="H166" s="4049"/>
      <c r="I166" s="4416" t="s">
        <v>17</v>
      </c>
      <c r="J166" s="4049"/>
      <c r="K166" s="4416" t="s">
        <v>18</v>
      </c>
      <c r="L166" s="4049"/>
      <c r="M166" s="4416" t="s">
        <v>19</v>
      </c>
      <c r="N166" s="4049"/>
      <c r="O166" s="4416" t="s">
        <v>20</v>
      </c>
      <c r="P166" s="4049"/>
      <c r="Q166" s="4416" t="s">
        <v>21</v>
      </c>
      <c r="R166" s="4049"/>
      <c r="S166" s="4416" t="s">
        <v>22</v>
      </c>
      <c r="T166" s="4049"/>
      <c r="U166" s="4416" t="s">
        <v>23</v>
      </c>
      <c r="V166" s="4049"/>
      <c r="W166" s="4416" t="s">
        <v>24</v>
      </c>
      <c r="X166" s="4049"/>
      <c r="Y166" s="4416" t="s">
        <v>25</v>
      </c>
      <c r="Z166" s="4049"/>
      <c r="AA166" s="4416" t="s">
        <v>26</v>
      </c>
      <c r="AB166" s="4049"/>
      <c r="AC166" s="4416" t="s">
        <v>27</v>
      </c>
      <c r="AD166" s="4049"/>
      <c r="AE166" s="4416" t="s">
        <v>28</v>
      </c>
      <c r="AF166" s="4050"/>
      <c r="AG166" s="3838"/>
      <c r="AH166" s="3838"/>
      <c r="CA166" s="3938" t="s">
        <v>137</v>
      </c>
      <c r="CL166" s="417"/>
      <c r="CM166" s="3938" t="s">
        <v>137</v>
      </c>
    </row>
    <row r="167" spans="1:91" x14ac:dyDescent="0.2">
      <c r="A167" s="3761"/>
      <c r="B167" s="2728" t="s">
        <v>90</v>
      </c>
      <c r="C167" s="2729" t="s">
        <v>29</v>
      </c>
      <c r="D167" s="1212" t="s">
        <v>30</v>
      </c>
      <c r="E167" s="2730" t="s">
        <v>29</v>
      </c>
      <c r="F167" s="1212" t="s">
        <v>30</v>
      </c>
      <c r="G167" s="2730" t="s">
        <v>29</v>
      </c>
      <c r="H167" s="1212" t="s">
        <v>30</v>
      </c>
      <c r="I167" s="2730" t="s">
        <v>29</v>
      </c>
      <c r="J167" s="1212" t="s">
        <v>30</v>
      </c>
      <c r="K167" s="2730" t="s">
        <v>29</v>
      </c>
      <c r="L167" s="1212" t="s">
        <v>30</v>
      </c>
      <c r="M167" s="2730" t="s">
        <v>29</v>
      </c>
      <c r="N167" s="1212" t="s">
        <v>30</v>
      </c>
      <c r="O167" s="2730" t="s">
        <v>29</v>
      </c>
      <c r="P167" s="1212" t="s">
        <v>30</v>
      </c>
      <c r="Q167" s="2730" t="s">
        <v>29</v>
      </c>
      <c r="R167" s="1212" t="s">
        <v>30</v>
      </c>
      <c r="S167" s="2730" t="s">
        <v>29</v>
      </c>
      <c r="T167" s="1212" t="s">
        <v>30</v>
      </c>
      <c r="U167" s="2730" t="s">
        <v>29</v>
      </c>
      <c r="V167" s="1212" t="s">
        <v>30</v>
      </c>
      <c r="W167" s="2730" t="s">
        <v>29</v>
      </c>
      <c r="X167" s="1212" t="s">
        <v>30</v>
      </c>
      <c r="Y167" s="2730" t="s">
        <v>29</v>
      </c>
      <c r="Z167" s="1212" t="s">
        <v>30</v>
      </c>
      <c r="AA167" s="2730" t="s">
        <v>29</v>
      </c>
      <c r="AB167" s="1212" t="s">
        <v>30</v>
      </c>
      <c r="AC167" s="2730" t="s">
        <v>29</v>
      </c>
      <c r="AD167" s="1212" t="s">
        <v>30</v>
      </c>
      <c r="AE167" s="2730" t="s">
        <v>29</v>
      </c>
      <c r="AF167" s="1213" t="s">
        <v>30</v>
      </c>
      <c r="AG167" s="3839"/>
      <c r="AH167" s="3839"/>
      <c r="CA167" s="3938"/>
      <c r="CL167" s="417"/>
      <c r="CM167" s="3938"/>
    </row>
    <row r="168" spans="1:91" ht="15" x14ac:dyDescent="0.25">
      <c r="A168" s="2701" t="s">
        <v>191</v>
      </c>
      <c r="B168" s="2731">
        <f>SUM(C168:D168)</f>
        <v>0</v>
      </c>
      <c r="C168" s="2731">
        <f t="shared" ref="C168:D170" si="99">+E168+G168+I168+K168+M168+O168+Q168+S168+U168+W168+Y168+AA168+AC168+AE168</f>
        <v>0</v>
      </c>
      <c r="D168" s="2731">
        <f t="shared" si="99"/>
        <v>0</v>
      </c>
      <c r="E168" s="2709"/>
      <c r="F168" s="2710"/>
      <c r="G168" s="2709"/>
      <c r="H168" s="2710"/>
      <c r="I168" s="2709"/>
      <c r="J168" s="2710"/>
      <c r="K168" s="2709"/>
      <c r="L168" s="2710"/>
      <c r="M168" s="2709"/>
      <c r="N168" s="2710"/>
      <c r="O168" s="2709"/>
      <c r="P168" s="2710"/>
      <c r="Q168" s="2709"/>
      <c r="R168" s="2710"/>
      <c r="S168" s="2709"/>
      <c r="T168" s="2710"/>
      <c r="U168" s="2709"/>
      <c r="V168" s="2710"/>
      <c r="W168" s="2709"/>
      <c r="X168" s="2710"/>
      <c r="Y168" s="2709"/>
      <c r="Z168" s="2710"/>
      <c r="AA168" s="2709"/>
      <c r="AB168" s="2710"/>
      <c r="AC168" s="2709"/>
      <c r="AD168" s="2710"/>
      <c r="AE168" s="2709"/>
      <c r="AF168" s="2732"/>
      <c r="AG168" s="2733"/>
      <c r="AH168" s="2733"/>
      <c r="AI168" s="426" t="str">
        <f>+CA168</f>
        <v/>
      </c>
      <c r="CA168" s="417" t="str">
        <f>IF(CM168=1," *Revisar relacion Total y Beneficiarios, Los Beneficiarios no pueden ser mayor que el Total, y si no hay beneficiario digite un cero ","")</f>
        <v/>
      </c>
      <c r="CL168" s="417"/>
      <c r="CM168" s="417">
        <f>IF(AH168&gt;$B168,1,0)</f>
        <v>0</v>
      </c>
    </row>
    <row r="169" spans="1:91" ht="21.75" customHeight="1" x14ac:dyDescent="0.25">
      <c r="A169" s="2701" t="s">
        <v>192</v>
      </c>
      <c r="B169" s="295">
        <f>SUM(C169:D169)</f>
        <v>0</v>
      </c>
      <c r="C169" s="295">
        <f t="shared" si="99"/>
        <v>0</v>
      </c>
      <c r="D169" s="295">
        <f t="shared" si="99"/>
        <v>0</v>
      </c>
      <c r="E169" s="2586"/>
      <c r="F169" s="2588"/>
      <c r="G169" s="2586"/>
      <c r="H169" s="2588"/>
      <c r="I169" s="2586"/>
      <c r="J169" s="2588"/>
      <c r="K169" s="2586"/>
      <c r="L169" s="2588"/>
      <c r="M169" s="2586"/>
      <c r="N169" s="2588"/>
      <c r="O169" s="2586"/>
      <c r="P169" s="2588"/>
      <c r="Q169" s="2586"/>
      <c r="R169" s="2588"/>
      <c r="S169" s="2586"/>
      <c r="T169" s="2588"/>
      <c r="U169" s="2586"/>
      <c r="V169" s="2588"/>
      <c r="W169" s="2586"/>
      <c r="X169" s="2588"/>
      <c r="Y169" s="2586"/>
      <c r="Z169" s="2588"/>
      <c r="AA169" s="2586"/>
      <c r="AB169" s="2588"/>
      <c r="AC169" s="2586"/>
      <c r="AD169" s="2588"/>
      <c r="AE169" s="2586"/>
      <c r="AF169" s="2734"/>
      <c r="AG169" s="2604"/>
      <c r="AH169" s="2604"/>
      <c r="AI169" s="426" t="str">
        <f>+CA169</f>
        <v/>
      </c>
      <c r="CA169" s="417" t="str">
        <f t="shared" ref="CA169:CA170" si="100">IF(CM169=1," *Revisar relacion Total y Beneficiarios, Los Beneficiarios no pueden ser mayor que el Total, y si no hay beneficiario digite un cero ","")</f>
        <v/>
      </c>
      <c r="CL169" s="417"/>
      <c r="CM169" s="417">
        <f>IF(AH169&gt;$B169,1,0)</f>
        <v>0</v>
      </c>
    </row>
    <row r="170" spans="1:91" ht="15" customHeight="1" x14ac:dyDescent="0.25">
      <c r="A170" s="2701" t="s">
        <v>193</v>
      </c>
      <c r="B170" s="295">
        <f>SUM(C170:D170)</f>
        <v>0</v>
      </c>
      <c r="C170" s="295">
        <f t="shared" si="99"/>
        <v>0</v>
      </c>
      <c r="D170" s="295">
        <f t="shared" si="99"/>
        <v>0</v>
      </c>
      <c r="E170" s="129"/>
      <c r="F170" s="113"/>
      <c r="G170" s="129"/>
      <c r="H170" s="113"/>
      <c r="I170" s="129"/>
      <c r="J170" s="113"/>
      <c r="K170" s="129"/>
      <c r="L170" s="113"/>
      <c r="M170" s="129"/>
      <c r="N170" s="113"/>
      <c r="O170" s="129"/>
      <c r="P170" s="113"/>
      <c r="Q170" s="129"/>
      <c r="R170" s="113"/>
      <c r="S170" s="129"/>
      <c r="T170" s="113"/>
      <c r="U170" s="129"/>
      <c r="V170" s="113"/>
      <c r="W170" s="129"/>
      <c r="X170" s="113"/>
      <c r="Y170" s="129"/>
      <c r="Z170" s="113"/>
      <c r="AA170" s="129"/>
      <c r="AB170" s="113"/>
      <c r="AC170" s="129"/>
      <c r="AD170" s="113"/>
      <c r="AE170" s="129"/>
      <c r="AF170" s="296"/>
      <c r="AG170" s="297"/>
      <c r="AH170" s="297"/>
      <c r="AI170" s="426" t="str">
        <f>+CA170</f>
        <v/>
      </c>
      <c r="CA170" s="417" t="str">
        <f t="shared" si="100"/>
        <v/>
      </c>
      <c r="CL170" s="417"/>
      <c r="CM170" s="417">
        <f>IF(AH170&gt;$B170,1,0)</f>
        <v>0</v>
      </c>
    </row>
    <row r="171" spans="1:91" ht="15" customHeight="1" x14ac:dyDescent="0.25">
      <c r="A171" s="2720" t="s">
        <v>194</v>
      </c>
      <c r="B171" s="2735"/>
      <c r="C171" s="2735"/>
      <c r="D171" s="2735"/>
      <c r="E171" s="434"/>
      <c r="F171" s="435"/>
      <c r="G171" s="434"/>
      <c r="H171" s="435"/>
      <c r="I171" s="434"/>
      <c r="J171" s="435"/>
      <c r="K171" s="434"/>
      <c r="L171" s="435"/>
      <c r="M171" s="434"/>
      <c r="N171" s="435"/>
      <c r="O171" s="434"/>
      <c r="P171" s="435"/>
      <c r="Q171" s="434"/>
      <c r="R171" s="435"/>
      <c r="S171" s="434"/>
      <c r="T171" s="435"/>
      <c r="U171" s="434"/>
      <c r="V171" s="435"/>
      <c r="W171" s="434"/>
      <c r="X171" s="435"/>
      <c r="Y171" s="434"/>
      <c r="Z171" s="435"/>
      <c r="AA171" s="434"/>
      <c r="AB171" s="435"/>
      <c r="AC171" s="434"/>
      <c r="AD171" s="435"/>
      <c r="AE171" s="434"/>
      <c r="AF171" s="436"/>
      <c r="AG171" s="302"/>
      <c r="AH171" s="437"/>
      <c r="AI171" s="426"/>
    </row>
    <row r="172" spans="1:91" ht="34.5" customHeight="1" x14ac:dyDescent="0.2">
      <c r="A172" s="281" t="s">
        <v>195</v>
      </c>
      <c r="D172" s="1216"/>
    </row>
    <row r="173" spans="1:91" x14ac:dyDescent="0.2">
      <c r="A173" s="3754" t="s">
        <v>196</v>
      </c>
      <c r="B173" s="4424" t="s">
        <v>197</v>
      </c>
      <c r="C173" s="4054"/>
      <c r="D173" s="4055"/>
      <c r="E173" s="4424" t="s">
        <v>198</v>
      </c>
      <c r="F173" s="4054"/>
      <c r="G173" s="4055"/>
    </row>
    <row r="174" spans="1:91" x14ac:dyDescent="0.2">
      <c r="A174" s="3755"/>
      <c r="B174" s="2736" t="s">
        <v>90</v>
      </c>
      <c r="C174" s="2737" t="s">
        <v>29</v>
      </c>
      <c r="D174" s="1217" t="s">
        <v>30</v>
      </c>
      <c r="E174" s="2736" t="s">
        <v>90</v>
      </c>
      <c r="F174" s="2737" t="s">
        <v>29</v>
      </c>
      <c r="G174" s="1217" t="s">
        <v>30</v>
      </c>
    </row>
    <row r="175" spans="1:91" x14ac:dyDescent="0.2">
      <c r="A175" s="308" t="s">
        <v>199</v>
      </c>
      <c r="B175" s="2738">
        <f>SUM(C175:D175)</f>
        <v>0</v>
      </c>
      <c r="C175" s="2739"/>
      <c r="D175" s="2740"/>
      <c r="E175" s="2738">
        <f>SUM(F175:G175)</f>
        <v>0</v>
      </c>
      <c r="F175" s="2739"/>
      <c r="G175" s="2740"/>
    </row>
    <row r="176" spans="1:91" ht="23.25" customHeight="1" x14ac:dyDescent="0.25">
      <c r="A176" s="2741" t="s">
        <v>200</v>
      </c>
      <c r="B176" s="311">
        <f>SUM(C176:D176)</f>
        <v>0</v>
      </c>
      <c r="C176" s="312"/>
      <c r="D176" s="313"/>
      <c r="E176" s="311">
        <f>SUM(F176:G176)</f>
        <v>0</v>
      </c>
      <c r="F176" s="312"/>
      <c r="G176" s="313"/>
      <c r="H176" s="314"/>
      <c r="S176" s="314"/>
    </row>
    <row r="177" spans="1:94" ht="24" customHeight="1" x14ac:dyDescent="0.25">
      <c r="A177" s="281" t="s">
        <v>201</v>
      </c>
      <c r="B177" s="314"/>
    </row>
    <row r="178" spans="1:94" x14ac:dyDescent="0.2">
      <c r="A178" s="3710" t="s">
        <v>202</v>
      </c>
      <c r="B178" s="3737" t="s">
        <v>38</v>
      </c>
      <c r="C178" s="4420" t="s">
        <v>142</v>
      </c>
      <c r="D178" s="4051"/>
      <c r="E178" s="4051"/>
      <c r="F178" s="4051"/>
      <c r="G178" s="4051"/>
      <c r="H178" s="4051"/>
      <c r="I178" s="4051"/>
      <c r="J178" s="4051"/>
      <c r="K178" s="4051"/>
      <c r="L178" s="4051"/>
      <c r="M178" s="4051"/>
      <c r="N178" s="4051"/>
      <c r="O178" s="4051"/>
      <c r="P178" s="4051"/>
      <c r="Q178" s="4051"/>
      <c r="R178" s="4051"/>
      <c r="S178" s="4052"/>
    </row>
    <row r="179" spans="1:94" x14ac:dyDescent="0.2">
      <c r="A179" s="3712"/>
      <c r="B179" s="3738"/>
      <c r="C179" s="2742" t="s">
        <v>12</v>
      </c>
      <c r="D179" s="2743" t="s">
        <v>13</v>
      </c>
      <c r="E179" s="2743" t="s">
        <v>41</v>
      </c>
      <c r="F179" s="2743" t="s">
        <v>42</v>
      </c>
      <c r="G179" s="2743" t="s">
        <v>16</v>
      </c>
      <c r="H179" s="2743" t="s">
        <v>17</v>
      </c>
      <c r="I179" s="2743" t="s">
        <v>18</v>
      </c>
      <c r="J179" s="2743" t="s">
        <v>19</v>
      </c>
      <c r="K179" s="2743" t="s">
        <v>20</v>
      </c>
      <c r="L179" s="2743" t="s">
        <v>21</v>
      </c>
      <c r="M179" s="2743" t="s">
        <v>22</v>
      </c>
      <c r="N179" s="2743" t="s">
        <v>23</v>
      </c>
      <c r="O179" s="2743" t="s">
        <v>24</v>
      </c>
      <c r="P179" s="2743" t="s">
        <v>25</v>
      </c>
      <c r="Q179" s="2743" t="s">
        <v>26</v>
      </c>
      <c r="R179" s="2743" t="s">
        <v>27</v>
      </c>
      <c r="S179" s="1219" t="s">
        <v>28</v>
      </c>
    </row>
    <row r="180" spans="1:94" x14ac:dyDescent="0.2">
      <c r="A180" s="308" t="s">
        <v>203</v>
      </c>
      <c r="B180" s="2744">
        <f>SUM(C180:S180)</f>
        <v>0</v>
      </c>
      <c r="C180" s="2653"/>
      <c r="D180" s="2654"/>
      <c r="E180" s="2654"/>
      <c r="F180" s="2654"/>
      <c r="G180" s="2654"/>
      <c r="H180" s="2654"/>
      <c r="I180" s="2654"/>
      <c r="J180" s="2654"/>
      <c r="K180" s="2654"/>
      <c r="L180" s="2654"/>
      <c r="M180" s="2654"/>
      <c r="N180" s="2654"/>
      <c r="O180" s="2654"/>
      <c r="P180" s="2654"/>
      <c r="Q180" s="2654"/>
      <c r="R180" s="2654"/>
      <c r="S180" s="2655"/>
    </row>
    <row r="181" spans="1:94" x14ac:dyDescent="0.2">
      <c r="A181" s="308" t="s">
        <v>204</v>
      </c>
      <c r="B181" s="2744">
        <f>SUM(C181:S181)</f>
        <v>0</v>
      </c>
      <c r="C181" s="2653"/>
      <c r="D181" s="2654"/>
      <c r="E181" s="2654"/>
      <c r="F181" s="2654"/>
      <c r="G181" s="2654"/>
      <c r="H181" s="2654"/>
      <c r="I181" s="2654"/>
      <c r="J181" s="2654"/>
      <c r="K181" s="2654"/>
      <c r="L181" s="2654"/>
      <c r="M181" s="2654"/>
      <c r="N181" s="2654"/>
      <c r="O181" s="2654"/>
      <c r="P181" s="2654"/>
      <c r="Q181" s="2654"/>
      <c r="R181" s="2654"/>
      <c r="S181" s="2655"/>
      <c r="T181" s="285"/>
    </row>
    <row r="182" spans="1:94" x14ac:dyDescent="0.2">
      <c r="A182" s="2741" t="s">
        <v>205</v>
      </c>
      <c r="B182" s="318">
        <f>SUM(C182:S182)</f>
        <v>0</v>
      </c>
      <c r="C182" s="183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322"/>
      <c r="U182" s="322"/>
      <c r="V182" s="322"/>
      <c r="W182" s="322"/>
      <c r="X182" s="322"/>
      <c r="Y182" s="90"/>
      <c r="Z182" s="90"/>
      <c r="AA182" s="90"/>
      <c r="AB182" s="90"/>
      <c r="AC182" s="90"/>
      <c r="AD182" s="90"/>
      <c r="AE182" s="90"/>
      <c r="AF182" s="90"/>
      <c r="AG182" s="429"/>
      <c r="AH182" s="429"/>
      <c r="AI182" s="429"/>
      <c r="AJ182" s="429"/>
      <c r="AK182" s="429"/>
      <c r="AL182" s="429"/>
      <c r="AM182" s="429"/>
      <c r="AN182" s="429"/>
      <c r="AO182" s="429"/>
      <c r="AP182" s="429"/>
      <c r="AQ182" s="429"/>
      <c r="AR182" s="429"/>
      <c r="AS182" s="91"/>
    </row>
    <row r="183" spans="1:94" ht="24.75" customHeight="1" x14ac:dyDescent="0.2">
      <c r="A183" s="281" t="s">
        <v>206</v>
      </c>
      <c r="B183" s="322"/>
      <c r="C183" s="520"/>
      <c r="E183" s="3956"/>
      <c r="F183" s="3956"/>
      <c r="G183" s="3956"/>
      <c r="H183" s="3956"/>
      <c r="I183" s="3956"/>
      <c r="J183" s="3956"/>
      <c r="K183" s="3956"/>
      <c r="L183" s="3956"/>
      <c r="M183" s="3956"/>
      <c r="N183" s="3956"/>
      <c r="O183" s="3956"/>
      <c r="P183" s="3956"/>
      <c r="Q183" s="3956"/>
      <c r="R183" s="3956"/>
      <c r="S183" s="3956"/>
      <c r="T183" s="3956"/>
      <c r="U183" s="3956"/>
      <c r="V183" s="3956"/>
      <c r="W183" s="3956"/>
      <c r="X183" s="3956"/>
      <c r="Y183" s="3956"/>
      <c r="Z183" s="3956"/>
      <c r="AA183" s="3956"/>
      <c r="AB183" s="3956"/>
      <c r="AC183" s="3956"/>
      <c r="AD183" s="3956"/>
      <c r="AE183" s="3956"/>
      <c r="AF183" s="3956"/>
      <c r="AG183" s="3956"/>
      <c r="AH183" s="3956"/>
      <c r="AI183" s="3956"/>
      <c r="AJ183" s="3956"/>
      <c r="AK183" s="3956"/>
      <c r="AL183" s="3956"/>
      <c r="AM183" s="3956"/>
      <c r="AN183" s="3956"/>
    </row>
    <row r="184" spans="1:94" ht="15.75" customHeight="1" x14ac:dyDescent="0.2">
      <c r="A184" s="4415" t="s">
        <v>207</v>
      </c>
      <c r="B184" s="3744" t="s">
        <v>208</v>
      </c>
      <c r="C184" s="3745"/>
      <c r="D184" s="3746"/>
      <c r="E184" s="4421" t="s">
        <v>209</v>
      </c>
      <c r="F184" s="4053"/>
      <c r="G184" s="4053"/>
      <c r="H184" s="4053"/>
      <c r="I184" s="4053"/>
      <c r="J184" s="4053"/>
      <c r="K184" s="4053"/>
      <c r="L184" s="4053"/>
      <c r="M184" s="4053"/>
      <c r="N184" s="4053"/>
      <c r="O184" s="4053"/>
      <c r="P184" s="4053"/>
      <c r="Q184" s="4053"/>
      <c r="R184" s="4053"/>
      <c r="S184" s="4053"/>
      <c r="T184" s="4053"/>
      <c r="U184" s="4053"/>
      <c r="V184" s="4053"/>
      <c r="W184" s="4053"/>
      <c r="X184" s="4053"/>
      <c r="Y184" s="4053"/>
      <c r="Z184" s="4053"/>
      <c r="AA184" s="4053"/>
      <c r="AB184" s="4053"/>
      <c r="AC184" s="4053"/>
      <c r="AD184" s="4053"/>
      <c r="AE184" s="4053"/>
      <c r="AF184" s="4053"/>
      <c r="AG184" s="4053"/>
      <c r="AH184" s="4053"/>
      <c r="AI184" s="4053"/>
      <c r="AJ184" s="4053"/>
      <c r="AK184" s="4053"/>
      <c r="AL184" s="4053"/>
      <c r="AM184" s="4053"/>
      <c r="AN184" s="4422"/>
      <c r="AO184" s="3746" t="s">
        <v>85</v>
      </c>
      <c r="AP184" s="3837" t="s">
        <v>87</v>
      </c>
      <c r="AQ184" s="3837" t="s">
        <v>88</v>
      </c>
      <c r="AR184" s="3837" t="s">
        <v>143</v>
      </c>
    </row>
    <row r="185" spans="1:94" ht="24.75" customHeight="1" x14ac:dyDescent="0.2">
      <c r="A185" s="4415"/>
      <c r="B185" s="3747"/>
      <c r="C185" s="3748"/>
      <c r="D185" s="3749"/>
      <c r="E185" s="4423" t="s">
        <v>210</v>
      </c>
      <c r="F185" s="4417" t="s">
        <v>211</v>
      </c>
      <c r="G185" s="4416" t="s">
        <v>212</v>
      </c>
      <c r="H185" s="4417"/>
      <c r="I185" s="4416" t="s">
        <v>213</v>
      </c>
      <c r="J185" s="4417"/>
      <c r="K185" s="4416" t="s">
        <v>214</v>
      </c>
      <c r="L185" s="4417"/>
      <c r="M185" s="4416" t="s">
        <v>215</v>
      </c>
      <c r="N185" s="4417"/>
      <c r="O185" s="4416" t="s">
        <v>216</v>
      </c>
      <c r="P185" s="4417"/>
      <c r="Q185" s="4418" t="s">
        <v>217</v>
      </c>
      <c r="R185" s="4417"/>
      <c r="S185" s="4416" t="s">
        <v>218</v>
      </c>
      <c r="T185" s="4417"/>
      <c r="U185" s="4416" t="s">
        <v>219</v>
      </c>
      <c r="V185" s="4417"/>
      <c r="W185" s="4418" t="s">
        <v>220</v>
      </c>
      <c r="X185" s="4417"/>
      <c r="Y185" s="4415" t="s">
        <v>221</v>
      </c>
      <c r="Z185" s="4415"/>
      <c r="AA185" s="4415" t="s">
        <v>222</v>
      </c>
      <c r="AB185" s="4415"/>
      <c r="AC185" s="4415" t="s">
        <v>223</v>
      </c>
      <c r="AD185" s="4415"/>
      <c r="AE185" s="4415" t="s">
        <v>224</v>
      </c>
      <c r="AF185" s="4415"/>
      <c r="AG185" s="4415" t="s">
        <v>225</v>
      </c>
      <c r="AH185" s="4415"/>
      <c r="AI185" s="4415" t="s">
        <v>226</v>
      </c>
      <c r="AJ185" s="4415"/>
      <c r="AK185" s="4415" t="s">
        <v>227</v>
      </c>
      <c r="AL185" s="4415"/>
      <c r="AM185" s="4415" t="s">
        <v>28</v>
      </c>
      <c r="AN185" s="4419"/>
      <c r="AO185" s="3870"/>
      <c r="AP185" s="3838"/>
      <c r="AQ185" s="3838"/>
      <c r="AR185" s="3838"/>
      <c r="CA185" s="3938" t="s">
        <v>137</v>
      </c>
      <c r="CB185" s="3938" t="s">
        <v>87</v>
      </c>
      <c r="CC185" s="3938" t="s">
        <v>88</v>
      </c>
      <c r="CD185" s="3938" t="s">
        <v>11</v>
      </c>
      <c r="CL185" s="417"/>
      <c r="CM185" s="3938" t="s">
        <v>137</v>
      </c>
      <c r="CN185" s="3938" t="s">
        <v>87</v>
      </c>
      <c r="CO185" s="3938" t="s">
        <v>88</v>
      </c>
      <c r="CP185" s="3938" t="s">
        <v>11</v>
      </c>
    </row>
    <row r="186" spans="1:94" x14ac:dyDescent="0.2">
      <c r="A186" s="4415"/>
      <c r="B186" s="2729" t="s">
        <v>90</v>
      </c>
      <c r="C186" s="2729" t="s">
        <v>29</v>
      </c>
      <c r="D186" s="2729" t="s">
        <v>30</v>
      </c>
      <c r="E186" s="2730" t="s">
        <v>29</v>
      </c>
      <c r="F186" s="2745" t="s">
        <v>30</v>
      </c>
      <c r="G186" s="2730" t="s">
        <v>29</v>
      </c>
      <c r="H186" s="2745" t="s">
        <v>30</v>
      </c>
      <c r="I186" s="2730" t="s">
        <v>29</v>
      </c>
      <c r="J186" s="2745" t="s">
        <v>30</v>
      </c>
      <c r="K186" s="2730" t="s">
        <v>29</v>
      </c>
      <c r="L186" s="2745" t="s">
        <v>30</v>
      </c>
      <c r="M186" s="2730" t="s">
        <v>29</v>
      </c>
      <c r="N186" s="2745" t="s">
        <v>30</v>
      </c>
      <c r="O186" s="2730" t="s">
        <v>29</v>
      </c>
      <c r="P186" s="2745" t="s">
        <v>30</v>
      </c>
      <c r="Q186" s="2730" t="s">
        <v>29</v>
      </c>
      <c r="R186" s="2745" t="s">
        <v>30</v>
      </c>
      <c r="S186" s="2730" t="s">
        <v>29</v>
      </c>
      <c r="T186" s="2745" t="s">
        <v>30</v>
      </c>
      <c r="U186" s="2730" t="s">
        <v>29</v>
      </c>
      <c r="V186" s="2745" t="s">
        <v>30</v>
      </c>
      <c r="W186" s="2730" t="s">
        <v>29</v>
      </c>
      <c r="X186" s="2745" t="s">
        <v>30</v>
      </c>
      <c r="Y186" s="2730" t="s">
        <v>29</v>
      </c>
      <c r="Z186" s="2745" t="s">
        <v>30</v>
      </c>
      <c r="AA186" s="2730" t="s">
        <v>29</v>
      </c>
      <c r="AB186" s="2745" t="s">
        <v>30</v>
      </c>
      <c r="AC186" s="2730" t="s">
        <v>29</v>
      </c>
      <c r="AD186" s="2745" t="s">
        <v>30</v>
      </c>
      <c r="AE186" s="2730" t="s">
        <v>29</v>
      </c>
      <c r="AF186" s="2745" t="s">
        <v>30</v>
      </c>
      <c r="AG186" s="2730" t="s">
        <v>29</v>
      </c>
      <c r="AH186" s="2745" t="s">
        <v>30</v>
      </c>
      <c r="AI186" s="2730" t="s">
        <v>29</v>
      </c>
      <c r="AJ186" s="2745" t="s">
        <v>30</v>
      </c>
      <c r="AK186" s="2730" t="s">
        <v>29</v>
      </c>
      <c r="AL186" s="2745" t="s">
        <v>30</v>
      </c>
      <c r="AM186" s="2730" t="s">
        <v>29</v>
      </c>
      <c r="AN186" s="2746" t="s">
        <v>30</v>
      </c>
      <c r="AO186" s="3749"/>
      <c r="AP186" s="3839"/>
      <c r="AQ186" s="3839"/>
      <c r="AR186" s="3839"/>
      <c r="CA186" s="3938"/>
      <c r="CB186" s="3938"/>
      <c r="CC186" s="3938"/>
      <c r="CD186" s="3938"/>
      <c r="CL186" s="417"/>
      <c r="CM186" s="3938"/>
      <c r="CN186" s="3938"/>
      <c r="CO186" s="3938"/>
      <c r="CP186" s="3938"/>
    </row>
    <row r="187" spans="1:94" ht="15" x14ac:dyDescent="0.25">
      <c r="A187" s="308" t="s">
        <v>228</v>
      </c>
      <c r="B187" s="2747">
        <f>SUM(C187:D187)</f>
        <v>0</v>
      </c>
      <c r="C187" s="2747">
        <f t="shared" ref="C187:D189" si="101">+E187+G187+I187+K187+M187+O187+Q187+S187+U187+W187+Y187+AA187+AC187+AE187+AG187+AI187+AK187+AM187</f>
        <v>0</v>
      </c>
      <c r="D187" s="2748">
        <f t="shared" si="101"/>
        <v>0</v>
      </c>
      <c r="E187" s="129"/>
      <c r="F187" s="114"/>
      <c r="G187" s="129"/>
      <c r="H187" s="113"/>
      <c r="I187" s="129"/>
      <c r="J187" s="113"/>
      <c r="K187" s="129"/>
      <c r="L187" s="113"/>
      <c r="M187" s="129"/>
      <c r="N187" s="114"/>
      <c r="O187" s="129"/>
      <c r="P187" s="114"/>
      <c r="Q187" s="129"/>
      <c r="R187" s="114"/>
      <c r="S187" s="129"/>
      <c r="T187" s="114"/>
      <c r="U187" s="129"/>
      <c r="V187" s="114"/>
      <c r="W187" s="129"/>
      <c r="X187" s="114"/>
      <c r="Y187" s="129"/>
      <c r="Z187" s="114"/>
      <c r="AA187" s="129"/>
      <c r="AB187" s="114"/>
      <c r="AC187" s="129"/>
      <c r="AD187" s="114"/>
      <c r="AE187" s="129"/>
      <c r="AF187" s="114"/>
      <c r="AG187" s="129"/>
      <c r="AH187" s="114"/>
      <c r="AI187" s="129"/>
      <c r="AJ187" s="114"/>
      <c r="AK187" s="129"/>
      <c r="AL187" s="114"/>
      <c r="AM187" s="129"/>
      <c r="AN187" s="328"/>
      <c r="AO187" s="112"/>
      <c r="AP187" s="129"/>
      <c r="AQ187" s="129"/>
      <c r="AR187" s="297"/>
      <c r="AS187" s="426" t="str">
        <f>+CA187&amp;CB187&amp;CC187&amp;CD187</f>
        <v/>
      </c>
      <c r="CA187" s="417" t="str">
        <f>IF(CM187=1," *Revisar relacion Total y Beneficiarios, Los Beneficiarios no pueden ser mayor que el Total, y si no hay beneficiario digite un cero ","")</f>
        <v/>
      </c>
      <c r="CB187" s="417" t="str">
        <f>IF(CN187=1," *.Las Acciones de Pueblos Originarios no pueden superar el total de Acciones ","")</f>
        <v/>
      </c>
      <c r="CC187" s="417" t="str">
        <f>IF(CO187=1," *.Las Acciones de Migrantes no pueden superar el total de Acciones ","")</f>
        <v/>
      </c>
      <c r="CD187" s="417" t="str">
        <f>IF(CP187=1,"*Las Atenciones de NNA SENAME no pueden superar el total de Atenciones entre los 0 Y 24 años.","")</f>
        <v/>
      </c>
      <c r="CL187" s="417"/>
      <c r="CM187" s="417">
        <f t="shared" ref="CM187:CO189" si="102">IF(AO187&gt;$B187,1,0)</f>
        <v>0</v>
      </c>
      <c r="CN187" s="417">
        <f t="shared" si="102"/>
        <v>0</v>
      </c>
      <c r="CO187" s="417">
        <f t="shared" si="102"/>
        <v>0</v>
      </c>
      <c r="CP187" s="417">
        <f>IF(AR187&gt;SUM($E187:$P187),1,0)</f>
        <v>0</v>
      </c>
    </row>
    <row r="188" spans="1:94" ht="15" x14ac:dyDescent="0.25">
      <c r="A188" s="308" t="s">
        <v>229</v>
      </c>
      <c r="B188" s="2749">
        <f>SUM(C188:D188)</f>
        <v>0</v>
      </c>
      <c r="C188" s="2749">
        <f t="shared" si="101"/>
        <v>0</v>
      </c>
      <c r="D188" s="2750">
        <f t="shared" si="101"/>
        <v>0</v>
      </c>
      <c r="E188" s="2586"/>
      <c r="F188" s="2585"/>
      <c r="G188" s="2586"/>
      <c r="H188" s="2588"/>
      <c r="I188" s="2586"/>
      <c r="J188" s="2588"/>
      <c r="K188" s="2586"/>
      <c r="L188" s="2588"/>
      <c r="M188" s="2586"/>
      <c r="N188" s="2585"/>
      <c r="O188" s="2586"/>
      <c r="P188" s="2585"/>
      <c r="Q188" s="2586"/>
      <c r="R188" s="2585"/>
      <c r="S188" s="2586"/>
      <c r="T188" s="2585"/>
      <c r="U188" s="2586"/>
      <c r="V188" s="2585"/>
      <c r="W188" s="2586"/>
      <c r="X188" s="2585"/>
      <c r="Y188" s="2586"/>
      <c r="Z188" s="2585"/>
      <c r="AA188" s="2586"/>
      <c r="AB188" s="2585"/>
      <c r="AC188" s="2586"/>
      <c r="AD188" s="2585"/>
      <c r="AE188" s="2586"/>
      <c r="AF188" s="2585"/>
      <c r="AG188" s="2586"/>
      <c r="AH188" s="2585"/>
      <c r="AI188" s="2586"/>
      <c r="AJ188" s="2585"/>
      <c r="AK188" s="2586"/>
      <c r="AL188" s="2585"/>
      <c r="AM188" s="2586"/>
      <c r="AN188" s="2751"/>
      <c r="AO188" s="2620"/>
      <c r="AP188" s="2586"/>
      <c r="AQ188" s="2586"/>
      <c r="AR188" s="2604"/>
      <c r="AS188" s="426" t="str">
        <f>+CA188&amp;CB188&amp;CC188&amp;CD188</f>
        <v/>
      </c>
      <c r="CA188" s="417" t="str">
        <f t="shared" ref="CA188:CA189" si="103">IF(CM188=1," *Revisar relacion Total y Beneficiarios, Los Beneficiarios no pueden ser mayor que el Total, y si no hay beneficiario digite un cero ","")</f>
        <v/>
      </c>
      <c r="CB188" s="417" t="str">
        <f t="shared" ref="CB188:CB189" si="104">IF(CN188=1," *.Las Acciones de Pueblos Originarios no pueden superar el total de Acciones ","")</f>
        <v/>
      </c>
      <c r="CC188" s="417" t="str">
        <f t="shared" ref="CC188:CC189" si="105">IF(CO188=1," *.Las Acciones de Migrantes no pueden superar el total de Acciones ","")</f>
        <v/>
      </c>
      <c r="CD188" s="417" t="str">
        <f t="shared" ref="CD188:CD189" si="106">IF(CP188=1,"*Las Atenciones de NNA SENAME no pueden superar el total de Atenciones entre los 0 Y 24 años.","")</f>
        <v/>
      </c>
      <c r="CL188" s="417"/>
      <c r="CM188" s="417">
        <f t="shared" si="102"/>
        <v>0</v>
      </c>
      <c r="CN188" s="417">
        <f t="shared" si="102"/>
        <v>0</v>
      </c>
      <c r="CO188" s="417">
        <f t="shared" si="102"/>
        <v>0</v>
      </c>
      <c r="CP188" s="417">
        <f>IF(AR188&gt;SUM($E188:$P188),1,0)</f>
        <v>0</v>
      </c>
    </row>
    <row r="189" spans="1:94" ht="15" x14ac:dyDescent="0.25">
      <c r="A189" s="308" t="s">
        <v>230</v>
      </c>
      <c r="B189" s="331">
        <f>SUM(C189:D189)</f>
        <v>0</v>
      </c>
      <c r="C189" s="331">
        <f t="shared" si="101"/>
        <v>0</v>
      </c>
      <c r="D189" s="332">
        <f t="shared" si="101"/>
        <v>0</v>
      </c>
      <c r="E189" s="2592"/>
      <c r="F189" s="2606"/>
      <c r="G189" s="2592"/>
      <c r="H189" s="2594"/>
      <c r="I189" s="2592"/>
      <c r="J189" s="2594"/>
      <c r="K189" s="2592"/>
      <c r="L189" s="2594"/>
      <c r="M189" s="2592"/>
      <c r="N189" s="2606"/>
      <c r="O189" s="2592"/>
      <c r="P189" s="2606"/>
      <c r="Q189" s="2592"/>
      <c r="R189" s="2606"/>
      <c r="S189" s="2592"/>
      <c r="T189" s="2606"/>
      <c r="U189" s="2592"/>
      <c r="V189" s="2606"/>
      <c r="W189" s="2592"/>
      <c r="X189" s="2606"/>
      <c r="Y189" s="2592"/>
      <c r="Z189" s="2606"/>
      <c r="AA189" s="2592"/>
      <c r="AB189" s="2606"/>
      <c r="AC189" s="2592"/>
      <c r="AD189" s="2606"/>
      <c r="AE189" s="2592"/>
      <c r="AF189" s="2606"/>
      <c r="AG189" s="2592"/>
      <c r="AH189" s="2606"/>
      <c r="AI189" s="2592"/>
      <c r="AJ189" s="2606"/>
      <c r="AK189" s="2592"/>
      <c r="AL189" s="2606"/>
      <c r="AM189" s="2592"/>
      <c r="AN189" s="2752"/>
      <c r="AO189" s="2632"/>
      <c r="AP189" s="2592"/>
      <c r="AQ189" s="2592"/>
      <c r="AR189" s="2605"/>
      <c r="AS189" s="426" t="str">
        <f>+CA189&amp;CB189&amp;CC189&amp;CD189</f>
        <v/>
      </c>
      <c r="CA189" s="417" t="str">
        <f t="shared" si="103"/>
        <v/>
      </c>
      <c r="CB189" s="417" t="str">
        <f t="shared" si="104"/>
        <v/>
      </c>
      <c r="CC189" s="417" t="str">
        <f t="shared" si="105"/>
        <v/>
      </c>
      <c r="CD189" s="417" t="str">
        <f t="shared" si="106"/>
        <v/>
      </c>
      <c r="CL189" s="417"/>
      <c r="CM189" s="417">
        <f t="shared" si="102"/>
        <v>0</v>
      </c>
      <c r="CN189" s="417">
        <f t="shared" si="102"/>
        <v>0</v>
      </c>
      <c r="CO189" s="417">
        <f t="shared" si="102"/>
        <v>0</v>
      </c>
      <c r="CP189" s="417">
        <f>IF(AR189&gt;SUM($E189:$P189),1,0)</f>
        <v>0</v>
      </c>
    </row>
    <row r="190" spans="1:94" ht="24.75" customHeight="1" x14ac:dyDescent="0.2">
      <c r="A190" s="1225" t="s">
        <v>231</v>
      </c>
      <c r="B190" s="1226"/>
    </row>
    <row r="191" spans="1:94" x14ac:dyDescent="0.2">
      <c r="A191" s="3716" t="s">
        <v>232</v>
      </c>
      <c r="B191" s="3718" t="s">
        <v>141</v>
      </c>
      <c r="C191" s="4412" t="s">
        <v>233</v>
      </c>
      <c r="D191" s="4047"/>
      <c r="E191" s="3718" t="s">
        <v>234</v>
      </c>
      <c r="F191" s="4413" t="s">
        <v>235</v>
      </c>
      <c r="G191" s="4048"/>
      <c r="H191" s="4048"/>
      <c r="I191" s="4048"/>
      <c r="J191" s="4048"/>
      <c r="K191" s="4048"/>
      <c r="L191" s="4048"/>
      <c r="M191" s="4048"/>
      <c r="N191" s="4048"/>
      <c r="O191" s="4048"/>
      <c r="P191" s="4048"/>
      <c r="Q191" s="4048"/>
      <c r="R191" s="4048"/>
      <c r="S191" s="4048"/>
      <c r="T191" s="4414"/>
      <c r="U191" s="3724" t="s">
        <v>345</v>
      </c>
    </row>
    <row r="192" spans="1:94" ht="25.5" x14ac:dyDescent="0.2">
      <c r="A192" s="3717"/>
      <c r="B192" s="3717"/>
      <c r="C192" s="2753" t="s">
        <v>237</v>
      </c>
      <c r="D192" s="2753" t="s">
        <v>238</v>
      </c>
      <c r="E192" s="3717"/>
      <c r="F192" s="2753" t="s">
        <v>239</v>
      </c>
      <c r="G192" s="2753" t="s">
        <v>240</v>
      </c>
      <c r="H192" s="2753" t="s">
        <v>241</v>
      </c>
      <c r="I192" s="2753" t="s">
        <v>242</v>
      </c>
      <c r="J192" s="2753" t="s">
        <v>243</v>
      </c>
      <c r="K192" s="2753" t="s">
        <v>244</v>
      </c>
      <c r="L192" s="2753" t="s">
        <v>245</v>
      </c>
      <c r="M192" s="2753" t="s">
        <v>246</v>
      </c>
      <c r="N192" s="2753" t="s">
        <v>247</v>
      </c>
      <c r="O192" s="2753" t="s">
        <v>248</v>
      </c>
      <c r="P192" s="2753" t="s">
        <v>249</v>
      </c>
      <c r="Q192" s="2753" t="s">
        <v>250</v>
      </c>
      <c r="R192" s="2753" t="s">
        <v>251</v>
      </c>
      <c r="S192" s="2753" t="s">
        <v>252</v>
      </c>
      <c r="T192" s="2754" t="s">
        <v>253</v>
      </c>
      <c r="U192" s="3725"/>
      <c r="CA192" s="417" t="s">
        <v>236</v>
      </c>
      <c r="CI192" s="417" t="s">
        <v>236</v>
      </c>
    </row>
    <row r="193" spans="1:87" ht="15" x14ac:dyDescent="0.25">
      <c r="A193" s="308" t="s">
        <v>152</v>
      </c>
      <c r="B193" s="2755">
        <f>SUM(C193:D193)</f>
        <v>0</v>
      </c>
      <c r="C193" s="129"/>
      <c r="D193" s="129"/>
      <c r="E193" s="2756">
        <f>+F193+G193+H193+I193+K193+L193+M193+N193+O193+P193+Q193+R193+S193+T193</f>
        <v>0</v>
      </c>
      <c r="F193" s="2586"/>
      <c r="G193" s="2586"/>
      <c r="H193" s="2586"/>
      <c r="I193" s="2586"/>
      <c r="J193" s="2757"/>
      <c r="K193" s="2586"/>
      <c r="L193" s="2586"/>
      <c r="M193" s="2586"/>
      <c r="N193" s="2586"/>
      <c r="O193" s="2586"/>
      <c r="P193" s="2586"/>
      <c r="Q193" s="2586"/>
      <c r="R193" s="2586"/>
      <c r="S193" s="2586"/>
      <c r="T193" s="2758"/>
      <c r="U193" s="114"/>
      <c r="V193" s="5" t="str">
        <f>$CA193</f>
        <v/>
      </c>
      <c r="CA193" s="417" t="str">
        <f>IF(CI193=1,"* El valor en NANEAS no puede superar el total de Atenciones. ","")</f>
        <v/>
      </c>
      <c r="CI193" s="417">
        <f>IF(U193&gt;$B193,1,0)</f>
        <v>0</v>
      </c>
    </row>
    <row r="194" spans="1:87" ht="30.75" customHeight="1" x14ac:dyDescent="0.25">
      <c r="A194" s="308" t="s">
        <v>254</v>
      </c>
      <c r="B194" s="2759">
        <f>SUM(C194:D194)</f>
        <v>0</v>
      </c>
      <c r="C194" s="2586"/>
      <c r="D194" s="2586"/>
      <c r="E194" s="2760">
        <f>+F194+G194+H194+I194+K194+L194+M194+N194+O194+P194+Q194+R194+S194+T194</f>
        <v>0</v>
      </c>
      <c r="F194" s="2586"/>
      <c r="G194" s="2586"/>
      <c r="H194" s="2586"/>
      <c r="I194" s="2586"/>
      <c r="J194" s="2761"/>
      <c r="K194" s="2586"/>
      <c r="L194" s="2586"/>
      <c r="M194" s="2586"/>
      <c r="N194" s="2586"/>
      <c r="O194" s="2586"/>
      <c r="P194" s="2586"/>
      <c r="Q194" s="2586"/>
      <c r="R194" s="2586"/>
      <c r="S194" s="2586"/>
      <c r="T194" s="2758"/>
      <c r="U194" s="2585"/>
      <c r="V194" s="5" t="str">
        <f t="shared" ref="V194:V196" si="107">$CA194</f>
        <v/>
      </c>
      <c r="CA194" s="417" t="str">
        <f t="shared" ref="CA194:CA196" si="108">IF(CI194=1,"* El valor en NANEAS no puede superar el total de Atenciones. ","")</f>
        <v/>
      </c>
      <c r="CI194" s="417">
        <f t="shared" ref="CI194:CI196" si="109">IF(U194&gt;$B194,1,0)</f>
        <v>0</v>
      </c>
    </row>
    <row r="195" spans="1:87" ht="20.25" customHeight="1" x14ac:dyDescent="0.25">
      <c r="A195" s="308" t="s">
        <v>165</v>
      </c>
      <c r="B195" s="2759">
        <f>SUM(C195:D195)</f>
        <v>0</v>
      </c>
      <c r="C195" s="2586"/>
      <c r="D195" s="2586"/>
      <c r="E195" s="2760">
        <f>SUM(F195:T195)</f>
        <v>0</v>
      </c>
      <c r="F195" s="2586"/>
      <c r="G195" s="2586"/>
      <c r="H195" s="2586"/>
      <c r="I195" s="2586"/>
      <c r="J195" s="2604"/>
      <c r="K195" s="2586"/>
      <c r="L195" s="2586"/>
      <c r="M195" s="2586"/>
      <c r="N195" s="2586"/>
      <c r="O195" s="2586"/>
      <c r="P195" s="2586"/>
      <c r="Q195" s="2586"/>
      <c r="R195" s="2586"/>
      <c r="S195" s="2586"/>
      <c r="T195" s="2758"/>
      <c r="U195" s="2585"/>
      <c r="V195" s="5" t="str">
        <f t="shared" si="107"/>
        <v/>
      </c>
      <c r="CA195" s="417" t="str">
        <f t="shared" si="108"/>
        <v/>
      </c>
      <c r="CI195" s="417">
        <f t="shared" si="109"/>
        <v>0</v>
      </c>
    </row>
    <row r="196" spans="1:87" ht="19.5" customHeight="1" x14ac:dyDescent="0.25">
      <c r="A196" s="2741" t="s">
        <v>255</v>
      </c>
      <c r="B196" s="343">
        <f>SUM(C196:D196)</f>
        <v>0</v>
      </c>
      <c r="C196" s="2592"/>
      <c r="D196" s="2592"/>
      <c r="E196" s="344">
        <f>+F196+G196+H196+I196+K196+L196+M196+N196+O196+P196+Q196+R196+S196+T196</f>
        <v>0</v>
      </c>
      <c r="F196" s="2592"/>
      <c r="G196" s="2592"/>
      <c r="H196" s="2592"/>
      <c r="I196" s="2592"/>
      <c r="J196" s="345"/>
      <c r="K196" s="2592"/>
      <c r="L196" s="2592"/>
      <c r="M196" s="2592"/>
      <c r="N196" s="2592"/>
      <c r="O196" s="2592"/>
      <c r="P196" s="2592"/>
      <c r="Q196" s="2592"/>
      <c r="R196" s="2592"/>
      <c r="S196" s="2592"/>
      <c r="T196" s="2762"/>
      <c r="U196" s="2606"/>
      <c r="V196" s="5" t="str">
        <f t="shared" si="107"/>
        <v/>
      </c>
      <c r="CA196" s="417" t="str">
        <f t="shared" si="108"/>
        <v/>
      </c>
      <c r="CI196" s="417">
        <f t="shared" si="109"/>
        <v>0</v>
      </c>
    </row>
    <row r="197" spans="1:87" ht="19.5" customHeight="1" x14ac:dyDescent="0.2">
      <c r="A197" s="281" t="s">
        <v>256</v>
      </c>
      <c r="B197" s="346"/>
      <c r="D197" s="438"/>
      <c r="E197" s="348"/>
    </row>
    <row r="198" spans="1:87" x14ac:dyDescent="0.2">
      <c r="A198" s="3690" t="s">
        <v>232</v>
      </c>
      <c r="B198" s="4409" t="s">
        <v>141</v>
      </c>
      <c r="C198" s="3702" t="s">
        <v>233</v>
      </c>
      <c r="D198" s="3703"/>
      <c r="E198" s="3704"/>
      <c r="F198" s="3690" t="s">
        <v>234</v>
      </c>
      <c r="G198" s="4410" t="s">
        <v>257</v>
      </c>
      <c r="H198" s="4410"/>
      <c r="I198" s="4410"/>
      <c r="J198" s="4410"/>
      <c r="K198" s="4410"/>
      <c r="L198" s="4410"/>
      <c r="M198" s="4410"/>
      <c r="N198" s="4410"/>
      <c r="O198" s="4410"/>
      <c r="P198" s="4410"/>
      <c r="Q198" s="4411"/>
      <c r="R198" s="3710" t="s">
        <v>236</v>
      </c>
    </row>
    <row r="199" spans="1:87" x14ac:dyDescent="0.2">
      <c r="A199" s="3691"/>
      <c r="B199" s="4409"/>
      <c r="C199" s="3705"/>
      <c r="D199" s="3706"/>
      <c r="E199" s="3707"/>
      <c r="F199" s="3691"/>
      <c r="G199" s="3713" t="s">
        <v>34</v>
      </c>
      <c r="H199" s="3699" t="s">
        <v>258</v>
      </c>
      <c r="I199" s="3699" t="s">
        <v>245</v>
      </c>
      <c r="J199" s="3699" t="s">
        <v>246</v>
      </c>
      <c r="K199" s="3699" t="s">
        <v>247</v>
      </c>
      <c r="L199" s="3699" t="s">
        <v>248</v>
      </c>
      <c r="M199" s="3699" t="s">
        <v>249</v>
      </c>
      <c r="N199" s="3699" t="s">
        <v>250</v>
      </c>
      <c r="O199" s="3699" t="s">
        <v>251</v>
      </c>
      <c r="P199" s="3699" t="s">
        <v>252</v>
      </c>
      <c r="Q199" s="3676" t="s">
        <v>253</v>
      </c>
      <c r="R199" s="3711"/>
    </row>
    <row r="200" spans="1:87" ht="24" x14ac:dyDescent="0.2">
      <c r="A200" s="3692"/>
      <c r="B200" s="4409"/>
      <c r="C200" s="2763" t="s">
        <v>145</v>
      </c>
      <c r="D200" s="2763" t="s">
        <v>259</v>
      </c>
      <c r="E200" s="2763" t="s">
        <v>147</v>
      </c>
      <c r="F200" s="3692"/>
      <c r="G200" s="3714"/>
      <c r="H200" s="3700"/>
      <c r="I200" s="3700"/>
      <c r="J200" s="3700"/>
      <c r="K200" s="3700"/>
      <c r="L200" s="3700"/>
      <c r="M200" s="3700"/>
      <c r="N200" s="3700"/>
      <c r="O200" s="3700"/>
      <c r="P200" s="3700"/>
      <c r="Q200" s="3677"/>
      <c r="R200" s="3712"/>
      <c r="CA200" s="417" t="s">
        <v>236</v>
      </c>
      <c r="CI200" s="417" t="s">
        <v>236</v>
      </c>
    </row>
    <row r="201" spans="1:87" ht="15" x14ac:dyDescent="0.25">
      <c r="A201" s="308" t="s">
        <v>153</v>
      </c>
      <c r="B201" s="2755">
        <f t="shared" ref="B201:B207" si="110">SUM(C201:E201)</f>
        <v>0</v>
      </c>
      <c r="C201" s="2586"/>
      <c r="D201" s="2586"/>
      <c r="E201" s="2586"/>
      <c r="F201" s="2756">
        <f>SUM(G201:Q201)</f>
        <v>0</v>
      </c>
      <c r="G201" s="129"/>
      <c r="H201" s="161"/>
      <c r="I201" s="161"/>
      <c r="J201" s="161"/>
      <c r="K201" s="161"/>
      <c r="L201" s="161"/>
      <c r="M201" s="161"/>
      <c r="N201" s="161"/>
      <c r="O201" s="161"/>
      <c r="P201" s="161"/>
      <c r="Q201" s="328"/>
      <c r="R201" s="114"/>
      <c r="S201" s="5" t="str">
        <f t="shared" ref="S201:S207" si="111">$CA201</f>
        <v/>
      </c>
      <c r="CA201" s="417" t="str">
        <f>IF(CI201=1,"* El valor en NANEAS no puede superar el total de Atenciones. ","")</f>
        <v/>
      </c>
      <c r="CI201" s="417">
        <f>IF(R201&gt;$B201,1,0)</f>
        <v>0</v>
      </c>
    </row>
    <row r="202" spans="1:87" ht="23.25" customHeight="1" x14ac:dyDescent="0.25">
      <c r="A202" s="308" t="s">
        <v>152</v>
      </c>
      <c r="B202" s="2764">
        <f t="shared" si="110"/>
        <v>0</v>
      </c>
      <c r="C202" s="2586"/>
      <c r="D202" s="2586"/>
      <c r="E202" s="2586"/>
      <c r="F202" s="2765">
        <f t="shared" ref="F202:F207" si="112">SUM(G202:Q202)</f>
        <v>0</v>
      </c>
      <c r="G202" s="2586"/>
      <c r="H202" s="2587"/>
      <c r="I202" s="2587"/>
      <c r="J202" s="2587"/>
      <c r="K202" s="2587"/>
      <c r="L202" s="2587"/>
      <c r="M202" s="2587"/>
      <c r="N202" s="2587"/>
      <c r="O202" s="2587"/>
      <c r="P202" s="2587"/>
      <c r="Q202" s="2751"/>
      <c r="R202" s="2585"/>
      <c r="S202" s="5" t="str">
        <f t="shared" si="111"/>
        <v/>
      </c>
      <c r="CA202" s="417" t="str">
        <f t="shared" ref="CA202:CA207" si="113">IF(CI202=1,"* El valor en NANEAS no puede superar el total de Atenciones. ","")</f>
        <v/>
      </c>
      <c r="CI202" s="417">
        <f t="shared" ref="CI202:CI207" si="114">IF(R202&gt;$B202,1,0)</f>
        <v>0</v>
      </c>
    </row>
    <row r="203" spans="1:87" ht="26.25" customHeight="1" x14ac:dyDescent="0.25">
      <c r="A203" s="308" t="s">
        <v>260</v>
      </c>
      <c r="B203" s="2766">
        <f t="shared" si="110"/>
        <v>0</v>
      </c>
      <c r="C203" s="2586"/>
      <c r="D203" s="2586"/>
      <c r="E203" s="2586"/>
      <c r="F203" s="2765">
        <f t="shared" si="112"/>
        <v>0</v>
      </c>
      <c r="G203" s="2586"/>
      <c r="H203" s="2587"/>
      <c r="I203" s="2587"/>
      <c r="J203" s="2587"/>
      <c r="K203" s="2587"/>
      <c r="L203" s="2587"/>
      <c r="M203" s="2587"/>
      <c r="N203" s="2587"/>
      <c r="O203" s="2587"/>
      <c r="P203" s="2587"/>
      <c r="Q203" s="2751"/>
      <c r="R203" s="2585"/>
      <c r="S203" s="5" t="str">
        <f t="shared" si="111"/>
        <v/>
      </c>
      <c r="CA203" s="417" t="str">
        <f t="shared" si="113"/>
        <v/>
      </c>
      <c r="CI203" s="417">
        <f t="shared" si="114"/>
        <v>0</v>
      </c>
    </row>
    <row r="204" spans="1:87" ht="15" x14ac:dyDescent="0.25">
      <c r="A204" s="308" t="s">
        <v>261</v>
      </c>
      <c r="B204" s="2766">
        <f t="shared" si="110"/>
        <v>0</v>
      </c>
      <c r="C204" s="2586"/>
      <c r="D204" s="2586"/>
      <c r="E204" s="2586"/>
      <c r="F204" s="2765">
        <f t="shared" si="112"/>
        <v>0</v>
      </c>
      <c r="G204" s="2586"/>
      <c r="H204" s="2587"/>
      <c r="I204" s="2587"/>
      <c r="J204" s="2587"/>
      <c r="K204" s="2587"/>
      <c r="L204" s="2587"/>
      <c r="M204" s="2587"/>
      <c r="N204" s="2587"/>
      <c r="O204" s="2587"/>
      <c r="P204" s="2587"/>
      <c r="Q204" s="2751"/>
      <c r="R204" s="2585"/>
      <c r="S204" s="5" t="str">
        <f t="shared" si="111"/>
        <v/>
      </c>
      <c r="CA204" s="417" t="str">
        <f t="shared" si="113"/>
        <v/>
      </c>
      <c r="CI204" s="417">
        <f t="shared" si="114"/>
        <v>0</v>
      </c>
    </row>
    <row r="205" spans="1:87" ht="15" customHeight="1" x14ac:dyDescent="0.25">
      <c r="A205" s="308" t="s">
        <v>262</v>
      </c>
      <c r="B205" s="2759">
        <f t="shared" si="110"/>
        <v>0</v>
      </c>
      <c r="C205" s="2586"/>
      <c r="D205" s="2586"/>
      <c r="E205" s="2586"/>
      <c r="F205" s="2765">
        <f t="shared" si="112"/>
        <v>0</v>
      </c>
      <c r="G205" s="2586"/>
      <c r="H205" s="2587"/>
      <c r="I205" s="2587"/>
      <c r="J205" s="2587"/>
      <c r="K205" s="2587"/>
      <c r="L205" s="2587"/>
      <c r="M205" s="2587"/>
      <c r="N205" s="2587"/>
      <c r="O205" s="2587"/>
      <c r="P205" s="2587"/>
      <c r="Q205" s="2751"/>
      <c r="R205" s="2585"/>
      <c r="S205" s="5" t="str">
        <f t="shared" si="111"/>
        <v/>
      </c>
      <c r="CA205" s="417" t="str">
        <f t="shared" si="113"/>
        <v/>
      </c>
      <c r="CI205" s="417">
        <f t="shared" si="114"/>
        <v>0</v>
      </c>
    </row>
    <row r="206" spans="1:87" ht="15" x14ac:dyDescent="0.25">
      <c r="A206" s="308" t="s">
        <v>165</v>
      </c>
      <c r="B206" s="2759">
        <f t="shared" si="110"/>
        <v>0</v>
      </c>
      <c r="C206" s="2586"/>
      <c r="D206" s="2586"/>
      <c r="E206" s="2586"/>
      <c r="F206" s="2765">
        <f t="shared" si="112"/>
        <v>0</v>
      </c>
      <c r="G206" s="2586"/>
      <c r="H206" s="2587"/>
      <c r="I206" s="2587"/>
      <c r="J206" s="2587"/>
      <c r="K206" s="2587"/>
      <c r="L206" s="2587"/>
      <c r="M206" s="2587"/>
      <c r="N206" s="2587"/>
      <c r="O206" s="2587"/>
      <c r="P206" s="2587"/>
      <c r="Q206" s="2751"/>
      <c r="R206" s="2585"/>
      <c r="S206" s="5" t="str">
        <f t="shared" si="111"/>
        <v/>
      </c>
      <c r="CA206" s="417" t="str">
        <f>IF(CI206=1,"* El valor en NANEAS no puede superar el total de Atenciones. ","")</f>
        <v/>
      </c>
      <c r="CI206" s="417">
        <f>IF(R206&gt;$B206,1,0)</f>
        <v>0</v>
      </c>
    </row>
    <row r="207" spans="1:87" ht="15" x14ac:dyDescent="0.25">
      <c r="A207" s="2741" t="s">
        <v>263</v>
      </c>
      <c r="B207" s="2767">
        <f t="shared" si="110"/>
        <v>0</v>
      </c>
      <c r="C207" s="2592"/>
      <c r="D207" s="2592"/>
      <c r="E207" s="2592"/>
      <c r="F207" s="2768">
        <f t="shared" si="112"/>
        <v>0</v>
      </c>
      <c r="G207" s="2592"/>
      <c r="H207" s="2593"/>
      <c r="I207" s="2593"/>
      <c r="J207" s="2593"/>
      <c r="K207" s="2593"/>
      <c r="L207" s="2593"/>
      <c r="M207" s="2593"/>
      <c r="N207" s="2593"/>
      <c r="O207" s="2593"/>
      <c r="P207" s="2593"/>
      <c r="Q207" s="2752"/>
      <c r="R207" s="2606"/>
      <c r="S207" s="5" t="str">
        <f t="shared" si="111"/>
        <v/>
      </c>
      <c r="CA207" s="417" t="str">
        <f t="shared" si="113"/>
        <v/>
      </c>
      <c r="CI207" s="417">
        <f t="shared" si="114"/>
        <v>0</v>
      </c>
    </row>
    <row r="208" spans="1:87" ht="21" customHeight="1" x14ac:dyDescent="0.2">
      <c r="A208" s="281" t="s">
        <v>264</v>
      </c>
      <c r="B208" s="439"/>
    </row>
    <row r="209" spans="1:21" ht="25.5" customHeight="1" x14ac:dyDescent="0.2">
      <c r="A209" s="3678" t="s">
        <v>5</v>
      </c>
      <c r="B209" s="3681" t="s">
        <v>265</v>
      </c>
      <c r="C209" s="3684" t="s">
        <v>266</v>
      </c>
      <c r="D209" s="3685"/>
      <c r="E209" s="3686"/>
      <c r="F209" s="3690" t="s">
        <v>234</v>
      </c>
      <c r="G209" s="4407" t="s">
        <v>257</v>
      </c>
      <c r="H209" s="4043"/>
      <c r="I209" s="4043"/>
      <c r="J209" s="4043"/>
      <c r="K209" s="4043"/>
      <c r="L209" s="4044"/>
    </row>
    <row r="210" spans="1:21" x14ac:dyDescent="0.2">
      <c r="A210" s="3679"/>
      <c r="B210" s="3682"/>
      <c r="C210" s="3687"/>
      <c r="D210" s="3688"/>
      <c r="E210" s="3689"/>
      <c r="F210" s="3691"/>
      <c r="G210" s="4408" t="s">
        <v>267</v>
      </c>
      <c r="H210" s="4045"/>
      <c r="I210" s="4045"/>
      <c r="J210" s="4045"/>
      <c r="K210" s="4045"/>
      <c r="L210" s="4046"/>
    </row>
    <row r="211" spans="1:21" ht="24" x14ac:dyDescent="0.2">
      <c r="A211" s="3680"/>
      <c r="B211" s="3683"/>
      <c r="C211" s="2769" t="s">
        <v>268</v>
      </c>
      <c r="D211" s="2769" t="s">
        <v>259</v>
      </c>
      <c r="E211" s="2769" t="s">
        <v>269</v>
      </c>
      <c r="F211" s="3692"/>
      <c r="G211" s="357" t="s">
        <v>258</v>
      </c>
      <c r="H211" s="358" t="s">
        <v>270</v>
      </c>
      <c r="I211" s="358" t="s">
        <v>271</v>
      </c>
      <c r="J211" s="358" t="s">
        <v>272</v>
      </c>
      <c r="K211" s="358" t="s">
        <v>273</v>
      </c>
      <c r="L211" s="2770" t="s">
        <v>274</v>
      </c>
    </row>
    <row r="212" spans="1:21" ht="15" x14ac:dyDescent="0.25">
      <c r="A212" s="308" t="s">
        <v>275</v>
      </c>
      <c r="B212" s="360">
        <f>SUM(C212:D212)</f>
        <v>0</v>
      </c>
      <c r="C212" s="129"/>
      <c r="D212" s="129"/>
      <c r="E212" s="361"/>
      <c r="F212" s="2756">
        <f>SUM(G212:L212)</f>
        <v>0</v>
      </c>
      <c r="G212" s="2709"/>
      <c r="H212" s="2771"/>
      <c r="I212" s="2771"/>
      <c r="J212" s="2771"/>
      <c r="K212" s="2771"/>
      <c r="L212" s="114"/>
    </row>
    <row r="213" spans="1:21" ht="24" customHeight="1" x14ac:dyDescent="0.25">
      <c r="A213" s="308" t="s">
        <v>276</v>
      </c>
      <c r="B213" s="2772">
        <f>SUM(C213:E213)</f>
        <v>0</v>
      </c>
      <c r="C213" s="2586"/>
      <c r="D213" s="2586"/>
      <c r="E213" s="129"/>
      <c r="F213" s="2765">
        <f>SUM(G213:L213)</f>
        <v>0</v>
      </c>
      <c r="G213" s="2586"/>
      <c r="H213" s="2587"/>
      <c r="I213" s="2587"/>
      <c r="J213" s="2587"/>
      <c r="K213" s="2587"/>
      <c r="L213" s="2585"/>
    </row>
    <row r="214" spans="1:21" ht="15" x14ac:dyDescent="0.25">
      <c r="A214" s="308" t="s">
        <v>277</v>
      </c>
      <c r="B214" s="2772">
        <f>SUM(C214:E214)</f>
        <v>0</v>
      </c>
      <c r="C214" s="2586"/>
      <c r="D214" s="2586"/>
      <c r="E214" s="2604"/>
      <c r="F214" s="2765">
        <f>SUM(G214:L214)</f>
        <v>0</v>
      </c>
      <c r="G214" s="2586"/>
      <c r="H214" s="2587"/>
      <c r="I214" s="2587"/>
      <c r="J214" s="2587"/>
      <c r="K214" s="2587"/>
      <c r="L214" s="2585"/>
    </row>
    <row r="215" spans="1:21" ht="15" x14ac:dyDescent="0.25">
      <c r="A215" s="2741" t="s">
        <v>278</v>
      </c>
      <c r="B215" s="363">
        <f>SUM(C215:D215)</f>
        <v>0</v>
      </c>
      <c r="C215" s="2592"/>
      <c r="D215" s="2592"/>
      <c r="E215" s="2773"/>
      <c r="F215" s="365">
        <f>SUM(G215:L215)</f>
        <v>0</v>
      </c>
      <c r="G215" s="2592"/>
      <c r="H215" s="2593"/>
      <c r="I215" s="2593"/>
      <c r="J215" s="2593"/>
      <c r="K215" s="2593"/>
      <c r="L215" s="2606"/>
    </row>
    <row r="216" spans="1:21" ht="19.5" customHeight="1" x14ac:dyDescent="0.2">
      <c r="A216" s="281" t="s">
        <v>279</v>
      </c>
      <c r="B216" s="366"/>
    </row>
    <row r="217" spans="1:21" x14ac:dyDescent="0.2">
      <c r="A217" s="3652" t="s">
        <v>280</v>
      </c>
      <c r="B217" s="3653"/>
      <c r="C217" s="3656" t="s">
        <v>265</v>
      </c>
      <c r="D217" s="4399" t="s">
        <v>266</v>
      </c>
      <c r="E217" s="4036"/>
      <c r="F217" s="4036"/>
      <c r="G217" s="4036"/>
      <c r="H217" s="4036"/>
      <c r="I217" s="4036"/>
      <c r="J217" s="4037"/>
      <c r="K217" s="4038" t="s">
        <v>281</v>
      </c>
      <c r="L217" s="4038"/>
      <c r="M217" s="4038"/>
      <c r="N217" s="4039"/>
    </row>
    <row r="218" spans="1:21" ht="24.75" customHeight="1" x14ac:dyDescent="0.2">
      <c r="A218" s="3654"/>
      <c r="B218" s="3655"/>
      <c r="C218" s="3657"/>
      <c r="D218" s="2769" t="s">
        <v>268</v>
      </c>
      <c r="E218" s="2769" t="s">
        <v>282</v>
      </c>
      <c r="F218" s="2769" t="s">
        <v>283</v>
      </c>
      <c r="G218" s="2769" t="s">
        <v>284</v>
      </c>
      <c r="H218" s="2769" t="s">
        <v>285</v>
      </c>
      <c r="I218" s="2769" t="s">
        <v>34</v>
      </c>
      <c r="J218" s="2769" t="s">
        <v>286</v>
      </c>
      <c r="K218" s="2774" t="s">
        <v>287</v>
      </c>
      <c r="L218" s="2775" t="s">
        <v>288</v>
      </c>
      <c r="M218" s="2775" t="s">
        <v>289</v>
      </c>
      <c r="N218" s="1239" t="s">
        <v>290</v>
      </c>
    </row>
    <row r="219" spans="1:21" ht="18" customHeight="1" x14ac:dyDescent="0.2">
      <c r="A219" s="3656" t="s">
        <v>291</v>
      </c>
      <c r="B219" s="2776" t="s">
        <v>292</v>
      </c>
      <c r="C219" s="2755">
        <f>SUM(E219+G219)</f>
        <v>0</v>
      </c>
      <c r="D219" s="2757"/>
      <c r="E219" s="2586"/>
      <c r="F219" s="2757"/>
      <c r="G219" s="2586"/>
      <c r="H219" s="2755">
        <f>+K219+L219+M219</f>
        <v>0</v>
      </c>
      <c r="I219" s="2757"/>
      <c r="J219" s="2757"/>
      <c r="K219" s="2620"/>
      <c r="L219" s="2587"/>
      <c r="M219" s="2587"/>
      <c r="N219" s="2777"/>
    </row>
    <row r="220" spans="1:21" x14ac:dyDescent="0.2">
      <c r="A220" s="3663"/>
      <c r="B220" s="2778" t="s">
        <v>293</v>
      </c>
      <c r="C220" s="2766">
        <f>SUM(D220+E220+G220)</f>
        <v>0</v>
      </c>
      <c r="D220" s="2586"/>
      <c r="E220" s="2604"/>
      <c r="F220" s="361"/>
      <c r="G220" s="2586"/>
      <c r="H220" s="2766">
        <f>SUM(I220:M220)</f>
        <v>0</v>
      </c>
      <c r="I220" s="129"/>
      <c r="J220" s="297"/>
      <c r="K220" s="2620"/>
      <c r="L220" s="2587"/>
      <c r="M220" s="2587"/>
      <c r="N220" s="2777"/>
    </row>
    <row r="221" spans="1:21" ht="16.5" customHeight="1" x14ac:dyDescent="0.25">
      <c r="A221" s="3663"/>
      <c r="B221" s="2778" t="s">
        <v>294</v>
      </c>
      <c r="C221" s="2760">
        <f>+F221+G221</f>
        <v>0</v>
      </c>
      <c r="D221" s="361"/>
      <c r="E221" s="361"/>
      <c r="F221" s="2586"/>
      <c r="G221" s="2586"/>
      <c r="H221" s="2760">
        <f>SUM(I221:M221)</f>
        <v>0</v>
      </c>
      <c r="I221" s="2586"/>
      <c r="J221" s="2604"/>
      <c r="K221" s="2620"/>
      <c r="L221" s="2587"/>
      <c r="M221" s="2587"/>
      <c r="N221" s="373"/>
    </row>
    <row r="222" spans="1:21" ht="17.25" customHeight="1" x14ac:dyDescent="0.25">
      <c r="A222" s="3657"/>
      <c r="B222" s="2779" t="s">
        <v>295</v>
      </c>
      <c r="C222" s="375">
        <f>SUM(D222:G222)</f>
        <v>0</v>
      </c>
      <c r="D222" s="2592"/>
      <c r="E222" s="2592"/>
      <c r="F222" s="2592"/>
      <c r="G222" s="2605"/>
      <c r="H222" s="344">
        <f>+N222</f>
        <v>0</v>
      </c>
      <c r="I222" s="2773"/>
      <c r="J222" s="2773"/>
      <c r="K222" s="2780"/>
      <c r="L222" s="2781"/>
      <c r="M222" s="2781"/>
      <c r="N222" s="2606"/>
    </row>
    <row r="223" spans="1:21" ht="25.5" customHeight="1" x14ac:dyDescent="0.2">
      <c r="A223" s="281" t="s">
        <v>296</v>
      </c>
      <c r="B223" s="281"/>
      <c r="C223" s="281"/>
      <c r="U223" s="281"/>
    </row>
    <row r="224" spans="1:21" ht="25.5" customHeight="1" x14ac:dyDescent="0.25">
      <c r="A224" s="4400" t="s">
        <v>297</v>
      </c>
      <c r="B224" s="4401" t="s">
        <v>298</v>
      </c>
      <c r="C224" s="4401"/>
      <c r="D224" s="4401"/>
      <c r="E224" s="4401"/>
      <c r="F224" s="4402" t="s">
        <v>299</v>
      </c>
      <c r="G224" s="4040"/>
      <c r="H224" s="4040"/>
      <c r="I224" s="4040"/>
      <c r="J224" s="4040"/>
      <c r="K224" s="4041"/>
      <c r="U224" s="281"/>
    </row>
    <row r="225" spans="1:102" ht="15" customHeight="1" x14ac:dyDescent="0.2">
      <c r="A225" s="4400"/>
      <c r="B225" s="4401"/>
      <c r="C225" s="4401"/>
      <c r="D225" s="4401"/>
      <c r="E225" s="4401"/>
      <c r="F225" s="4403" t="s">
        <v>300</v>
      </c>
      <c r="G225" s="4403"/>
      <c r="H225" s="4403" t="s">
        <v>301</v>
      </c>
      <c r="I225" s="4403"/>
      <c r="J225" s="4403" t="s">
        <v>302</v>
      </c>
      <c r="K225" s="4403"/>
      <c r="U225" s="281"/>
    </row>
    <row r="226" spans="1:102" x14ac:dyDescent="0.2">
      <c r="A226" s="4400"/>
      <c r="B226" s="4404" t="s">
        <v>303</v>
      </c>
      <c r="C226" s="3671" t="s">
        <v>304</v>
      </c>
      <c r="D226" s="4405" t="s">
        <v>305</v>
      </c>
      <c r="E226" s="4042" t="s">
        <v>306</v>
      </c>
      <c r="F226" s="4406" t="s">
        <v>307</v>
      </c>
      <c r="G226" s="4035" t="s">
        <v>308</v>
      </c>
      <c r="H226" s="4406" t="s">
        <v>307</v>
      </c>
      <c r="I226" s="4035" t="s">
        <v>308</v>
      </c>
      <c r="J226" s="4406" t="s">
        <v>307</v>
      </c>
      <c r="K226" s="4035" t="s">
        <v>308</v>
      </c>
      <c r="U226" s="281"/>
    </row>
    <row r="227" spans="1:102" ht="25.5" customHeight="1" x14ac:dyDescent="0.2">
      <c r="A227" s="4400"/>
      <c r="B227" s="4404"/>
      <c r="C227" s="3672"/>
      <c r="D227" s="4405"/>
      <c r="E227" s="4042"/>
      <c r="F227" s="4406"/>
      <c r="G227" s="4035"/>
      <c r="H227" s="4406"/>
      <c r="I227" s="4035"/>
      <c r="J227" s="4406"/>
      <c r="K227" s="4035"/>
      <c r="U227" s="281"/>
    </row>
    <row r="228" spans="1:102" ht="15.75" customHeight="1" x14ac:dyDescent="0.2">
      <c r="A228" s="2782" t="s">
        <v>309</v>
      </c>
      <c r="B228" s="2586"/>
      <c r="C228" s="2620"/>
      <c r="D228" s="2587"/>
      <c r="E228" s="2620"/>
      <c r="F228" s="2586"/>
      <c r="G228" s="2620"/>
      <c r="H228" s="2586"/>
      <c r="I228" s="2620"/>
      <c r="J228" s="2586"/>
      <c r="K228" s="2585"/>
      <c r="U228" s="281"/>
    </row>
    <row r="229" spans="1:102" s="416" customFormat="1" x14ac:dyDescent="0.2">
      <c r="A229" s="2783" t="s">
        <v>310</v>
      </c>
      <c r="B229" s="2586"/>
      <c r="C229" s="2620"/>
      <c r="D229" s="2587"/>
      <c r="E229" s="2620"/>
      <c r="F229" s="2586"/>
      <c r="G229" s="2620"/>
      <c r="H229" s="2586"/>
      <c r="I229" s="2620"/>
      <c r="J229" s="2586"/>
      <c r="K229" s="2585"/>
      <c r="L229" s="5"/>
      <c r="M229" s="5"/>
      <c r="N229" s="5"/>
      <c r="O229" s="5"/>
      <c r="P229" s="5"/>
      <c r="Q229" s="5"/>
      <c r="R229" s="5"/>
      <c r="S229" s="5"/>
      <c r="T229" s="5"/>
      <c r="U229" s="281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BA229" s="417"/>
      <c r="BB229" s="417"/>
      <c r="BC229" s="417"/>
      <c r="BD229" s="417"/>
      <c r="BE229" s="417"/>
      <c r="BF229" s="417"/>
      <c r="BG229" s="417"/>
      <c r="BH229" s="417"/>
      <c r="BI229" s="417"/>
      <c r="BJ229" s="417"/>
      <c r="BK229" s="417"/>
      <c r="BL229" s="417"/>
      <c r="BM229" s="417"/>
      <c r="BN229" s="417"/>
      <c r="BO229" s="417"/>
      <c r="BP229" s="417"/>
      <c r="BQ229" s="417"/>
      <c r="BR229" s="417"/>
      <c r="BS229" s="417"/>
      <c r="BT229" s="417"/>
      <c r="BU229" s="417"/>
      <c r="BV229" s="417"/>
      <c r="BW229" s="417"/>
      <c r="BX229" s="417"/>
      <c r="BY229" s="417"/>
      <c r="BZ229" s="417"/>
      <c r="CA229" s="417"/>
      <c r="CB229" s="417"/>
      <c r="CC229" s="417"/>
      <c r="CD229" s="417"/>
      <c r="CE229" s="417"/>
      <c r="CF229" s="417"/>
      <c r="CG229" s="417"/>
      <c r="CH229" s="417"/>
      <c r="CI229" s="417"/>
      <c r="CJ229" s="417"/>
      <c r="CK229" s="417"/>
    </row>
    <row r="230" spans="1:102" x14ac:dyDescent="0.2">
      <c r="A230" s="381" t="s">
        <v>36</v>
      </c>
      <c r="B230" s="2586"/>
      <c r="C230" s="2620"/>
      <c r="D230" s="2587"/>
      <c r="E230" s="2620"/>
      <c r="F230" s="2586"/>
      <c r="G230" s="2620"/>
      <c r="H230" s="2586"/>
      <c r="I230" s="2620"/>
      <c r="J230" s="2586"/>
      <c r="K230" s="2585"/>
      <c r="U230" s="281"/>
    </row>
    <row r="231" spans="1:102" ht="15" x14ac:dyDescent="0.25">
      <c r="A231" s="2784" t="s">
        <v>6</v>
      </c>
      <c r="B231" s="2785">
        <f>SUM(B228:B230)</f>
        <v>0</v>
      </c>
      <c r="C231" s="2786">
        <f t="shared" ref="C231:K231" si="115">SUM(C228:C230)</f>
        <v>0</v>
      </c>
      <c r="D231" s="2787">
        <f t="shared" si="115"/>
        <v>0</v>
      </c>
      <c r="E231" s="1246">
        <f t="shared" si="115"/>
        <v>0</v>
      </c>
      <c r="F231" s="2788">
        <f t="shared" si="115"/>
        <v>0</v>
      </c>
      <c r="G231" s="1247">
        <f t="shared" si="115"/>
        <v>0</v>
      </c>
      <c r="H231" s="2788">
        <f t="shared" si="115"/>
        <v>0</v>
      </c>
      <c r="I231" s="1247">
        <f t="shared" si="115"/>
        <v>0</v>
      </c>
      <c r="J231" s="2788">
        <f t="shared" si="115"/>
        <v>0</v>
      </c>
      <c r="K231" s="1247">
        <f t="shared" si="115"/>
        <v>0</v>
      </c>
      <c r="U231" s="281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</row>
    <row r="232" spans="1:102" ht="27" customHeight="1" x14ac:dyDescent="0.25">
      <c r="A232" s="281" t="s">
        <v>311</v>
      </c>
      <c r="B232" s="389"/>
      <c r="C232" s="390"/>
      <c r="D232" s="390"/>
      <c r="V232" s="391"/>
    </row>
    <row r="233" spans="1:102" ht="15" x14ac:dyDescent="0.25">
      <c r="A233" s="4396" t="s">
        <v>5</v>
      </c>
      <c r="B233" s="4396" t="s">
        <v>312</v>
      </c>
      <c r="C233" s="3643" t="s">
        <v>313</v>
      </c>
      <c r="D233" s="4397" t="s">
        <v>314</v>
      </c>
      <c r="E233" s="4032"/>
      <c r="F233" s="4398" t="s">
        <v>315</v>
      </c>
      <c r="G233" s="4033"/>
      <c r="H233" s="4033"/>
      <c r="I233" s="4033"/>
      <c r="J233" s="4033"/>
      <c r="K233" s="4033"/>
      <c r="L233" s="4033"/>
      <c r="M233" s="4033"/>
      <c r="N233" s="4033"/>
      <c r="O233" s="4033"/>
      <c r="P233" s="4033"/>
      <c r="Q233" s="4033"/>
      <c r="R233" s="4033"/>
      <c r="S233" s="4034"/>
      <c r="T233" s="3641" t="s">
        <v>34</v>
      </c>
      <c r="U233" s="3643" t="s">
        <v>316</v>
      </c>
      <c r="V233" s="391"/>
    </row>
    <row r="234" spans="1:102" ht="24.75" x14ac:dyDescent="0.25">
      <c r="A234" s="4396"/>
      <c r="B234" s="4396"/>
      <c r="C234" s="3644"/>
      <c r="D234" s="2789" t="s">
        <v>317</v>
      </c>
      <c r="E234" s="1248" t="s">
        <v>318</v>
      </c>
      <c r="F234" s="2789" t="s">
        <v>319</v>
      </c>
      <c r="G234" s="2790" t="s">
        <v>320</v>
      </c>
      <c r="H234" s="2790" t="s">
        <v>213</v>
      </c>
      <c r="I234" s="2790" t="s">
        <v>214</v>
      </c>
      <c r="J234" s="2790" t="s">
        <v>215</v>
      </c>
      <c r="K234" s="2790" t="s">
        <v>321</v>
      </c>
      <c r="L234" s="2790" t="s">
        <v>217</v>
      </c>
      <c r="M234" s="2790" t="s">
        <v>218</v>
      </c>
      <c r="N234" s="2790" t="s">
        <v>219</v>
      </c>
      <c r="O234" s="2790" t="s">
        <v>220</v>
      </c>
      <c r="P234" s="2790" t="s">
        <v>221</v>
      </c>
      <c r="Q234" s="2790" t="s">
        <v>222</v>
      </c>
      <c r="R234" s="2790" t="s">
        <v>223</v>
      </c>
      <c r="S234" s="2791" t="s">
        <v>224</v>
      </c>
      <c r="T234" s="3642"/>
      <c r="U234" s="3644"/>
      <c r="V234" s="391"/>
    </row>
    <row r="235" spans="1:102" ht="24.75" x14ac:dyDescent="0.25">
      <c r="A235" s="2792" t="s">
        <v>322</v>
      </c>
      <c r="B235" s="2793"/>
      <c r="C235" s="2794">
        <f>SUM(D235:S235)</f>
        <v>0</v>
      </c>
      <c r="D235" s="2793"/>
      <c r="E235" s="2795"/>
      <c r="F235" s="2793"/>
      <c r="G235" s="2796"/>
      <c r="H235" s="2796"/>
      <c r="I235" s="2796"/>
      <c r="J235" s="2796"/>
      <c r="K235" s="2796"/>
      <c r="L235" s="2796"/>
      <c r="M235" s="2796"/>
      <c r="N235" s="2796"/>
      <c r="O235" s="2796"/>
      <c r="P235" s="2796"/>
      <c r="Q235" s="2796"/>
      <c r="R235" s="2796"/>
      <c r="S235" s="2797"/>
      <c r="T235" s="398"/>
      <c r="U235" s="399"/>
      <c r="V235" s="391"/>
    </row>
    <row r="236" spans="1:102" ht="15" x14ac:dyDescent="0.25">
      <c r="A236" s="2798" t="s">
        <v>323</v>
      </c>
      <c r="B236" s="2793"/>
      <c r="C236" s="2799">
        <f>SUM(D236:S236)</f>
        <v>0</v>
      </c>
      <c r="D236" s="2793"/>
      <c r="E236" s="2795"/>
      <c r="F236" s="2793"/>
      <c r="G236" s="2796"/>
      <c r="H236" s="2796"/>
      <c r="I236" s="2796"/>
      <c r="J236" s="2796"/>
      <c r="K236" s="2796"/>
      <c r="L236" s="2796"/>
      <c r="M236" s="2796"/>
      <c r="N236" s="2796"/>
      <c r="O236" s="2796"/>
      <c r="P236" s="2796"/>
      <c r="Q236" s="2796"/>
      <c r="R236" s="2796"/>
      <c r="S236" s="2797"/>
      <c r="T236" s="2795"/>
      <c r="U236" s="2800"/>
      <c r="V236" s="391"/>
    </row>
    <row r="237" spans="1:102" x14ac:dyDescent="0.2">
      <c r="A237" s="402" t="s">
        <v>324</v>
      </c>
      <c r="B237" s="2801"/>
      <c r="C237" s="440">
        <f>SUM(D237:S237)</f>
        <v>0</v>
      </c>
      <c r="D237" s="2802"/>
      <c r="E237" s="2803"/>
      <c r="F237" s="2802"/>
      <c r="G237" s="2804"/>
      <c r="H237" s="2804"/>
      <c r="I237" s="2804"/>
      <c r="J237" s="2804"/>
      <c r="K237" s="2804"/>
      <c r="L237" s="2804"/>
      <c r="M237" s="2804"/>
      <c r="N237" s="2804"/>
      <c r="O237" s="2804"/>
      <c r="P237" s="2804"/>
      <c r="Q237" s="2804"/>
      <c r="R237" s="2804"/>
      <c r="S237" s="2805"/>
      <c r="T237" s="2803"/>
      <c r="U237" s="2801"/>
    </row>
    <row r="238" spans="1:102" ht="21" customHeight="1" x14ac:dyDescent="0.2">
      <c r="A238" s="281" t="s">
        <v>325</v>
      </c>
    </row>
    <row r="239" spans="1:102" x14ac:dyDescent="0.2">
      <c r="A239" s="4396" t="s">
        <v>326</v>
      </c>
      <c r="B239" s="4396" t="s">
        <v>327</v>
      </c>
      <c r="C239" s="4397" t="s">
        <v>328</v>
      </c>
      <c r="D239" s="4032"/>
      <c r="E239" s="4398" t="s">
        <v>329</v>
      </c>
      <c r="F239" s="4033"/>
      <c r="G239" s="4033"/>
      <c r="H239" s="4033"/>
      <c r="I239" s="4033"/>
      <c r="J239" s="4034"/>
      <c r="K239" s="3643" t="s">
        <v>34</v>
      </c>
      <c r="L239" s="3643" t="s">
        <v>316</v>
      </c>
      <c r="M239" s="390"/>
    </row>
    <row r="240" spans="1:102" ht="24" x14ac:dyDescent="0.2">
      <c r="A240" s="4396"/>
      <c r="B240" s="4396"/>
      <c r="C240" s="2806" t="s">
        <v>317</v>
      </c>
      <c r="D240" s="1248" t="s">
        <v>318</v>
      </c>
      <c r="E240" s="2806" t="s">
        <v>319</v>
      </c>
      <c r="F240" s="2790" t="s">
        <v>320</v>
      </c>
      <c r="G240" s="2790" t="s">
        <v>213</v>
      </c>
      <c r="H240" s="2790" t="s">
        <v>214</v>
      </c>
      <c r="I240" s="2790" t="s">
        <v>215</v>
      </c>
      <c r="J240" s="1261" t="s">
        <v>330</v>
      </c>
      <c r="K240" s="3644"/>
      <c r="L240" s="3644"/>
      <c r="M240" s="390"/>
    </row>
    <row r="241" spans="1:45" ht="24" customHeight="1" x14ac:dyDescent="0.2">
      <c r="A241" s="2807" t="s">
        <v>331</v>
      </c>
      <c r="B241" s="2808">
        <f>SUM(C241:J241)</f>
        <v>0</v>
      </c>
      <c r="C241" s="2793"/>
      <c r="D241" s="2797"/>
      <c r="E241" s="2793"/>
      <c r="F241" s="2796"/>
      <c r="G241" s="2796"/>
      <c r="H241" s="2796"/>
      <c r="I241" s="2796"/>
      <c r="J241" s="2797"/>
      <c r="K241" s="399"/>
      <c r="L241" s="399"/>
      <c r="M241" s="390"/>
    </row>
    <row r="242" spans="1:45" ht="21.75" customHeight="1" x14ac:dyDescent="0.2">
      <c r="A242" s="408" t="s">
        <v>332</v>
      </c>
      <c r="B242" s="515">
        <f>SUM(C242:J242)</f>
        <v>0</v>
      </c>
      <c r="C242" s="2802"/>
      <c r="D242" s="2805"/>
      <c r="E242" s="2802"/>
      <c r="F242" s="2804"/>
      <c r="G242" s="2804"/>
      <c r="H242" s="2804"/>
      <c r="I242" s="2804"/>
      <c r="J242" s="2805"/>
      <c r="K242" s="2801"/>
      <c r="L242" s="2801"/>
      <c r="M242" s="390"/>
    </row>
    <row r="243" spans="1:45" x14ac:dyDescent="0.2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16"/>
      <c r="AD243" s="416"/>
      <c r="AE243" s="416"/>
      <c r="AF243" s="416"/>
    </row>
    <row r="245" spans="1:45" ht="15" x14ac:dyDescent="0.2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</row>
    <row r="247" spans="1:45" hidden="1" x14ac:dyDescent="0.2">
      <c r="A247" s="5" t="s">
        <v>333</v>
      </c>
      <c r="B247" s="410">
        <f>SUM(D14:W19,C24:U24,C30:Y44,AA30:AD44,AF30:AK44,C50:U64,F70:AS78,C84:U89,C95:R99,C106:Y108,F113:AQ123,F125:AQ135,F141:AH148,C152:G158,B161:B163,E168:AH170,AG171,C175:D176,F175:G176,C180:S182,E187:AR189,C193:D196,F193:U196,C201:E207,G201:R207,C212:E215,G212:L215,D219:G222,I219:N222,B228:K230,B235:B237,D235:U237,C241:L242)</f>
        <v>1292</v>
      </c>
    </row>
    <row r="248" spans="1:45" hidden="1" x14ac:dyDescent="0.2">
      <c r="A248" s="5" t="s">
        <v>334</v>
      </c>
      <c r="B248" s="5">
        <f>SUM(CI1:CZ228)</f>
        <v>0</v>
      </c>
    </row>
  </sheetData>
  <mergeCells count="333">
    <mergeCell ref="CB12:CB13"/>
    <mergeCell ref="CI12:CI13"/>
    <mergeCell ref="CJ12:CJ13"/>
    <mergeCell ref="B7:J7"/>
    <mergeCell ref="B8:J8"/>
    <mergeCell ref="A10:I10"/>
    <mergeCell ref="A12:A13"/>
    <mergeCell ref="B12:B13"/>
    <mergeCell ref="C12:C13"/>
    <mergeCell ref="D12:T12"/>
    <mergeCell ref="A16:A18"/>
    <mergeCell ref="A22:A23"/>
    <mergeCell ref="B22:B23"/>
    <mergeCell ref="C22:S22"/>
    <mergeCell ref="T22:U22"/>
    <mergeCell ref="CA22:CA23"/>
    <mergeCell ref="U12:V12"/>
    <mergeCell ref="W12:W13"/>
    <mergeCell ref="CA12:CA13"/>
    <mergeCell ref="CI22:CI23"/>
    <mergeCell ref="A27:A29"/>
    <mergeCell ref="B27:B29"/>
    <mergeCell ref="C27:U27"/>
    <mergeCell ref="V27:W28"/>
    <mergeCell ref="X27:Y28"/>
    <mergeCell ref="Z27:AI27"/>
    <mergeCell ref="AJ27:AJ29"/>
    <mergeCell ref="AK27:AK29"/>
    <mergeCell ref="CA27:CA29"/>
    <mergeCell ref="CB27:CC28"/>
    <mergeCell ref="CD27:CE28"/>
    <mergeCell ref="CI27:CI29"/>
    <mergeCell ref="CJ27:CK28"/>
    <mergeCell ref="CL27:CM28"/>
    <mergeCell ref="C28:S28"/>
    <mergeCell ref="T28:U28"/>
    <mergeCell ref="Z28:AD28"/>
    <mergeCell ref="AE28:AI28"/>
    <mergeCell ref="CI48:CI49"/>
    <mergeCell ref="A67:B69"/>
    <mergeCell ref="C67:E68"/>
    <mergeCell ref="F67:AM67"/>
    <mergeCell ref="AN67:AN69"/>
    <mergeCell ref="AO67:AO69"/>
    <mergeCell ref="AP67:AP69"/>
    <mergeCell ref="AQ67:AQ69"/>
    <mergeCell ref="AR67:AR69"/>
    <mergeCell ref="AS67:AS69"/>
    <mergeCell ref="A47:A49"/>
    <mergeCell ref="B47:B49"/>
    <mergeCell ref="C47:U47"/>
    <mergeCell ref="C48:S48"/>
    <mergeCell ref="T48:U48"/>
    <mergeCell ref="CA48:CA49"/>
    <mergeCell ref="AD68:AE68"/>
    <mergeCell ref="AF68:AG68"/>
    <mergeCell ref="AH68:AI68"/>
    <mergeCell ref="AJ68:AK68"/>
    <mergeCell ref="AL68:AM68"/>
    <mergeCell ref="A70:B70"/>
    <mergeCell ref="R68:S68"/>
    <mergeCell ref="T68:U68"/>
    <mergeCell ref="V68:W68"/>
    <mergeCell ref="X68:Y68"/>
    <mergeCell ref="Z68:AA68"/>
    <mergeCell ref="AB68:AC68"/>
    <mergeCell ref="F68:G68"/>
    <mergeCell ref="H68:I68"/>
    <mergeCell ref="J68:K68"/>
    <mergeCell ref="L68:M68"/>
    <mergeCell ref="N68:O68"/>
    <mergeCell ref="P68:Q68"/>
    <mergeCell ref="A79:B79"/>
    <mergeCell ref="A82:A83"/>
    <mergeCell ref="B82:D82"/>
    <mergeCell ref="E82:P82"/>
    <mergeCell ref="Q82:Q83"/>
    <mergeCell ref="R82:R83"/>
    <mergeCell ref="A71:A73"/>
    <mergeCell ref="A74:B74"/>
    <mergeCell ref="A75:B75"/>
    <mergeCell ref="A76:B76"/>
    <mergeCell ref="A77:B77"/>
    <mergeCell ref="A78:B78"/>
    <mergeCell ref="CN82:CN83"/>
    <mergeCell ref="A92:A94"/>
    <mergeCell ref="B92:D92"/>
    <mergeCell ref="E92:L92"/>
    <mergeCell ref="M92:M94"/>
    <mergeCell ref="N92:N94"/>
    <mergeCell ref="O92:O94"/>
    <mergeCell ref="P92:P94"/>
    <mergeCell ref="CD82:CD83"/>
    <mergeCell ref="CE82:CE83"/>
    <mergeCell ref="CF82:CF83"/>
    <mergeCell ref="CI82:CI83"/>
    <mergeCell ref="CJ82:CJ83"/>
    <mergeCell ref="CK82:CK83"/>
    <mergeCell ref="S82:S83"/>
    <mergeCell ref="T82:T83"/>
    <mergeCell ref="U82:U83"/>
    <mergeCell ref="CA82:CA83"/>
    <mergeCell ref="CB82:CB83"/>
    <mergeCell ref="CC82:CC83"/>
    <mergeCell ref="B93:B94"/>
    <mergeCell ref="C93:C94"/>
    <mergeCell ref="D93:D94"/>
    <mergeCell ref="E93:E94"/>
    <mergeCell ref="F93:F94"/>
    <mergeCell ref="G93:G94"/>
    <mergeCell ref="H93:H94"/>
    <mergeCell ref="I93:I94"/>
    <mergeCell ref="CL82:CL83"/>
    <mergeCell ref="CK93:CK94"/>
    <mergeCell ref="CL93:CL94"/>
    <mergeCell ref="CM93:CM94"/>
    <mergeCell ref="CM82:CM83"/>
    <mergeCell ref="CN93:CN94"/>
    <mergeCell ref="CO93:CO94"/>
    <mergeCell ref="A103:A105"/>
    <mergeCell ref="B103:B105"/>
    <mergeCell ref="C103:S104"/>
    <mergeCell ref="T103:U103"/>
    <mergeCell ref="V103:V105"/>
    <mergeCell ref="CD93:CD94"/>
    <mergeCell ref="CE93:CE94"/>
    <mergeCell ref="CF93:CF94"/>
    <mergeCell ref="CG93:CG94"/>
    <mergeCell ref="CI93:CI94"/>
    <mergeCell ref="CJ93:CJ94"/>
    <mergeCell ref="J93:J94"/>
    <mergeCell ref="K93:K94"/>
    <mergeCell ref="L93:L94"/>
    <mergeCell ref="CA93:CA94"/>
    <mergeCell ref="CB93:CB94"/>
    <mergeCell ref="CC93:CC94"/>
    <mergeCell ref="Q92:Q94"/>
    <mergeCell ref="R92:R94"/>
    <mergeCell ref="CK104:CK105"/>
    <mergeCell ref="CL104:CL105"/>
    <mergeCell ref="CM104:CM105"/>
    <mergeCell ref="AN110:AN112"/>
    <mergeCell ref="AO110:AO112"/>
    <mergeCell ref="AP110:AP112"/>
    <mergeCell ref="CB104:CB105"/>
    <mergeCell ref="CC104:CC105"/>
    <mergeCell ref="AQ110:AQ112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AJ111:AK111"/>
    <mergeCell ref="AL111:AM111"/>
    <mergeCell ref="CD104:CD105"/>
    <mergeCell ref="CE104:CE105"/>
    <mergeCell ref="CI104:CI105"/>
    <mergeCell ref="CJ104:CJ105"/>
    <mergeCell ref="W103:W105"/>
    <mergeCell ref="X103:X105"/>
    <mergeCell ref="Y103:Y105"/>
    <mergeCell ref="T104:T105"/>
    <mergeCell ref="U104:U105"/>
    <mergeCell ref="CA104:CA105"/>
    <mergeCell ref="A113:A124"/>
    <mergeCell ref="A125:A136"/>
    <mergeCell ref="A138:A140"/>
    <mergeCell ref="B138:B140"/>
    <mergeCell ref="C138:E139"/>
    <mergeCell ref="F138:AG138"/>
    <mergeCell ref="AH138:AH140"/>
    <mergeCell ref="F139:G139"/>
    <mergeCell ref="X111:Y111"/>
    <mergeCell ref="Z111:AA111"/>
    <mergeCell ref="AB111:AC111"/>
    <mergeCell ref="AD111:AE111"/>
    <mergeCell ref="AF111:AG111"/>
    <mergeCell ref="AH111:AI111"/>
    <mergeCell ref="AF139:AG139"/>
    <mergeCell ref="A110:A112"/>
    <mergeCell ref="B110:B112"/>
    <mergeCell ref="C110:E111"/>
    <mergeCell ref="F110:AM110"/>
    <mergeCell ref="CA139:CA140"/>
    <mergeCell ref="CM139:CM140"/>
    <mergeCell ref="A141:A144"/>
    <mergeCell ref="A145:A148"/>
    <mergeCell ref="A150:A151"/>
    <mergeCell ref="B150:B151"/>
    <mergeCell ref="C150:E150"/>
    <mergeCell ref="F150:G150"/>
    <mergeCell ref="CA150:CA151"/>
    <mergeCell ref="T139:U139"/>
    <mergeCell ref="V139:W139"/>
    <mergeCell ref="X139:Y139"/>
    <mergeCell ref="Z139:AA139"/>
    <mergeCell ref="AB139:AC139"/>
    <mergeCell ref="AD139:AE139"/>
    <mergeCell ref="H139:I139"/>
    <mergeCell ref="J139:K139"/>
    <mergeCell ref="L139:M139"/>
    <mergeCell ref="N139:O139"/>
    <mergeCell ref="P139:Q139"/>
    <mergeCell ref="R139:S139"/>
    <mergeCell ref="CI150:CI151"/>
    <mergeCell ref="CA166:CA167"/>
    <mergeCell ref="CM166:CM167"/>
    <mergeCell ref="M166:N166"/>
    <mergeCell ref="O166:P166"/>
    <mergeCell ref="Q166:R166"/>
    <mergeCell ref="S166:T166"/>
    <mergeCell ref="U166:V166"/>
    <mergeCell ref="W166:X166"/>
    <mergeCell ref="A173:A174"/>
    <mergeCell ref="B173:D173"/>
    <mergeCell ref="E173:G173"/>
    <mergeCell ref="A165:A167"/>
    <mergeCell ref="B165:D166"/>
    <mergeCell ref="E165:AF165"/>
    <mergeCell ref="AG165:AG167"/>
    <mergeCell ref="AH165:AH167"/>
    <mergeCell ref="E166:F166"/>
    <mergeCell ref="G166:H166"/>
    <mergeCell ref="I166:J166"/>
    <mergeCell ref="K166:L166"/>
    <mergeCell ref="AE166:AF166"/>
    <mergeCell ref="A178:A179"/>
    <mergeCell ref="B178:B179"/>
    <mergeCell ref="C178:S178"/>
    <mergeCell ref="Y166:Z166"/>
    <mergeCell ref="AA166:AB166"/>
    <mergeCell ref="AC166:AD166"/>
    <mergeCell ref="E183:AN183"/>
    <mergeCell ref="A184:A186"/>
    <mergeCell ref="B184:D185"/>
    <mergeCell ref="E184:AN184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AO184:AO186"/>
    <mergeCell ref="AP184:AP186"/>
    <mergeCell ref="U185:V185"/>
    <mergeCell ref="W185:X185"/>
    <mergeCell ref="Y185:Z185"/>
    <mergeCell ref="AA185:AB185"/>
    <mergeCell ref="AM185:AN185"/>
    <mergeCell ref="AQ184:AQ186"/>
    <mergeCell ref="AR184:AR186"/>
    <mergeCell ref="R198:R200"/>
    <mergeCell ref="G199:G200"/>
    <mergeCell ref="H199:H200"/>
    <mergeCell ref="I199:I200"/>
    <mergeCell ref="J199:J200"/>
    <mergeCell ref="CO185:CO186"/>
    <mergeCell ref="CP185:CP186"/>
    <mergeCell ref="A191:A192"/>
    <mergeCell ref="B191:B192"/>
    <mergeCell ref="C191:D191"/>
    <mergeCell ref="E191:E192"/>
    <mergeCell ref="F191:T191"/>
    <mergeCell ref="U191:U192"/>
    <mergeCell ref="CA185:CA186"/>
    <mergeCell ref="CB185:CB186"/>
    <mergeCell ref="CC185:CC186"/>
    <mergeCell ref="CD185:CD186"/>
    <mergeCell ref="CM185:CM186"/>
    <mergeCell ref="CN185:CN186"/>
    <mergeCell ref="AC185:AD185"/>
    <mergeCell ref="AE185:AF185"/>
    <mergeCell ref="AG185:AH185"/>
    <mergeCell ref="AI185:AJ185"/>
    <mergeCell ref="AK185:AL185"/>
    <mergeCell ref="Q199:Q200"/>
    <mergeCell ref="A209:A211"/>
    <mergeCell ref="B209:B211"/>
    <mergeCell ref="C209:E210"/>
    <mergeCell ref="F209:F211"/>
    <mergeCell ref="G209:L209"/>
    <mergeCell ref="G210:L210"/>
    <mergeCell ref="K199:K200"/>
    <mergeCell ref="L199:L200"/>
    <mergeCell ref="M199:M200"/>
    <mergeCell ref="N199:N200"/>
    <mergeCell ref="O199:O200"/>
    <mergeCell ref="P199:P200"/>
    <mergeCell ref="A198:A200"/>
    <mergeCell ref="B198:B200"/>
    <mergeCell ref="C198:E199"/>
    <mergeCell ref="F198:F200"/>
    <mergeCell ref="G198:Q198"/>
    <mergeCell ref="A217:B218"/>
    <mergeCell ref="C217:C218"/>
    <mergeCell ref="D217:J217"/>
    <mergeCell ref="K217:N217"/>
    <mergeCell ref="A219:A222"/>
    <mergeCell ref="A224:A227"/>
    <mergeCell ref="B224:E225"/>
    <mergeCell ref="F224:K224"/>
    <mergeCell ref="F225:G225"/>
    <mergeCell ref="H225:I225"/>
    <mergeCell ref="J225:K225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T233:T234"/>
    <mergeCell ref="U233:U234"/>
    <mergeCell ref="A239:A240"/>
    <mergeCell ref="B239:B240"/>
    <mergeCell ref="C239:D239"/>
    <mergeCell ref="E239:J239"/>
    <mergeCell ref="K239:K240"/>
    <mergeCell ref="L239:L240"/>
    <mergeCell ref="K226:K227"/>
    <mergeCell ref="A233:A234"/>
    <mergeCell ref="B233:B234"/>
    <mergeCell ref="C233:C234"/>
    <mergeCell ref="D233:E233"/>
    <mergeCell ref="F233:S233"/>
  </mergeCells>
  <conditionalFormatting sqref="CI14:CJ20">
    <cfRule type="cellIs" dxfId="4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2022-01-20T17:44:06Z</dcterms:modified>
</cp:coreProperties>
</file>