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HLCCISTERNASR\c$\Users\ccisternasr\Desktop\COMPARTIDOS\NATALIA\CONSOLIDADOS AÑO 2021\REM A Y BS CONSOLIDADOS\SERIE A\"/>
    </mc:Choice>
  </mc:AlternateContent>
  <xr:revisionPtr revIDLastSave="0" documentId="13_ncr:1_{00759401-4CE6-4C34-944D-D47012F88AB3}" xr6:coauthVersionLast="45" xr6:coauthVersionMax="45" xr10:uidLastSave="{00000000-0000-0000-0000-000000000000}"/>
  <bookViews>
    <workbookView xWindow="-120" yWindow="-120" windowWidth="24240" windowHeight="13140" tabRatio="757" activeTab="12" xr2:uid="{00000000-000D-0000-FFFF-FFFF00000000}"/>
  </bookViews>
  <sheets>
    <sheet name="RESUMEN" sheetId="1" r:id="rId1"/>
    <sheet name="ENERO" sheetId="2" r:id="rId2"/>
    <sheet name="FEBRERO" sheetId="3" r:id="rId3"/>
    <sheet name="MARZO" sheetId="4" r:id="rId4"/>
    <sheet name="ABRIL" sheetId="5" r:id="rId5"/>
    <sheet name="MAYO" sheetId="6" r:id="rId6"/>
    <sheet name="JUNIO" sheetId="7" r:id="rId7"/>
    <sheet name="JULIO" sheetId="8" r:id="rId8"/>
    <sheet name="AGOSTO" sheetId="9" r:id="rId9"/>
    <sheet name="SEPTIEMBRE" sheetId="10" r:id="rId10"/>
    <sheet name="OCTUBRE" sheetId="11" r:id="rId11"/>
    <sheet name="NOVIEMBRE" sheetId="12" r:id="rId12"/>
    <sheet name="DICIEMBRE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1" i="13" l="1"/>
  <c r="B77" i="13"/>
  <c r="B76" i="13"/>
  <c r="C71" i="13"/>
  <c r="C70" i="13"/>
  <c r="C69" i="13"/>
  <c r="C68" i="13"/>
  <c r="C67" i="13"/>
  <c r="C66" i="13"/>
  <c r="C61" i="13"/>
  <c r="CH61" i="13" s="1"/>
  <c r="CB61" i="13" s="1"/>
  <c r="C60" i="13"/>
  <c r="CH59" i="13"/>
  <c r="CB59" i="13" s="1"/>
  <c r="G59" i="13"/>
  <c r="C59" i="13"/>
  <c r="CG59" i="13" s="1"/>
  <c r="CA59" i="13" s="1"/>
  <c r="C58" i="13"/>
  <c r="CH58" i="13" s="1"/>
  <c r="CB58" i="13" s="1"/>
  <c r="C57" i="13"/>
  <c r="C56" i="13"/>
  <c r="CH56" i="13" s="1"/>
  <c r="CB56" i="13" s="1"/>
  <c r="C55" i="13"/>
  <c r="CH55" i="13" s="1"/>
  <c r="CB55" i="13" s="1"/>
  <c r="C54" i="13"/>
  <c r="CH54" i="13" s="1"/>
  <c r="CB54" i="13" s="1"/>
  <c r="C53" i="13"/>
  <c r="C52" i="13"/>
  <c r="J48" i="13"/>
  <c r="I48" i="13"/>
  <c r="H48" i="13"/>
  <c r="G48" i="13"/>
  <c r="F48" i="13"/>
  <c r="E48" i="13"/>
  <c r="D48" i="13"/>
  <c r="C47" i="13"/>
  <c r="C46" i="13"/>
  <c r="C45" i="13"/>
  <c r="C44" i="13"/>
  <c r="C43" i="13"/>
  <c r="C42" i="13"/>
  <c r="C41" i="13"/>
  <c r="C40" i="13"/>
  <c r="C48" i="13" s="1"/>
  <c r="C39" i="13"/>
  <c r="CB36" i="13"/>
  <c r="C36" i="13"/>
  <c r="CG36" i="13" s="1"/>
  <c r="CA36" i="13" s="1"/>
  <c r="O36" i="13" s="1"/>
  <c r="CB35" i="13"/>
  <c r="C35" i="13"/>
  <c r="CG35" i="13" s="1"/>
  <c r="CA35" i="13" s="1"/>
  <c r="O35" i="13" s="1"/>
  <c r="CG34" i="13"/>
  <c r="CA34" i="13" s="1"/>
  <c r="O34" i="13" s="1"/>
  <c r="CB34" i="13"/>
  <c r="C34" i="13"/>
  <c r="CB33" i="13"/>
  <c r="C33" i="13"/>
  <c r="CG33" i="13" s="1"/>
  <c r="CA33" i="13" s="1"/>
  <c r="O33" i="13" s="1"/>
  <c r="CB32" i="13"/>
  <c r="C32" i="13"/>
  <c r="CG32" i="13" s="1"/>
  <c r="CA32" i="13" s="1"/>
  <c r="O32" i="13" s="1"/>
  <c r="CG31" i="13"/>
  <c r="CA31" i="13" s="1"/>
  <c r="O31" i="13" s="1"/>
  <c r="C31" i="13"/>
  <c r="CH31" i="13" s="1"/>
  <c r="CB31" i="13" s="1"/>
  <c r="C30" i="13"/>
  <c r="CH30" i="13" s="1"/>
  <c r="CB30" i="13" s="1"/>
  <c r="CG29" i="13"/>
  <c r="CA29" i="13" s="1"/>
  <c r="O29" i="13" s="1"/>
  <c r="C29" i="13"/>
  <c r="CH29" i="13" s="1"/>
  <c r="CB29" i="13" s="1"/>
  <c r="CB28" i="13"/>
  <c r="C28" i="13"/>
  <c r="CG28" i="13" s="1"/>
  <c r="CA28" i="13" s="1"/>
  <c r="O28" i="13" s="1"/>
  <c r="CB27" i="13"/>
  <c r="C27" i="13"/>
  <c r="CG27" i="13" s="1"/>
  <c r="CA27" i="13" s="1"/>
  <c r="O27" i="13" s="1"/>
  <c r="CB26" i="13"/>
  <c r="C26" i="13"/>
  <c r="CG26" i="13" s="1"/>
  <c r="CA26" i="13" s="1"/>
  <c r="CH25" i="13"/>
  <c r="CB25" i="13" s="1"/>
  <c r="CA25" i="13"/>
  <c r="O25" i="13"/>
  <c r="C25" i="13"/>
  <c r="CG25" i="13" s="1"/>
  <c r="C24" i="13"/>
  <c r="CH24" i="13" s="1"/>
  <c r="CB24" i="13" s="1"/>
  <c r="CH23" i="13"/>
  <c r="CB23" i="13" s="1"/>
  <c r="C23" i="13"/>
  <c r="CG23" i="13" s="1"/>
  <c r="CA23" i="13" s="1"/>
  <c r="O23" i="13" s="1"/>
  <c r="CB22" i="13"/>
  <c r="C22" i="13"/>
  <c r="CG22" i="13" s="1"/>
  <c r="CA22" i="13" s="1"/>
  <c r="O22" i="13" s="1"/>
  <c r="CG21" i="13"/>
  <c r="CA21" i="13" s="1"/>
  <c r="O21" i="13" s="1"/>
  <c r="CB21" i="13"/>
  <c r="C21" i="13"/>
  <c r="CH20" i="13"/>
  <c r="CB20" i="13" s="1"/>
  <c r="CA20" i="13"/>
  <c r="O20" i="13" s="1"/>
  <c r="C20" i="13"/>
  <c r="CG20" i="13" s="1"/>
  <c r="CG19" i="13"/>
  <c r="CA19" i="13" s="1"/>
  <c r="CB19" i="13"/>
  <c r="C19" i="13"/>
  <c r="CH19" i="13" s="1"/>
  <c r="CH18" i="13"/>
  <c r="CB18" i="13" s="1"/>
  <c r="CA18" i="13"/>
  <c r="O18" i="13"/>
  <c r="C18" i="13"/>
  <c r="CG18" i="13" s="1"/>
  <c r="CB17" i="13"/>
  <c r="C17" i="13"/>
  <c r="CG17" i="13" s="1"/>
  <c r="CA17" i="13" s="1"/>
  <c r="O17" i="13" s="1"/>
  <c r="CB16" i="13"/>
  <c r="C16" i="13"/>
  <c r="CG16" i="13" s="1"/>
  <c r="CA16" i="13" s="1"/>
  <c r="O16" i="13" s="1"/>
  <c r="CG15" i="13"/>
  <c r="CA15" i="13" s="1"/>
  <c r="O15" i="13" s="1"/>
  <c r="CB15" i="13"/>
  <c r="C15" i="13"/>
  <c r="CB14" i="13"/>
  <c r="C14" i="13"/>
  <c r="CG14" i="13" s="1"/>
  <c r="CA14" i="13" s="1"/>
  <c r="O14" i="13" s="1"/>
  <c r="CB13" i="13"/>
  <c r="C13" i="13"/>
  <c r="CG13" i="13" s="1"/>
  <c r="CA13" i="13" s="1"/>
  <c r="O13" i="13" s="1"/>
  <c r="CG12" i="13"/>
  <c r="CA12" i="13" s="1"/>
  <c r="CB12" i="13"/>
  <c r="C12" i="13"/>
  <c r="CG11" i="13"/>
  <c r="CA11" i="13" s="1"/>
  <c r="CB11" i="13"/>
  <c r="O11" i="13"/>
  <c r="C11" i="13"/>
  <c r="CB10" i="13"/>
  <c r="CA10" i="13"/>
  <c r="O10" i="13"/>
  <c r="C10" i="13"/>
  <c r="CG10" i="13" s="1"/>
  <c r="A5" i="13"/>
  <c r="A4" i="13"/>
  <c r="A3" i="13"/>
  <c r="A2" i="13"/>
  <c r="O12" i="13" l="1"/>
  <c r="O19" i="13"/>
  <c r="CG55" i="13"/>
  <c r="CA55" i="13" s="1"/>
  <c r="G55" i="13" s="1"/>
  <c r="CG24" i="13"/>
  <c r="CA24" i="13" s="1"/>
  <c r="O24" i="13" s="1"/>
  <c r="A195" i="13"/>
  <c r="O26" i="13"/>
  <c r="CG58" i="13"/>
  <c r="CA58" i="13" s="1"/>
  <c r="G58" i="13" s="1"/>
  <c r="CG30" i="13"/>
  <c r="CA30" i="13" s="1"/>
  <c r="O30" i="13" s="1"/>
  <c r="CG54" i="13"/>
  <c r="CA54" i="13" s="1"/>
  <c r="G54" i="13" s="1"/>
  <c r="CG56" i="13"/>
  <c r="CA56" i="13" s="1"/>
  <c r="G56" i="13" s="1"/>
  <c r="CG61" i="13"/>
  <c r="CA61" i="13" s="1"/>
  <c r="G61" i="13" s="1"/>
  <c r="B81" i="12"/>
  <c r="B77" i="12"/>
  <c r="B76" i="12"/>
  <c r="C71" i="12"/>
  <c r="C70" i="12"/>
  <c r="C69" i="12"/>
  <c r="C68" i="12"/>
  <c r="C67" i="12"/>
  <c r="C66" i="12"/>
  <c r="C61" i="12"/>
  <c r="CH61" i="12" s="1"/>
  <c r="CB61" i="12" s="1"/>
  <c r="C60" i="12"/>
  <c r="C59" i="12"/>
  <c r="CH59" i="12" s="1"/>
  <c r="CB59" i="12" s="1"/>
  <c r="CH58" i="12"/>
  <c r="CB58" i="12" s="1"/>
  <c r="G58" i="12"/>
  <c r="C58" i="12"/>
  <c r="CG58" i="12" s="1"/>
  <c r="CA58" i="12" s="1"/>
  <c r="C57" i="12"/>
  <c r="C56" i="12"/>
  <c r="CH56" i="12" s="1"/>
  <c r="CB56" i="12" s="1"/>
  <c r="C55" i="12"/>
  <c r="CH55" i="12" s="1"/>
  <c r="CB55" i="12" s="1"/>
  <c r="C54" i="12"/>
  <c r="CH54" i="12" s="1"/>
  <c r="CB54" i="12" s="1"/>
  <c r="C53" i="12"/>
  <c r="C52" i="12"/>
  <c r="J48" i="12"/>
  <c r="I48" i="12"/>
  <c r="H48" i="12"/>
  <c r="G48" i="12"/>
  <c r="F48" i="12"/>
  <c r="E48" i="12"/>
  <c r="D48" i="12"/>
  <c r="C47" i="12"/>
  <c r="C46" i="12"/>
  <c r="C45" i="12"/>
  <c r="C44" i="12"/>
  <c r="C43" i="12"/>
  <c r="C42" i="12"/>
  <c r="C41" i="12"/>
  <c r="C40" i="12"/>
  <c r="C39" i="12"/>
  <c r="CG36" i="12"/>
  <c r="CA36" i="12" s="1"/>
  <c r="O36" i="12" s="1"/>
  <c r="CB36" i="12"/>
  <c r="C36" i="12"/>
  <c r="CB35" i="12"/>
  <c r="C35" i="12"/>
  <c r="CG35" i="12" s="1"/>
  <c r="CA35" i="12" s="1"/>
  <c r="O35" i="12" s="1"/>
  <c r="CB34" i="12"/>
  <c r="C34" i="12"/>
  <c r="CG34" i="12" s="1"/>
  <c r="CA34" i="12" s="1"/>
  <c r="O34" i="12" s="1"/>
  <c r="CB33" i="12"/>
  <c r="C33" i="12"/>
  <c r="CG33" i="12" s="1"/>
  <c r="CA33" i="12" s="1"/>
  <c r="CB32" i="12"/>
  <c r="C32" i="12"/>
  <c r="CG32" i="12" s="1"/>
  <c r="CA32" i="12" s="1"/>
  <c r="O32" i="12" s="1"/>
  <c r="C31" i="12"/>
  <c r="CH31" i="12" s="1"/>
  <c r="CB31" i="12" s="1"/>
  <c r="C30" i="12"/>
  <c r="CH30" i="12" s="1"/>
  <c r="CB30" i="12" s="1"/>
  <c r="C29" i="12"/>
  <c r="CH29" i="12" s="1"/>
  <c r="CB29" i="12" s="1"/>
  <c r="CB28" i="12"/>
  <c r="C28" i="12"/>
  <c r="CG28" i="12" s="1"/>
  <c r="CA28" i="12" s="1"/>
  <c r="O28" i="12" s="1"/>
  <c r="CB27" i="12"/>
  <c r="C27" i="12"/>
  <c r="CG27" i="12" s="1"/>
  <c r="CA27" i="12" s="1"/>
  <c r="O27" i="12" s="1"/>
  <c r="CB26" i="12"/>
  <c r="C26" i="12"/>
  <c r="CG26" i="12" s="1"/>
  <c r="CA26" i="12" s="1"/>
  <c r="O26" i="12" s="1"/>
  <c r="CG25" i="12"/>
  <c r="CA25" i="12" s="1"/>
  <c r="CB25" i="12"/>
  <c r="C25" i="12"/>
  <c r="CH25" i="12" s="1"/>
  <c r="CH24" i="12"/>
  <c r="CB24" i="12" s="1"/>
  <c r="CA24" i="12"/>
  <c r="O24" i="12"/>
  <c r="C24" i="12"/>
  <c r="CG24" i="12" s="1"/>
  <c r="C23" i="12"/>
  <c r="CH23" i="12" s="1"/>
  <c r="CB23" i="12" s="1"/>
  <c r="CB22" i="12"/>
  <c r="C22" i="12"/>
  <c r="CG22" i="12" s="1"/>
  <c r="CA22" i="12" s="1"/>
  <c r="O22" i="12" s="1"/>
  <c r="CB21" i="12"/>
  <c r="C21" i="12"/>
  <c r="CG21" i="12" s="1"/>
  <c r="CA21" i="12" s="1"/>
  <c r="O21" i="12" s="1"/>
  <c r="C20" i="12"/>
  <c r="CH20" i="12" s="1"/>
  <c r="CB20" i="12" s="1"/>
  <c r="CH19" i="12"/>
  <c r="CB19" i="12" s="1"/>
  <c r="C19" i="12"/>
  <c r="CG19" i="12" s="1"/>
  <c r="CA19" i="12" s="1"/>
  <c r="O19" i="12" s="1"/>
  <c r="CG18" i="12"/>
  <c r="CA18" i="12" s="1"/>
  <c r="C18" i="12"/>
  <c r="CH18" i="12" s="1"/>
  <c r="CB18" i="12" s="1"/>
  <c r="CG17" i="12"/>
  <c r="CA17" i="12" s="1"/>
  <c r="O17" i="12" s="1"/>
  <c r="CB17" i="12"/>
  <c r="C17" i="12"/>
  <c r="CB16" i="12"/>
  <c r="CA16" i="12"/>
  <c r="O16" i="12" s="1"/>
  <c r="C16" i="12"/>
  <c r="CG16" i="12" s="1"/>
  <c r="CB15" i="12"/>
  <c r="CA15" i="12"/>
  <c r="O15" i="12" s="1"/>
  <c r="C15" i="12"/>
  <c r="CG15" i="12" s="1"/>
  <c r="CB14" i="12"/>
  <c r="C14" i="12"/>
  <c r="CG14" i="12" s="1"/>
  <c r="CA14" i="12" s="1"/>
  <c r="O14" i="12" s="1"/>
  <c r="CB13" i="12"/>
  <c r="C13" i="12"/>
  <c r="CG13" i="12" s="1"/>
  <c r="CA13" i="12" s="1"/>
  <c r="O13" i="12" s="1"/>
  <c r="CB12" i="12"/>
  <c r="C12" i="12"/>
  <c r="CG12" i="12" s="1"/>
  <c r="CA12" i="12" s="1"/>
  <c r="O12" i="12" s="1"/>
  <c r="CB11" i="12"/>
  <c r="C11" i="12"/>
  <c r="CG11" i="12" s="1"/>
  <c r="CA11" i="12" s="1"/>
  <c r="O11" i="12" s="1"/>
  <c r="CG10" i="12"/>
  <c r="CA10" i="12" s="1"/>
  <c r="O10" i="12" s="1"/>
  <c r="CB10" i="12"/>
  <c r="C10" i="12"/>
  <c r="A5" i="12"/>
  <c r="A4" i="12"/>
  <c r="A3" i="12"/>
  <c r="A2" i="12"/>
  <c r="B195" i="13" l="1"/>
  <c r="O18" i="12"/>
  <c r="O25" i="12"/>
  <c r="CG30" i="12"/>
  <c r="CA30" i="12" s="1"/>
  <c r="O30" i="12" s="1"/>
  <c r="CG54" i="12"/>
  <c r="CA54" i="12" s="1"/>
  <c r="G54" i="12" s="1"/>
  <c r="CG56" i="12"/>
  <c r="CA56" i="12" s="1"/>
  <c r="G56" i="12" s="1"/>
  <c r="CG23" i="12"/>
  <c r="CA23" i="12" s="1"/>
  <c r="O23" i="12" s="1"/>
  <c r="C48" i="12"/>
  <c r="A195" i="12" s="1"/>
  <c r="CG61" i="12"/>
  <c r="CA61" i="12" s="1"/>
  <c r="G61" i="12" s="1"/>
  <c r="CG20" i="12"/>
  <c r="CA20" i="12" s="1"/>
  <c r="O20" i="12" s="1"/>
  <c r="O33" i="12"/>
  <c r="CG59" i="12"/>
  <c r="CA59" i="12" s="1"/>
  <c r="G59" i="12" s="1"/>
  <c r="CG29" i="12"/>
  <c r="CA29" i="12" s="1"/>
  <c r="O29" i="12" s="1"/>
  <c r="CG31" i="12"/>
  <c r="CA31" i="12" s="1"/>
  <c r="O31" i="12" s="1"/>
  <c r="CG55" i="12"/>
  <c r="CA55" i="12" s="1"/>
  <c r="G55" i="12" s="1"/>
  <c r="B81" i="11"/>
  <c r="B77" i="11"/>
  <c r="B76" i="11"/>
  <c r="C71" i="11"/>
  <c r="C70" i="11"/>
  <c r="C69" i="11"/>
  <c r="C68" i="11"/>
  <c r="C67" i="11"/>
  <c r="C66" i="11"/>
  <c r="CH61" i="11"/>
  <c r="CB61" i="11" s="1"/>
  <c r="C61" i="11"/>
  <c r="CG61" i="11" s="1"/>
  <c r="CA61" i="11" s="1"/>
  <c r="G61" i="11" s="1"/>
  <c r="C60" i="11"/>
  <c r="C59" i="11"/>
  <c r="CH59" i="11" s="1"/>
  <c r="CB59" i="11" s="1"/>
  <c r="C58" i="11"/>
  <c r="CH58" i="11" s="1"/>
  <c r="CB58" i="11" s="1"/>
  <c r="C57" i="11"/>
  <c r="CH56" i="11"/>
  <c r="CB56" i="11" s="1"/>
  <c r="C56" i="11"/>
  <c r="CG56" i="11" s="1"/>
  <c r="CA56" i="11" s="1"/>
  <c r="C55" i="11"/>
  <c r="CG55" i="11" s="1"/>
  <c r="CA55" i="11" s="1"/>
  <c r="CH54" i="11"/>
  <c r="CB54" i="11" s="1"/>
  <c r="C54" i="11"/>
  <c r="CG54" i="11" s="1"/>
  <c r="CA54" i="11" s="1"/>
  <c r="G54" i="11" s="1"/>
  <c r="C53" i="11"/>
  <c r="C52" i="11"/>
  <c r="J48" i="11"/>
  <c r="I48" i="11"/>
  <c r="H48" i="11"/>
  <c r="G48" i="11"/>
  <c r="F48" i="11"/>
  <c r="E48" i="11"/>
  <c r="D48" i="11"/>
  <c r="C47" i="11"/>
  <c r="C46" i="11"/>
  <c r="C45" i="11"/>
  <c r="C44" i="11"/>
  <c r="C43" i="11"/>
  <c r="C42" i="11"/>
  <c r="C41" i="11"/>
  <c r="C40" i="11"/>
  <c r="C39" i="11"/>
  <c r="C48" i="11" s="1"/>
  <c r="CB36" i="11"/>
  <c r="C36" i="11"/>
  <c r="CG36" i="11" s="1"/>
  <c r="CA36" i="11" s="1"/>
  <c r="O36" i="11" s="1"/>
  <c r="CB35" i="11"/>
  <c r="C35" i="11"/>
  <c r="CG35" i="11" s="1"/>
  <c r="CA35" i="11" s="1"/>
  <c r="O35" i="11" s="1"/>
  <c r="CB34" i="11"/>
  <c r="C34" i="11"/>
  <c r="CG34" i="11" s="1"/>
  <c r="CA34" i="11" s="1"/>
  <c r="O34" i="11" s="1"/>
  <c r="CB33" i="11"/>
  <c r="C33" i="11"/>
  <c r="CG33" i="11" s="1"/>
  <c r="CA33" i="11" s="1"/>
  <c r="O33" i="11" s="1"/>
  <c r="CB32" i="11"/>
  <c r="C32" i="11"/>
  <c r="CG32" i="11" s="1"/>
  <c r="CA32" i="11" s="1"/>
  <c r="O32" i="11" s="1"/>
  <c r="C31" i="11"/>
  <c r="CG31" i="11" s="1"/>
  <c r="CA31" i="11" s="1"/>
  <c r="CH30" i="11"/>
  <c r="CB30" i="11" s="1"/>
  <c r="C30" i="11"/>
  <c r="CG30" i="11" s="1"/>
  <c r="CA30" i="11" s="1"/>
  <c r="O30" i="11" s="1"/>
  <c r="C29" i="11"/>
  <c r="CG29" i="11" s="1"/>
  <c r="CA29" i="11" s="1"/>
  <c r="CB28" i="11"/>
  <c r="C28" i="11"/>
  <c r="CG28" i="11" s="1"/>
  <c r="CA28" i="11" s="1"/>
  <c r="O28" i="11" s="1"/>
  <c r="CB27" i="11"/>
  <c r="C27" i="11"/>
  <c r="CG27" i="11" s="1"/>
  <c r="CA27" i="11" s="1"/>
  <c r="O27" i="11" s="1"/>
  <c r="CB26" i="11"/>
  <c r="C26" i="11"/>
  <c r="CG26" i="11" s="1"/>
  <c r="CA26" i="11" s="1"/>
  <c r="O26" i="11" s="1"/>
  <c r="C25" i="11"/>
  <c r="CH25" i="11" s="1"/>
  <c r="CB25" i="11" s="1"/>
  <c r="C24" i="11"/>
  <c r="CH24" i="11" s="1"/>
  <c r="CB24" i="11" s="1"/>
  <c r="C23" i="11"/>
  <c r="CH23" i="11" s="1"/>
  <c r="CB23" i="11" s="1"/>
  <c r="CB22" i="11"/>
  <c r="C22" i="11"/>
  <c r="CG22" i="11" s="1"/>
  <c r="CA22" i="11" s="1"/>
  <c r="O22" i="11" s="1"/>
  <c r="CB21" i="11"/>
  <c r="C21" i="11"/>
  <c r="CG21" i="11" s="1"/>
  <c r="CA21" i="11" s="1"/>
  <c r="O21" i="11" s="1"/>
  <c r="C20" i="11"/>
  <c r="CG20" i="11" s="1"/>
  <c r="CA20" i="11" s="1"/>
  <c r="C19" i="11"/>
  <c r="CH19" i="11" s="1"/>
  <c r="CB19" i="11" s="1"/>
  <c r="C18" i="11"/>
  <c r="CH18" i="11" s="1"/>
  <c r="CB18" i="11" s="1"/>
  <c r="CB17" i="11"/>
  <c r="C17" i="11"/>
  <c r="CG17" i="11" s="1"/>
  <c r="CA17" i="11" s="1"/>
  <c r="O17" i="11" s="1"/>
  <c r="CB16" i="11"/>
  <c r="C16" i="11"/>
  <c r="CG16" i="11" s="1"/>
  <c r="CA16" i="11" s="1"/>
  <c r="O16" i="11" s="1"/>
  <c r="CB15" i="11"/>
  <c r="C15" i="11"/>
  <c r="CG15" i="11" s="1"/>
  <c r="CA15" i="11" s="1"/>
  <c r="O15" i="11" s="1"/>
  <c r="CB14" i="11"/>
  <c r="C14" i="11"/>
  <c r="CG14" i="11" s="1"/>
  <c r="CA14" i="11" s="1"/>
  <c r="O14" i="11" s="1"/>
  <c r="CB13" i="11"/>
  <c r="C13" i="11"/>
  <c r="CG13" i="11" s="1"/>
  <c r="CA13" i="11" s="1"/>
  <c r="O13" i="11" s="1"/>
  <c r="CB12" i="11"/>
  <c r="C12" i="11"/>
  <c r="CG12" i="11" s="1"/>
  <c r="CA12" i="11" s="1"/>
  <c r="O12" i="11" s="1"/>
  <c r="CB11" i="11"/>
  <c r="C11" i="11"/>
  <c r="CG11" i="11" s="1"/>
  <c r="CA11" i="11" s="1"/>
  <c r="O11" i="11" s="1"/>
  <c r="CB10" i="11"/>
  <c r="C10" i="11"/>
  <c r="A195" i="11" s="1"/>
  <c r="A5" i="11"/>
  <c r="A4" i="11"/>
  <c r="A3" i="11"/>
  <c r="A2" i="11"/>
  <c r="B195" i="12" l="1"/>
  <c r="O31" i="11"/>
  <c r="G56" i="11"/>
  <c r="CG10" i="11"/>
  <c r="CG18" i="11"/>
  <c r="CA18" i="11" s="1"/>
  <c r="O18" i="11" s="1"/>
  <c r="CG23" i="11"/>
  <c r="CA23" i="11" s="1"/>
  <c r="O23" i="11" s="1"/>
  <c r="CH20" i="11"/>
  <c r="CB20" i="11" s="1"/>
  <c r="O20" i="11" s="1"/>
  <c r="CG19" i="11"/>
  <c r="CA19" i="11" s="1"/>
  <c r="O19" i="11" s="1"/>
  <c r="CG24" i="11"/>
  <c r="CA24" i="11" s="1"/>
  <c r="O24" i="11" s="1"/>
  <c r="CH29" i="11"/>
  <c r="CB29" i="11" s="1"/>
  <c r="O29" i="11" s="1"/>
  <c r="CH31" i="11"/>
  <c r="CB31" i="11" s="1"/>
  <c r="CH55" i="11"/>
  <c r="CB55" i="11" s="1"/>
  <c r="G55" i="11" s="1"/>
  <c r="CG58" i="11"/>
  <c r="CA58" i="11" s="1"/>
  <c r="G58" i="11" s="1"/>
  <c r="CG25" i="11"/>
  <c r="CA25" i="11" s="1"/>
  <c r="O25" i="11" s="1"/>
  <c r="CG59" i="11"/>
  <c r="CA59" i="11" s="1"/>
  <c r="G59" i="11" s="1"/>
  <c r="B81" i="8"/>
  <c r="B77" i="8"/>
  <c r="B76" i="8"/>
  <c r="C71" i="8"/>
  <c r="C70" i="8"/>
  <c r="C69" i="8"/>
  <c r="C68" i="8"/>
  <c r="C67" i="8"/>
  <c r="C66" i="8"/>
  <c r="C61" i="8"/>
  <c r="CH61" i="8" s="1"/>
  <c r="CB61" i="8" s="1"/>
  <c r="C60" i="8"/>
  <c r="C59" i="8"/>
  <c r="CH59" i="8" s="1"/>
  <c r="CB59" i="8" s="1"/>
  <c r="CH58" i="8"/>
  <c r="CB58" i="8" s="1"/>
  <c r="G58" i="8"/>
  <c r="C58" i="8"/>
  <c r="CG58" i="8" s="1"/>
  <c r="CA58" i="8" s="1"/>
  <c r="C57" i="8"/>
  <c r="C56" i="8"/>
  <c r="CH56" i="8" s="1"/>
  <c r="CB56" i="8" s="1"/>
  <c r="C55" i="8"/>
  <c r="CH55" i="8" s="1"/>
  <c r="CB55" i="8" s="1"/>
  <c r="C54" i="8"/>
  <c r="CH54" i="8" s="1"/>
  <c r="CB54" i="8" s="1"/>
  <c r="C53" i="8"/>
  <c r="C52" i="8"/>
  <c r="J48" i="8"/>
  <c r="I48" i="8"/>
  <c r="H48" i="8"/>
  <c r="G48" i="8"/>
  <c r="F48" i="8"/>
  <c r="E48" i="8"/>
  <c r="D48" i="8"/>
  <c r="C47" i="8"/>
  <c r="C46" i="8"/>
  <c r="C45" i="8"/>
  <c r="C44" i="8"/>
  <c r="C43" i="8"/>
  <c r="C42" i="8"/>
  <c r="C41" i="8"/>
  <c r="C40" i="8"/>
  <c r="C39" i="8"/>
  <c r="CG36" i="8"/>
  <c r="CA36" i="8" s="1"/>
  <c r="O36" i="8" s="1"/>
  <c r="CB36" i="8"/>
  <c r="C36" i="8"/>
  <c r="CB35" i="8"/>
  <c r="C35" i="8"/>
  <c r="CG35" i="8" s="1"/>
  <c r="CA35" i="8" s="1"/>
  <c r="O35" i="8" s="1"/>
  <c r="CB34" i="8"/>
  <c r="C34" i="8"/>
  <c r="CG34" i="8" s="1"/>
  <c r="CA34" i="8" s="1"/>
  <c r="O34" i="8" s="1"/>
  <c r="CB33" i="8"/>
  <c r="C33" i="8"/>
  <c r="CG33" i="8" s="1"/>
  <c r="CA33" i="8" s="1"/>
  <c r="CB32" i="8"/>
  <c r="C32" i="8"/>
  <c r="CG32" i="8" s="1"/>
  <c r="CA32" i="8" s="1"/>
  <c r="O32" i="8" s="1"/>
  <c r="C31" i="8"/>
  <c r="CH31" i="8" s="1"/>
  <c r="CB31" i="8" s="1"/>
  <c r="C30" i="8"/>
  <c r="CH30" i="8" s="1"/>
  <c r="CB30" i="8" s="1"/>
  <c r="C29" i="8"/>
  <c r="CH29" i="8" s="1"/>
  <c r="CB29" i="8" s="1"/>
  <c r="CB28" i="8"/>
  <c r="C28" i="8"/>
  <c r="CG28" i="8" s="1"/>
  <c r="CA28" i="8" s="1"/>
  <c r="O28" i="8" s="1"/>
  <c r="CB27" i="8"/>
  <c r="C27" i="8"/>
  <c r="CG27" i="8" s="1"/>
  <c r="CA27" i="8" s="1"/>
  <c r="O27" i="8" s="1"/>
  <c r="CB26" i="8"/>
  <c r="C26" i="8"/>
  <c r="CG26" i="8" s="1"/>
  <c r="CA26" i="8" s="1"/>
  <c r="O26" i="8" s="1"/>
  <c r="CG25" i="8"/>
  <c r="CA25" i="8" s="1"/>
  <c r="CB25" i="8"/>
  <c r="C25" i="8"/>
  <c r="CH25" i="8" s="1"/>
  <c r="CH24" i="8"/>
  <c r="CB24" i="8" s="1"/>
  <c r="CA24" i="8"/>
  <c r="O24" i="8"/>
  <c r="C24" i="8"/>
  <c r="CG24" i="8" s="1"/>
  <c r="C23" i="8"/>
  <c r="CH23" i="8" s="1"/>
  <c r="CB23" i="8" s="1"/>
  <c r="CB22" i="8"/>
  <c r="C22" i="8"/>
  <c r="CG22" i="8" s="1"/>
  <c r="CA22" i="8" s="1"/>
  <c r="O22" i="8" s="1"/>
  <c r="CB21" i="8"/>
  <c r="C21" i="8"/>
  <c r="CG21" i="8" s="1"/>
  <c r="CA21" i="8" s="1"/>
  <c r="O21" i="8" s="1"/>
  <c r="C20" i="8"/>
  <c r="CH20" i="8" s="1"/>
  <c r="CB20" i="8" s="1"/>
  <c r="CH19" i="8"/>
  <c r="CB19" i="8" s="1"/>
  <c r="C19" i="8"/>
  <c r="CG19" i="8" s="1"/>
  <c r="CA19" i="8" s="1"/>
  <c r="O19" i="8" s="1"/>
  <c r="CG18" i="8"/>
  <c r="CA18" i="8" s="1"/>
  <c r="C18" i="8"/>
  <c r="CH18" i="8" s="1"/>
  <c r="CB18" i="8" s="1"/>
  <c r="CG17" i="8"/>
  <c r="CA17" i="8" s="1"/>
  <c r="O17" i="8" s="1"/>
  <c r="CB17" i="8"/>
  <c r="C17" i="8"/>
  <c r="CB16" i="8"/>
  <c r="CA16" i="8"/>
  <c r="O16" i="8" s="1"/>
  <c r="C16" i="8"/>
  <c r="CG16" i="8" s="1"/>
  <c r="CB15" i="8"/>
  <c r="CA15" i="8"/>
  <c r="O15" i="8" s="1"/>
  <c r="C15" i="8"/>
  <c r="CG15" i="8" s="1"/>
  <c r="CB14" i="8"/>
  <c r="C14" i="8"/>
  <c r="CG14" i="8" s="1"/>
  <c r="CA14" i="8" s="1"/>
  <c r="O14" i="8" s="1"/>
  <c r="CB13" i="8"/>
  <c r="C13" i="8"/>
  <c r="CG13" i="8" s="1"/>
  <c r="CA13" i="8" s="1"/>
  <c r="O13" i="8" s="1"/>
  <c r="CB12" i="8"/>
  <c r="C12" i="8"/>
  <c r="CG12" i="8" s="1"/>
  <c r="CA12" i="8" s="1"/>
  <c r="O12" i="8" s="1"/>
  <c r="CB11" i="8"/>
  <c r="C11" i="8"/>
  <c r="CG11" i="8" s="1"/>
  <c r="CA11" i="8" s="1"/>
  <c r="O11" i="8" s="1"/>
  <c r="CG10" i="8"/>
  <c r="CA10" i="8" s="1"/>
  <c r="O10" i="8" s="1"/>
  <c r="CB10" i="8"/>
  <c r="C10" i="8"/>
  <c r="A5" i="8"/>
  <c r="A4" i="8"/>
  <c r="A3" i="8"/>
  <c r="A2" i="8"/>
  <c r="B195" i="11" l="1"/>
  <c r="CA10" i="11"/>
  <c r="O10" i="11" s="1"/>
  <c r="O18" i="8"/>
  <c r="O25" i="8"/>
  <c r="CG30" i="8"/>
  <c r="CA30" i="8" s="1"/>
  <c r="O30" i="8" s="1"/>
  <c r="CG54" i="8"/>
  <c r="CA54" i="8" s="1"/>
  <c r="G54" i="8" s="1"/>
  <c r="CG56" i="8"/>
  <c r="CA56" i="8" s="1"/>
  <c r="G56" i="8" s="1"/>
  <c r="CG23" i="8"/>
  <c r="CA23" i="8" s="1"/>
  <c r="O23" i="8" s="1"/>
  <c r="C48" i="8"/>
  <c r="A195" i="8" s="1"/>
  <c r="CG61" i="8"/>
  <c r="CA61" i="8" s="1"/>
  <c r="G61" i="8" s="1"/>
  <c r="CG20" i="8"/>
  <c r="CA20" i="8" s="1"/>
  <c r="O20" i="8" s="1"/>
  <c r="O33" i="8"/>
  <c r="CG59" i="8"/>
  <c r="CA59" i="8" s="1"/>
  <c r="G59" i="8" s="1"/>
  <c r="CG29" i="8"/>
  <c r="CA29" i="8" s="1"/>
  <c r="O29" i="8" s="1"/>
  <c r="CG31" i="8"/>
  <c r="CA31" i="8" s="1"/>
  <c r="O31" i="8" s="1"/>
  <c r="CG55" i="8"/>
  <c r="CA55" i="8" s="1"/>
  <c r="G55" i="8" s="1"/>
  <c r="B81" i="7"/>
  <c r="B77" i="7"/>
  <c r="B76" i="7"/>
  <c r="C71" i="7"/>
  <c r="C70" i="7"/>
  <c r="C69" i="7"/>
  <c r="C68" i="7"/>
  <c r="C67" i="7"/>
  <c r="C66" i="7"/>
  <c r="CH61" i="7"/>
  <c r="CB61" i="7" s="1"/>
  <c r="C61" i="7"/>
  <c r="CG61" i="7" s="1"/>
  <c r="CA61" i="7" s="1"/>
  <c r="G61" i="7" s="1"/>
  <c r="C60" i="7"/>
  <c r="C59" i="7"/>
  <c r="CH59" i="7" s="1"/>
  <c r="CB59" i="7" s="1"/>
  <c r="C58" i="7"/>
  <c r="CH58" i="7" s="1"/>
  <c r="CB58" i="7" s="1"/>
  <c r="C57" i="7"/>
  <c r="CH56" i="7"/>
  <c r="CB56" i="7" s="1"/>
  <c r="C56" i="7"/>
  <c r="CG56" i="7" s="1"/>
  <c r="CA56" i="7" s="1"/>
  <c r="CH55" i="7"/>
  <c r="CB55" i="7"/>
  <c r="C55" i="7"/>
  <c r="CG55" i="7" s="1"/>
  <c r="CA55" i="7" s="1"/>
  <c r="G55" i="7" s="1"/>
  <c r="CH54" i="7"/>
  <c r="CB54" i="7" s="1"/>
  <c r="C54" i="7"/>
  <c r="CG54" i="7" s="1"/>
  <c r="CA54" i="7" s="1"/>
  <c r="G54" i="7" s="1"/>
  <c r="C53" i="7"/>
  <c r="C52" i="7"/>
  <c r="J48" i="7"/>
  <c r="I48" i="7"/>
  <c r="H48" i="7"/>
  <c r="G48" i="7"/>
  <c r="F48" i="7"/>
  <c r="E48" i="7"/>
  <c r="D48" i="7"/>
  <c r="C47" i="7"/>
  <c r="C46" i="7"/>
  <c r="C45" i="7"/>
  <c r="C44" i="7"/>
  <c r="C43" i="7"/>
  <c r="C42" i="7"/>
  <c r="C41" i="7"/>
  <c r="C40" i="7"/>
  <c r="C39" i="7"/>
  <c r="C48" i="7" s="1"/>
  <c r="CB36" i="7"/>
  <c r="C36" i="7"/>
  <c r="CG36" i="7" s="1"/>
  <c r="CA36" i="7" s="1"/>
  <c r="O36" i="7" s="1"/>
  <c r="CB35" i="7"/>
  <c r="C35" i="7"/>
  <c r="CG35" i="7" s="1"/>
  <c r="CA35" i="7" s="1"/>
  <c r="O35" i="7" s="1"/>
  <c r="CB34" i="7"/>
  <c r="C34" i="7"/>
  <c r="CG34" i="7" s="1"/>
  <c r="CA34" i="7" s="1"/>
  <c r="O34" i="7" s="1"/>
  <c r="CB33" i="7"/>
  <c r="C33" i="7"/>
  <c r="CG33" i="7" s="1"/>
  <c r="CA33" i="7" s="1"/>
  <c r="O33" i="7" s="1"/>
  <c r="CB32" i="7"/>
  <c r="C32" i="7"/>
  <c r="CG32" i="7" s="1"/>
  <c r="CA32" i="7" s="1"/>
  <c r="O32" i="7" s="1"/>
  <c r="CH31" i="7"/>
  <c r="CB31" i="7"/>
  <c r="C31" i="7"/>
  <c r="CG31" i="7" s="1"/>
  <c r="CA31" i="7" s="1"/>
  <c r="O31" i="7" s="1"/>
  <c r="CH30" i="7"/>
  <c r="CB30" i="7" s="1"/>
  <c r="C30" i="7"/>
  <c r="CG30" i="7" s="1"/>
  <c r="CA30" i="7" s="1"/>
  <c r="O30" i="7" s="1"/>
  <c r="CH29" i="7"/>
  <c r="CB29" i="7"/>
  <c r="C29" i="7"/>
  <c r="CG29" i="7" s="1"/>
  <c r="CA29" i="7" s="1"/>
  <c r="O29" i="7" s="1"/>
  <c r="CB28" i="7"/>
  <c r="C28" i="7"/>
  <c r="CG28" i="7" s="1"/>
  <c r="CA28" i="7" s="1"/>
  <c r="O28" i="7" s="1"/>
  <c r="CB27" i="7"/>
  <c r="C27" i="7"/>
  <c r="CG27" i="7" s="1"/>
  <c r="CA27" i="7" s="1"/>
  <c r="O27" i="7" s="1"/>
  <c r="CB26" i="7"/>
  <c r="C26" i="7"/>
  <c r="CG26" i="7" s="1"/>
  <c r="CA26" i="7" s="1"/>
  <c r="O26" i="7" s="1"/>
  <c r="C25" i="7"/>
  <c r="CH25" i="7" s="1"/>
  <c r="CB25" i="7" s="1"/>
  <c r="C24" i="7"/>
  <c r="CH24" i="7" s="1"/>
  <c r="CB24" i="7" s="1"/>
  <c r="C23" i="7"/>
  <c r="CH23" i="7" s="1"/>
  <c r="CB23" i="7" s="1"/>
  <c r="CB22" i="7"/>
  <c r="C22" i="7"/>
  <c r="CG22" i="7" s="1"/>
  <c r="CA22" i="7" s="1"/>
  <c r="O22" i="7" s="1"/>
  <c r="CB21" i="7"/>
  <c r="C21" i="7"/>
  <c r="CG21" i="7" s="1"/>
  <c r="CA21" i="7" s="1"/>
  <c r="O21" i="7" s="1"/>
  <c r="C20" i="7"/>
  <c r="CH20" i="7" s="1"/>
  <c r="CB20" i="7" s="1"/>
  <c r="C19" i="7"/>
  <c r="CH19" i="7" s="1"/>
  <c r="CB19" i="7" s="1"/>
  <c r="C18" i="7"/>
  <c r="CG18" i="7" s="1"/>
  <c r="CA18" i="7" s="1"/>
  <c r="CB17" i="7"/>
  <c r="C17" i="7"/>
  <c r="CG17" i="7" s="1"/>
  <c r="CA17" i="7" s="1"/>
  <c r="O17" i="7" s="1"/>
  <c r="CB16" i="7"/>
  <c r="C16" i="7"/>
  <c r="CG16" i="7" s="1"/>
  <c r="CA16" i="7" s="1"/>
  <c r="O16" i="7" s="1"/>
  <c r="CB15" i="7"/>
  <c r="C15" i="7"/>
  <c r="CG15" i="7" s="1"/>
  <c r="CA15" i="7" s="1"/>
  <c r="O15" i="7" s="1"/>
  <c r="CB14" i="7"/>
  <c r="C14" i="7"/>
  <c r="CG14" i="7" s="1"/>
  <c r="CA14" i="7" s="1"/>
  <c r="O14" i="7" s="1"/>
  <c r="CB13" i="7"/>
  <c r="C13" i="7"/>
  <c r="CG13" i="7" s="1"/>
  <c r="CA13" i="7" s="1"/>
  <c r="O13" i="7" s="1"/>
  <c r="CB12" i="7"/>
  <c r="C12" i="7"/>
  <c r="CG12" i="7" s="1"/>
  <c r="CA12" i="7" s="1"/>
  <c r="O12" i="7" s="1"/>
  <c r="CB11" i="7"/>
  <c r="C11" i="7"/>
  <c r="CG11" i="7" s="1"/>
  <c r="CA11" i="7" s="1"/>
  <c r="O11" i="7" s="1"/>
  <c r="CB10" i="7"/>
  <c r="C10" i="7"/>
  <c r="A5" i="7"/>
  <c r="A4" i="7"/>
  <c r="A3" i="7"/>
  <c r="A2" i="7"/>
  <c r="B195" i="8" l="1"/>
  <c r="A195" i="7"/>
  <c r="O18" i="7"/>
  <c r="G56" i="7"/>
  <c r="CG10" i="7"/>
  <c r="CG20" i="7"/>
  <c r="CA20" i="7" s="1"/>
  <c r="O20" i="7" s="1"/>
  <c r="CG23" i="7"/>
  <c r="CA23" i="7" s="1"/>
  <c r="O23" i="7" s="1"/>
  <c r="CG25" i="7"/>
  <c r="CA25" i="7" s="1"/>
  <c r="O25" i="7" s="1"/>
  <c r="CG59" i="7"/>
  <c r="CA59" i="7" s="1"/>
  <c r="G59" i="7" s="1"/>
  <c r="CH18" i="7"/>
  <c r="CB18" i="7" s="1"/>
  <c r="CG19" i="7"/>
  <c r="CA19" i="7" s="1"/>
  <c r="O19" i="7" s="1"/>
  <c r="CG24" i="7"/>
  <c r="CA24" i="7" s="1"/>
  <c r="O24" i="7" s="1"/>
  <c r="CG58" i="7"/>
  <c r="CA58" i="7" s="1"/>
  <c r="G58" i="7" s="1"/>
  <c r="B81" i="6"/>
  <c r="B77" i="6"/>
  <c r="B76" i="6"/>
  <c r="C71" i="6"/>
  <c r="C70" i="6"/>
  <c r="C69" i="6"/>
  <c r="C68" i="6"/>
  <c r="C67" i="6"/>
  <c r="C66" i="6"/>
  <c r="C61" i="6"/>
  <c r="CG61" i="6" s="1"/>
  <c r="CA61" i="6" s="1"/>
  <c r="C60" i="6"/>
  <c r="CH59" i="6"/>
  <c r="CB59" i="6" s="1"/>
  <c r="C59" i="6"/>
  <c r="CG59" i="6" s="1"/>
  <c r="CA59" i="6" s="1"/>
  <c r="G59" i="6" s="1"/>
  <c r="C58" i="6"/>
  <c r="CH58" i="6" s="1"/>
  <c r="CB58" i="6" s="1"/>
  <c r="C57" i="6"/>
  <c r="C56" i="6"/>
  <c r="CG56" i="6" s="1"/>
  <c r="CA56" i="6" s="1"/>
  <c r="C55" i="6"/>
  <c r="CH55" i="6" s="1"/>
  <c r="CB55" i="6" s="1"/>
  <c r="C54" i="6"/>
  <c r="CG54" i="6" s="1"/>
  <c r="CA54" i="6" s="1"/>
  <c r="C53" i="6"/>
  <c r="C52" i="6"/>
  <c r="J48" i="6"/>
  <c r="I48" i="6"/>
  <c r="H48" i="6"/>
  <c r="G48" i="6"/>
  <c r="F48" i="6"/>
  <c r="E48" i="6"/>
  <c r="D48" i="6"/>
  <c r="C47" i="6"/>
  <c r="C46" i="6"/>
  <c r="C45" i="6"/>
  <c r="C44" i="6"/>
  <c r="C43" i="6"/>
  <c r="C42" i="6"/>
  <c r="C41" i="6"/>
  <c r="C40" i="6"/>
  <c r="C48" i="6" s="1"/>
  <c r="C39" i="6"/>
  <c r="CB36" i="6"/>
  <c r="C36" i="6"/>
  <c r="CG36" i="6" s="1"/>
  <c r="CA36" i="6" s="1"/>
  <c r="O36" i="6" s="1"/>
  <c r="CB35" i="6"/>
  <c r="C35" i="6"/>
  <c r="CG35" i="6" s="1"/>
  <c r="CA35" i="6" s="1"/>
  <c r="O35" i="6" s="1"/>
  <c r="CB34" i="6"/>
  <c r="C34" i="6"/>
  <c r="CG34" i="6" s="1"/>
  <c r="CA34" i="6" s="1"/>
  <c r="O34" i="6" s="1"/>
  <c r="CB33" i="6"/>
  <c r="C33" i="6"/>
  <c r="CG33" i="6" s="1"/>
  <c r="CA33" i="6" s="1"/>
  <c r="O33" i="6" s="1"/>
  <c r="CB32" i="6"/>
  <c r="C32" i="6"/>
  <c r="CG32" i="6" s="1"/>
  <c r="CA32" i="6" s="1"/>
  <c r="O32" i="6" s="1"/>
  <c r="C31" i="6"/>
  <c r="CH31" i="6" s="1"/>
  <c r="CB31" i="6" s="1"/>
  <c r="C30" i="6"/>
  <c r="CG30" i="6" s="1"/>
  <c r="CA30" i="6" s="1"/>
  <c r="C29" i="6"/>
  <c r="CG29" i="6" s="1"/>
  <c r="CA29" i="6" s="1"/>
  <c r="CB28" i="6"/>
  <c r="C28" i="6"/>
  <c r="CG28" i="6" s="1"/>
  <c r="CA28" i="6" s="1"/>
  <c r="O28" i="6" s="1"/>
  <c r="CB27" i="6"/>
  <c r="C27" i="6"/>
  <c r="CG27" i="6" s="1"/>
  <c r="CA27" i="6" s="1"/>
  <c r="O27" i="6" s="1"/>
  <c r="CB26" i="6"/>
  <c r="C26" i="6"/>
  <c r="CG26" i="6" s="1"/>
  <c r="CA26" i="6" s="1"/>
  <c r="O26" i="6" s="1"/>
  <c r="CH25" i="6"/>
  <c r="CB25" i="6" s="1"/>
  <c r="C25" i="6"/>
  <c r="CG25" i="6" s="1"/>
  <c r="CA25" i="6" s="1"/>
  <c r="O25" i="6" s="1"/>
  <c r="C24" i="6"/>
  <c r="CH24" i="6" s="1"/>
  <c r="CB24" i="6" s="1"/>
  <c r="CH23" i="6"/>
  <c r="CB23" i="6" s="1"/>
  <c r="C23" i="6"/>
  <c r="CG23" i="6" s="1"/>
  <c r="CA23" i="6" s="1"/>
  <c r="CB22" i="6"/>
  <c r="C22" i="6"/>
  <c r="CG22" i="6" s="1"/>
  <c r="CA22" i="6" s="1"/>
  <c r="O22" i="6" s="1"/>
  <c r="CB21" i="6"/>
  <c r="C21" i="6"/>
  <c r="CG21" i="6" s="1"/>
  <c r="CA21" i="6" s="1"/>
  <c r="O21" i="6" s="1"/>
  <c r="CH20" i="6"/>
  <c r="CB20" i="6" s="1"/>
  <c r="C20" i="6"/>
  <c r="CG20" i="6" s="1"/>
  <c r="CA20" i="6" s="1"/>
  <c r="O20" i="6" s="1"/>
  <c r="CG19" i="6"/>
  <c r="CA19" i="6" s="1"/>
  <c r="O19" i="6" s="1"/>
  <c r="C19" i="6"/>
  <c r="CH19" i="6" s="1"/>
  <c r="CB19" i="6" s="1"/>
  <c r="CH18" i="6"/>
  <c r="CB18" i="6" s="1"/>
  <c r="C18" i="6"/>
  <c r="CG18" i="6" s="1"/>
  <c r="CA18" i="6" s="1"/>
  <c r="O18" i="6" s="1"/>
  <c r="CB17" i="6"/>
  <c r="C17" i="6"/>
  <c r="CG17" i="6" s="1"/>
  <c r="CA17" i="6" s="1"/>
  <c r="O17" i="6" s="1"/>
  <c r="CB16" i="6"/>
  <c r="C16" i="6"/>
  <c r="CG16" i="6" s="1"/>
  <c r="CA16" i="6" s="1"/>
  <c r="O16" i="6" s="1"/>
  <c r="CB15" i="6"/>
  <c r="C15" i="6"/>
  <c r="CG15" i="6" s="1"/>
  <c r="CA15" i="6" s="1"/>
  <c r="O15" i="6" s="1"/>
  <c r="CB14" i="6"/>
  <c r="C14" i="6"/>
  <c r="CG14" i="6" s="1"/>
  <c r="CA14" i="6" s="1"/>
  <c r="O14" i="6" s="1"/>
  <c r="CB13" i="6"/>
  <c r="C13" i="6"/>
  <c r="CG13" i="6" s="1"/>
  <c r="CA13" i="6" s="1"/>
  <c r="O13" i="6" s="1"/>
  <c r="CB12" i="6"/>
  <c r="C12" i="6"/>
  <c r="CG12" i="6" s="1"/>
  <c r="CA12" i="6" s="1"/>
  <c r="O12" i="6" s="1"/>
  <c r="CB11" i="6"/>
  <c r="C11" i="6"/>
  <c r="CG11" i="6" s="1"/>
  <c r="CA11" i="6" s="1"/>
  <c r="O11" i="6" s="1"/>
  <c r="CB10" i="6"/>
  <c r="C10" i="6"/>
  <c r="CG10" i="6" s="1"/>
  <c r="A5" i="6"/>
  <c r="A4" i="6"/>
  <c r="A3" i="6"/>
  <c r="A2" i="6"/>
  <c r="B195" i="7" l="1"/>
  <c r="CA10" i="7"/>
  <c r="O10" i="7" s="1"/>
  <c r="CA10" i="6"/>
  <c r="O10" i="6" s="1"/>
  <c r="G61" i="6"/>
  <c r="O23" i="6"/>
  <c r="O30" i="6"/>
  <c r="CG31" i="6"/>
  <c r="CA31" i="6" s="1"/>
  <c r="O31" i="6" s="1"/>
  <c r="CG55" i="6"/>
  <c r="CA55" i="6" s="1"/>
  <c r="G55" i="6" s="1"/>
  <c r="CH29" i="6"/>
  <c r="CB29" i="6" s="1"/>
  <c r="O29" i="6" s="1"/>
  <c r="CG58" i="6"/>
  <c r="CA58" i="6" s="1"/>
  <c r="G58" i="6" s="1"/>
  <c r="A195" i="6"/>
  <c r="CH30" i="6"/>
  <c r="CB30" i="6" s="1"/>
  <c r="CH54" i="6"/>
  <c r="CB54" i="6" s="1"/>
  <c r="G54" i="6" s="1"/>
  <c r="CH56" i="6"/>
  <c r="CB56" i="6" s="1"/>
  <c r="G56" i="6" s="1"/>
  <c r="CH61" i="6"/>
  <c r="CB61" i="6" s="1"/>
  <c r="CG24" i="6"/>
  <c r="CA24" i="6" s="1"/>
  <c r="O24" i="6" s="1"/>
  <c r="B81" i="5"/>
  <c r="B77" i="5"/>
  <c r="B76" i="5"/>
  <c r="C71" i="5"/>
  <c r="C70" i="5"/>
  <c r="C69" i="5"/>
  <c r="C68" i="5"/>
  <c r="C67" i="5"/>
  <c r="C66" i="5"/>
  <c r="CH61" i="5"/>
  <c r="CB61" i="5" s="1"/>
  <c r="C61" i="5"/>
  <c r="CG61" i="5" s="1"/>
  <c r="CA61" i="5" s="1"/>
  <c r="G61" i="5" s="1"/>
  <c r="C60" i="5"/>
  <c r="CG59" i="5"/>
  <c r="CA59" i="5" s="1"/>
  <c r="G59" i="5" s="1"/>
  <c r="C59" i="5"/>
  <c r="CH59" i="5" s="1"/>
  <c r="CB59" i="5" s="1"/>
  <c r="C58" i="5"/>
  <c r="CH58" i="5" s="1"/>
  <c r="CB58" i="5" s="1"/>
  <c r="C57" i="5"/>
  <c r="CH56" i="5"/>
  <c r="CB56" i="5" s="1"/>
  <c r="G56" i="5"/>
  <c r="C56" i="5"/>
  <c r="CG56" i="5" s="1"/>
  <c r="CA56" i="5" s="1"/>
  <c r="C55" i="5"/>
  <c r="CH55" i="5" s="1"/>
  <c r="CB55" i="5" s="1"/>
  <c r="CH54" i="5"/>
  <c r="CB54" i="5" s="1"/>
  <c r="C54" i="5"/>
  <c r="CG54" i="5" s="1"/>
  <c r="CA54" i="5" s="1"/>
  <c r="G54" i="5" s="1"/>
  <c r="C53" i="5"/>
  <c r="C52" i="5"/>
  <c r="J48" i="5"/>
  <c r="I48" i="5"/>
  <c r="H48" i="5"/>
  <c r="G48" i="5"/>
  <c r="F48" i="5"/>
  <c r="E48" i="5"/>
  <c r="D48" i="5"/>
  <c r="C47" i="5"/>
  <c r="C46" i="5"/>
  <c r="C45" i="5"/>
  <c r="C44" i="5"/>
  <c r="C43" i="5"/>
  <c r="C42" i="5"/>
  <c r="C41" i="5"/>
  <c r="C40" i="5"/>
  <c r="C39" i="5"/>
  <c r="C48" i="5" s="1"/>
  <c r="CB36" i="5"/>
  <c r="C36" i="5"/>
  <c r="CG36" i="5" s="1"/>
  <c r="CA36" i="5" s="1"/>
  <c r="O36" i="5" s="1"/>
  <c r="CB35" i="5"/>
  <c r="C35" i="5"/>
  <c r="CG35" i="5" s="1"/>
  <c r="CA35" i="5" s="1"/>
  <c r="O35" i="5" s="1"/>
  <c r="CB34" i="5"/>
  <c r="C34" i="5"/>
  <c r="CG34" i="5" s="1"/>
  <c r="CA34" i="5" s="1"/>
  <c r="O34" i="5" s="1"/>
  <c r="CB33" i="5"/>
  <c r="C33" i="5"/>
  <c r="CG33" i="5" s="1"/>
  <c r="CA33" i="5" s="1"/>
  <c r="O33" i="5" s="1"/>
  <c r="CB32" i="5"/>
  <c r="C32" i="5"/>
  <c r="CG32" i="5" s="1"/>
  <c r="CA32" i="5" s="1"/>
  <c r="O32" i="5" s="1"/>
  <c r="C31" i="5"/>
  <c r="CH31" i="5" s="1"/>
  <c r="CB31" i="5" s="1"/>
  <c r="CH30" i="5"/>
  <c r="CB30" i="5" s="1"/>
  <c r="C30" i="5"/>
  <c r="CG30" i="5" s="1"/>
  <c r="CA30" i="5" s="1"/>
  <c r="O30" i="5" s="1"/>
  <c r="CB29" i="5"/>
  <c r="C29" i="5"/>
  <c r="CH29" i="5" s="1"/>
  <c r="CB28" i="5"/>
  <c r="C28" i="5"/>
  <c r="CG28" i="5" s="1"/>
  <c r="CA28" i="5" s="1"/>
  <c r="O28" i="5" s="1"/>
  <c r="CB27" i="5"/>
  <c r="C27" i="5"/>
  <c r="CG27" i="5" s="1"/>
  <c r="CA27" i="5" s="1"/>
  <c r="O27" i="5" s="1"/>
  <c r="CB26" i="5"/>
  <c r="C26" i="5"/>
  <c r="CG26" i="5" s="1"/>
  <c r="CA26" i="5" s="1"/>
  <c r="O26" i="5" s="1"/>
  <c r="C25" i="5"/>
  <c r="CH25" i="5" s="1"/>
  <c r="CB25" i="5" s="1"/>
  <c r="C24" i="5"/>
  <c r="CH24" i="5" s="1"/>
  <c r="CB24" i="5" s="1"/>
  <c r="CG23" i="5"/>
  <c r="CA23" i="5" s="1"/>
  <c r="O23" i="5"/>
  <c r="C23" i="5"/>
  <c r="CH23" i="5" s="1"/>
  <c r="CB23" i="5" s="1"/>
  <c r="CB22" i="5"/>
  <c r="CA22" i="5"/>
  <c r="O22" i="5"/>
  <c r="C22" i="5"/>
  <c r="CG22" i="5" s="1"/>
  <c r="CB21" i="5"/>
  <c r="C21" i="5"/>
  <c r="CG21" i="5" s="1"/>
  <c r="CA21" i="5" s="1"/>
  <c r="O21" i="5" s="1"/>
  <c r="C20" i="5"/>
  <c r="CH20" i="5" s="1"/>
  <c r="CB20" i="5" s="1"/>
  <c r="C19" i="5"/>
  <c r="CH19" i="5" s="1"/>
  <c r="CB19" i="5" s="1"/>
  <c r="CH18" i="5"/>
  <c r="CB18" i="5" s="1"/>
  <c r="C18" i="5"/>
  <c r="CG18" i="5" s="1"/>
  <c r="CA18" i="5" s="1"/>
  <c r="O18" i="5" s="1"/>
  <c r="CB17" i="5"/>
  <c r="C17" i="5"/>
  <c r="CG17" i="5" s="1"/>
  <c r="CA17" i="5" s="1"/>
  <c r="O17" i="5" s="1"/>
  <c r="CB16" i="5"/>
  <c r="C16" i="5"/>
  <c r="CG16" i="5" s="1"/>
  <c r="CA16" i="5" s="1"/>
  <c r="O16" i="5" s="1"/>
  <c r="CG15" i="5"/>
  <c r="CA15" i="5" s="1"/>
  <c r="CB15" i="5"/>
  <c r="C15" i="5"/>
  <c r="CG14" i="5"/>
  <c r="CA14" i="5" s="1"/>
  <c r="CB14" i="5"/>
  <c r="O14" i="5"/>
  <c r="C14" i="5"/>
  <c r="CB13" i="5"/>
  <c r="CA13" i="5"/>
  <c r="O13" i="5"/>
  <c r="C13" i="5"/>
  <c r="CG13" i="5" s="1"/>
  <c r="CB12" i="5"/>
  <c r="C12" i="5"/>
  <c r="CG12" i="5" s="1"/>
  <c r="CA12" i="5" s="1"/>
  <c r="O12" i="5" s="1"/>
  <c r="CB11" i="5"/>
  <c r="C11" i="5"/>
  <c r="CG11" i="5" s="1"/>
  <c r="CA11" i="5" s="1"/>
  <c r="O11" i="5" s="1"/>
  <c r="CG10" i="5"/>
  <c r="CB10" i="5"/>
  <c r="C10" i="5"/>
  <c r="A5" i="5"/>
  <c r="A4" i="5"/>
  <c r="A3" i="5"/>
  <c r="A2" i="5"/>
  <c r="B195" i="6" l="1"/>
  <c r="CA10" i="5"/>
  <c r="O10" i="5" s="1"/>
  <c r="O15" i="5"/>
  <c r="CG25" i="5"/>
  <c r="CA25" i="5" s="1"/>
  <c r="O25" i="5" s="1"/>
  <c r="A195" i="5"/>
  <c r="CG20" i="5"/>
  <c r="CA20" i="5" s="1"/>
  <c r="O20" i="5" s="1"/>
  <c r="CG29" i="5"/>
  <c r="CA29" i="5" s="1"/>
  <c r="O29" i="5" s="1"/>
  <c r="CG31" i="5"/>
  <c r="CA31" i="5" s="1"/>
  <c r="O31" i="5" s="1"/>
  <c r="CG55" i="5"/>
  <c r="CA55" i="5" s="1"/>
  <c r="G55" i="5" s="1"/>
  <c r="CG19" i="5"/>
  <c r="CA19" i="5" s="1"/>
  <c r="O19" i="5" s="1"/>
  <c r="CG24" i="5"/>
  <c r="CA24" i="5" s="1"/>
  <c r="O24" i="5" s="1"/>
  <c r="CG58" i="5"/>
  <c r="CA58" i="5" s="1"/>
  <c r="G58" i="5" s="1"/>
  <c r="B81" i="4"/>
  <c r="B77" i="4"/>
  <c r="B76" i="4"/>
  <c r="C71" i="4"/>
  <c r="C70" i="4"/>
  <c r="C69" i="4"/>
  <c r="C68" i="4"/>
  <c r="C67" i="4"/>
  <c r="C66" i="4"/>
  <c r="CH61" i="4"/>
  <c r="CB61" i="4" s="1"/>
  <c r="C61" i="4"/>
  <c r="CG61" i="4" s="1"/>
  <c r="CA61" i="4" s="1"/>
  <c r="G61" i="4" s="1"/>
  <c r="C60" i="4"/>
  <c r="C59" i="4"/>
  <c r="CH59" i="4" s="1"/>
  <c r="CB59" i="4" s="1"/>
  <c r="C58" i="4"/>
  <c r="CH58" i="4" s="1"/>
  <c r="CB58" i="4" s="1"/>
  <c r="C57" i="4"/>
  <c r="CH56" i="4"/>
  <c r="CB56" i="4" s="1"/>
  <c r="G56" i="4"/>
  <c r="C56" i="4"/>
  <c r="CG56" i="4" s="1"/>
  <c r="CA56" i="4" s="1"/>
  <c r="C55" i="4"/>
  <c r="CH55" i="4" s="1"/>
  <c r="CB55" i="4" s="1"/>
  <c r="CH54" i="4"/>
  <c r="CB54" i="4" s="1"/>
  <c r="C54" i="4"/>
  <c r="CG54" i="4" s="1"/>
  <c r="CA54" i="4" s="1"/>
  <c r="G54" i="4" s="1"/>
  <c r="C53" i="4"/>
  <c r="C52" i="4"/>
  <c r="J48" i="4"/>
  <c r="I48" i="4"/>
  <c r="H48" i="4"/>
  <c r="G48" i="4"/>
  <c r="F48" i="4"/>
  <c r="E48" i="4"/>
  <c r="D48" i="4"/>
  <c r="C47" i="4"/>
  <c r="C46" i="4"/>
  <c r="C45" i="4"/>
  <c r="C44" i="4"/>
  <c r="C43" i="4"/>
  <c r="C42" i="4"/>
  <c r="C41" i="4"/>
  <c r="C40" i="4"/>
  <c r="C39" i="4"/>
  <c r="C48" i="4" s="1"/>
  <c r="CB36" i="4"/>
  <c r="C36" i="4"/>
  <c r="CG36" i="4" s="1"/>
  <c r="CA36" i="4" s="1"/>
  <c r="O36" i="4" s="1"/>
  <c r="CB35" i="4"/>
  <c r="C35" i="4"/>
  <c r="CG35" i="4" s="1"/>
  <c r="CA35" i="4" s="1"/>
  <c r="O35" i="4" s="1"/>
  <c r="CB34" i="4"/>
  <c r="C34" i="4"/>
  <c r="CG34" i="4" s="1"/>
  <c r="CA34" i="4" s="1"/>
  <c r="O34" i="4" s="1"/>
  <c r="CB33" i="4"/>
  <c r="C33" i="4"/>
  <c r="CG33" i="4" s="1"/>
  <c r="CA33" i="4" s="1"/>
  <c r="O33" i="4" s="1"/>
  <c r="CB32" i="4"/>
  <c r="C32" i="4"/>
  <c r="CG32" i="4" s="1"/>
  <c r="CA32" i="4" s="1"/>
  <c r="O32" i="4" s="1"/>
  <c r="C31" i="4"/>
  <c r="CH31" i="4" s="1"/>
  <c r="CB31" i="4" s="1"/>
  <c r="CH30" i="4"/>
  <c r="CB30" i="4" s="1"/>
  <c r="C30" i="4"/>
  <c r="CG30" i="4" s="1"/>
  <c r="CA30" i="4" s="1"/>
  <c r="O30" i="4" s="1"/>
  <c r="CB29" i="4"/>
  <c r="C29" i="4"/>
  <c r="CH29" i="4" s="1"/>
  <c r="CB28" i="4"/>
  <c r="C28" i="4"/>
  <c r="CG28" i="4" s="1"/>
  <c r="CA28" i="4" s="1"/>
  <c r="O28" i="4" s="1"/>
  <c r="CB27" i="4"/>
  <c r="C27" i="4"/>
  <c r="CG27" i="4" s="1"/>
  <c r="CA27" i="4" s="1"/>
  <c r="O27" i="4" s="1"/>
  <c r="CB26" i="4"/>
  <c r="C26" i="4"/>
  <c r="CG26" i="4" s="1"/>
  <c r="CA26" i="4" s="1"/>
  <c r="O26" i="4" s="1"/>
  <c r="C25" i="4"/>
  <c r="CH25" i="4" s="1"/>
  <c r="CB25" i="4" s="1"/>
  <c r="C24" i="4"/>
  <c r="CH24" i="4" s="1"/>
  <c r="CB24" i="4" s="1"/>
  <c r="CG23" i="4"/>
  <c r="CA23" i="4" s="1"/>
  <c r="O23" i="4"/>
  <c r="C23" i="4"/>
  <c r="CH23" i="4" s="1"/>
  <c r="CB23" i="4" s="1"/>
  <c r="CB22" i="4"/>
  <c r="CA22" i="4"/>
  <c r="O22" i="4"/>
  <c r="C22" i="4"/>
  <c r="CG22" i="4" s="1"/>
  <c r="CB21" i="4"/>
  <c r="C21" i="4"/>
  <c r="CG21" i="4" s="1"/>
  <c r="CA21" i="4" s="1"/>
  <c r="O21" i="4" s="1"/>
  <c r="C20" i="4"/>
  <c r="CH20" i="4" s="1"/>
  <c r="CB20" i="4" s="1"/>
  <c r="C19" i="4"/>
  <c r="CH19" i="4" s="1"/>
  <c r="CB19" i="4" s="1"/>
  <c r="CH18" i="4"/>
  <c r="CB18" i="4" s="1"/>
  <c r="C18" i="4"/>
  <c r="CG18" i="4" s="1"/>
  <c r="CA18" i="4" s="1"/>
  <c r="O18" i="4" s="1"/>
  <c r="CB17" i="4"/>
  <c r="C17" i="4"/>
  <c r="CG17" i="4" s="1"/>
  <c r="CA17" i="4" s="1"/>
  <c r="O17" i="4" s="1"/>
  <c r="CB16" i="4"/>
  <c r="C16" i="4"/>
  <c r="CG16" i="4" s="1"/>
  <c r="CA16" i="4" s="1"/>
  <c r="O16" i="4" s="1"/>
  <c r="CG15" i="4"/>
  <c r="CA15" i="4" s="1"/>
  <c r="CB15" i="4"/>
  <c r="C15" i="4"/>
  <c r="CG14" i="4"/>
  <c r="CA14" i="4" s="1"/>
  <c r="CB14" i="4"/>
  <c r="O14" i="4"/>
  <c r="C14" i="4"/>
  <c r="CB13" i="4"/>
  <c r="CA13" i="4"/>
  <c r="O13" i="4"/>
  <c r="C13" i="4"/>
  <c r="CG13" i="4" s="1"/>
  <c r="CB12" i="4"/>
  <c r="C12" i="4"/>
  <c r="CG12" i="4" s="1"/>
  <c r="CA12" i="4" s="1"/>
  <c r="O12" i="4" s="1"/>
  <c r="CB11" i="4"/>
  <c r="C11" i="4"/>
  <c r="CG11" i="4" s="1"/>
  <c r="CA11" i="4" s="1"/>
  <c r="O11" i="4" s="1"/>
  <c r="CG10" i="4"/>
  <c r="CB10" i="4"/>
  <c r="C10" i="4"/>
  <c r="A5" i="4"/>
  <c r="A4" i="4"/>
  <c r="A3" i="4"/>
  <c r="A2" i="4"/>
  <c r="B195" i="5" l="1"/>
  <c r="CA10" i="4"/>
  <c r="O10" i="4" s="1"/>
  <c r="A195" i="4"/>
  <c r="O15" i="4"/>
  <c r="CG25" i="4"/>
  <c r="CA25" i="4" s="1"/>
  <c r="O25" i="4" s="1"/>
  <c r="CG20" i="4"/>
  <c r="CA20" i="4" s="1"/>
  <c r="O20" i="4" s="1"/>
  <c r="CG59" i="4"/>
  <c r="CA59" i="4" s="1"/>
  <c r="G59" i="4" s="1"/>
  <c r="CG29" i="4"/>
  <c r="CA29" i="4" s="1"/>
  <c r="O29" i="4" s="1"/>
  <c r="CG31" i="4"/>
  <c r="CA31" i="4" s="1"/>
  <c r="O31" i="4" s="1"/>
  <c r="CG55" i="4"/>
  <c r="CA55" i="4" s="1"/>
  <c r="G55" i="4" s="1"/>
  <c r="CG19" i="4"/>
  <c r="CA19" i="4" s="1"/>
  <c r="O19" i="4" s="1"/>
  <c r="CG24" i="4"/>
  <c r="CA24" i="4" s="1"/>
  <c r="O24" i="4" s="1"/>
  <c r="CG58" i="4"/>
  <c r="CA58" i="4" s="1"/>
  <c r="G58" i="4" s="1"/>
  <c r="B81" i="3"/>
  <c r="B77" i="3"/>
  <c r="B76" i="3"/>
  <c r="C71" i="3"/>
  <c r="C70" i="3"/>
  <c r="C69" i="3"/>
  <c r="C68" i="3"/>
  <c r="C67" i="3"/>
  <c r="C66" i="3"/>
  <c r="CH61" i="3"/>
  <c r="CB61" i="3" s="1"/>
  <c r="C61" i="3"/>
  <c r="CG61" i="3" s="1"/>
  <c r="CA61" i="3" s="1"/>
  <c r="G61" i="3" s="1"/>
  <c r="C60" i="3"/>
  <c r="C59" i="3"/>
  <c r="CH59" i="3" s="1"/>
  <c r="CB59" i="3" s="1"/>
  <c r="C58" i="3"/>
  <c r="CH58" i="3" s="1"/>
  <c r="CB58" i="3" s="1"/>
  <c r="C57" i="3"/>
  <c r="CH56" i="3"/>
  <c r="CB56" i="3" s="1"/>
  <c r="C56" i="3"/>
  <c r="CG56" i="3" s="1"/>
  <c r="CA56" i="3" s="1"/>
  <c r="C55" i="3"/>
  <c r="CG55" i="3" s="1"/>
  <c r="CA55" i="3" s="1"/>
  <c r="CH54" i="3"/>
  <c r="CB54" i="3" s="1"/>
  <c r="C54" i="3"/>
  <c r="CG54" i="3" s="1"/>
  <c r="CA54" i="3" s="1"/>
  <c r="G54" i="3" s="1"/>
  <c r="C53" i="3"/>
  <c r="C52" i="3"/>
  <c r="J48" i="3"/>
  <c r="I48" i="3"/>
  <c r="H48" i="3"/>
  <c r="G48" i="3"/>
  <c r="F48" i="3"/>
  <c r="E48" i="3"/>
  <c r="D48" i="3"/>
  <c r="C47" i="3"/>
  <c r="C46" i="3"/>
  <c r="C45" i="3"/>
  <c r="C44" i="3"/>
  <c r="C43" i="3"/>
  <c r="C42" i="3"/>
  <c r="C41" i="3"/>
  <c r="C40" i="3"/>
  <c r="C39" i="3"/>
  <c r="C48" i="3" s="1"/>
  <c r="CB36" i="3"/>
  <c r="C36" i="3"/>
  <c r="CG36" i="3" s="1"/>
  <c r="CA36" i="3" s="1"/>
  <c r="O36" i="3" s="1"/>
  <c r="CB35" i="3"/>
  <c r="C35" i="3"/>
  <c r="CG35" i="3" s="1"/>
  <c r="CA35" i="3" s="1"/>
  <c r="O35" i="3" s="1"/>
  <c r="CB34" i="3"/>
  <c r="C34" i="3"/>
  <c r="CG34" i="3" s="1"/>
  <c r="CA34" i="3" s="1"/>
  <c r="O34" i="3" s="1"/>
  <c r="CB33" i="3"/>
  <c r="C33" i="3"/>
  <c r="CG33" i="3" s="1"/>
  <c r="CA33" i="3" s="1"/>
  <c r="O33" i="3" s="1"/>
  <c r="CB32" i="3"/>
  <c r="C32" i="3"/>
  <c r="CG32" i="3" s="1"/>
  <c r="CA32" i="3" s="1"/>
  <c r="O32" i="3" s="1"/>
  <c r="C31" i="3"/>
  <c r="CH31" i="3" s="1"/>
  <c r="CB31" i="3" s="1"/>
  <c r="CH30" i="3"/>
  <c r="CB30" i="3" s="1"/>
  <c r="C30" i="3"/>
  <c r="CG30" i="3" s="1"/>
  <c r="CA30" i="3" s="1"/>
  <c r="O30" i="3" s="1"/>
  <c r="CG29" i="3"/>
  <c r="CA29" i="3" s="1"/>
  <c r="O29" i="3" s="1"/>
  <c r="C29" i="3"/>
  <c r="CH29" i="3" s="1"/>
  <c r="CB29" i="3" s="1"/>
  <c r="CB28" i="3"/>
  <c r="C28" i="3"/>
  <c r="CG28" i="3" s="1"/>
  <c r="CA28" i="3" s="1"/>
  <c r="O28" i="3" s="1"/>
  <c r="CB27" i="3"/>
  <c r="C27" i="3"/>
  <c r="CG27" i="3" s="1"/>
  <c r="CA27" i="3" s="1"/>
  <c r="O27" i="3" s="1"/>
  <c r="CB26" i="3"/>
  <c r="C26" i="3"/>
  <c r="CG26" i="3" s="1"/>
  <c r="CA26" i="3" s="1"/>
  <c r="O26" i="3" s="1"/>
  <c r="C25" i="3"/>
  <c r="CH25" i="3" s="1"/>
  <c r="CB25" i="3" s="1"/>
  <c r="C24" i="3"/>
  <c r="CH24" i="3" s="1"/>
  <c r="CB24" i="3" s="1"/>
  <c r="C23" i="3"/>
  <c r="CG23" i="3" s="1"/>
  <c r="CA23" i="3" s="1"/>
  <c r="CB22" i="3"/>
  <c r="C22" i="3"/>
  <c r="CG22" i="3" s="1"/>
  <c r="CA22" i="3" s="1"/>
  <c r="O22" i="3" s="1"/>
  <c r="CB21" i="3"/>
  <c r="C21" i="3"/>
  <c r="CG21" i="3" s="1"/>
  <c r="CA21" i="3" s="1"/>
  <c r="O21" i="3" s="1"/>
  <c r="C20" i="3"/>
  <c r="CG20" i="3" s="1"/>
  <c r="CA20" i="3" s="1"/>
  <c r="C19" i="3"/>
  <c r="CH19" i="3" s="1"/>
  <c r="CB19" i="3" s="1"/>
  <c r="C18" i="3"/>
  <c r="CH18" i="3" s="1"/>
  <c r="CB18" i="3" s="1"/>
  <c r="CB17" i="3"/>
  <c r="C17" i="3"/>
  <c r="CG17" i="3" s="1"/>
  <c r="CA17" i="3" s="1"/>
  <c r="O17" i="3" s="1"/>
  <c r="CB16" i="3"/>
  <c r="C16" i="3"/>
  <c r="CG16" i="3" s="1"/>
  <c r="CA16" i="3" s="1"/>
  <c r="O16" i="3" s="1"/>
  <c r="CB15" i="3"/>
  <c r="C15" i="3"/>
  <c r="CG15" i="3" s="1"/>
  <c r="CA15" i="3" s="1"/>
  <c r="O15" i="3" s="1"/>
  <c r="CB14" i="3"/>
  <c r="C14" i="3"/>
  <c r="CG14" i="3" s="1"/>
  <c r="CA14" i="3" s="1"/>
  <c r="O14" i="3" s="1"/>
  <c r="CB13" i="3"/>
  <c r="C13" i="3"/>
  <c r="CG13" i="3" s="1"/>
  <c r="CA13" i="3" s="1"/>
  <c r="O13" i="3" s="1"/>
  <c r="CB12" i="3"/>
  <c r="C12" i="3"/>
  <c r="CG12" i="3" s="1"/>
  <c r="CA12" i="3" s="1"/>
  <c r="O12" i="3" s="1"/>
  <c r="CB11" i="3"/>
  <c r="C11" i="3"/>
  <c r="CG11" i="3" s="1"/>
  <c r="CA11" i="3" s="1"/>
  <c r="O11" i="3" s="1"/>
  <c r="CB10" i="3"/>
  <c r="C10" i="3"/>
  <c r="A195" i="3" s="1"/>
  <c r="A5" i="3"/>
  <c r="A4" i="3"/>
  <c r="A3" i="3"/>
  <c r="A2" i="3"/>
  <c r="B195" i="4" l="1"/>
  <c r="O20" i="3"/>
  <c r="G56" i="3"/>
  <c r="CG10" i="3"/>
  <c r="CG18" i="3"/>
  <c r="CA18" i="3" s="1"/>
  <c r="O18" i="3" s="1"/>
  <c r="CG25" i="3"/>
  <c r="CA25" i="3" s="1"/>
  <c r="O25" i="3" s="1"/>
  <c r="CG59" i="3"/>
  <c r="CA59" i="3" s="1"/>
  <c r="G59" i="3" s="1"/>
  <c r="CH20" i="3"/>
  <c r="CB20" i="3" s="1"/>
  <c r="CH23" i="3"/>
  <c r="CB23" i="3" s="1"/>
  <c r="O23" i="3" s="1"/>
  <c r="CG31" i="3"/>
  <c r="CA31" i="3" s="1"/>
  <c r="O31" i="3" s="1"/>
  <c r="CG19" i="3"/>
  <c r="CA19" i="3" s="1"/>
  <c r="O19" i="3" s="1"/>
  <c r="CG24" i="3"/>
  <c r="CA24" i="3" s="1"/>
  <c r="O24" i="3" s="1"/>
  <c r="CH55" i="3"/>
  <c r="CB55" i="3" s="1"/>
  <c r="G55" i="3" s="1"/>
  <c r="CG58" i="3"/>
  <c r="CA58" i="3" s="1"/>
  <c r="G58" i="3" s="1"/>
  <c r="B81" i="2"/>
  <c r="B77" i="2"/>
  <c r="B76" i="2"/>
  <c r="C71" i="2"/>
  <c r="C70" i="2"/>
  <c r="C69" i="2"/>
  <c r="C68" i="2"/>
  <c r="C67" i="2"/>
  <c r="C66" i="2"/>
  <c r="C61" i="2"/>
  <c r="CH61" i="2" s="1"/>
  <c r="CB61" i="2" s="1"/>
  <c r="C60" i="2"/>
  <c r="C59" i="2"/>
  <c r="CH59" i="2" s="1"/>
  <c r="CB59" i="2" s="1"/>
  <c r="CH58" i="2"/>
  <c r="CB58" i="2" s="1"/>
  <c r="G58" i="2"/>
  <c r="C58" i="2"/>
  <c r="CG58" i="2" s="1"/>
  <c r="CA58" i="2" s="1"/>
  <c r="C57" i="2"/>
  <c r="C56" i="2"/>
  <c r="CH56" i="2" s="1"/>
  <c r="CB56" i="2" s="1"/>
  <c r="C55" i="2"/>
  <c r="CH55" i="2" s="1"/>
  <c r="CB55" i="2" s="1"/>
  <c r="C54" i="2"/>
  <c r="CH54" i="2" s="1"/>
  <c r="CB54" i="2" s="1"/>
  <c r="C53" i="2"/>
  <c r="C52" i="2"/>
  <c r="J48" i="2"/>
  <c r="I48" i="2"/>
  <c r="H48" i="2"/>
  <c r="G48" i="2"/>
  <c r="F48" i="2"/>
  <c r="E48" i="2"/>
  <c r="D48" i="2"/>
  <c r="C47" i="2"/>
  <c r="C46" i="2"/>
  <c r="C45" i="2"/>
  <c r="C44" i="2"/>
  <c r="C43" i="2"/>
  <c r="C42" i="2"/>
  <c r="C41" i="2"/>
  <c r="C40" i="2"/>
  <c r="C39" i="2"/>
  <c r="CG36" i="2"/>
  <c r="CA36" i="2" s="1"/>
  <c r="O36" i="2" s="1"/>
  <c r="CB36" i="2"/>
  <c r="C36" i="2"/>
  <c r="CB35" i="2"/>
  <c r="C35" i="2"/>
  <c r="CG35" i="2" s="1"/>
  <c r="CA35" i="2" s="1"/>
  <c r="O35" i="2" s="1"/>
  <c r="CB34" i="2"/>
  <c r="C34" i="2"/>
  <c r="CG34" i="2" s="1"/>
  <c r="CA34" i="2" s="1"/>
  <c r="O34" i="2" s="1"/>
  <c r="CB33" i="2"/>
  <c r="C33" i="2"/>
  <c r="CG33" i="2" s="1"/>
  <c r="CA33" i="2" s="1"/>
  <c r="CB32" i="2"/>
  <c r="C32" i="2"/>
  <c r="CG32" i="2" s="1"/>
  <c r="CA32" i="2" s="1"/>
  <c r="O32" i="2" s="1"/>
  <c r="C31" i="2"/>
  <c r="CH31" i="2" s="1"/>
  <c r="CB31" i="2" s="1"/>
  <c r="C30" i="2"/>
  <c r="CH30" i="2" s="1"/>
  <c r="CB30" i="2" s="1"/>
  <c r="C29" i="2"/>
  <c r="CH29" i="2" s="1"/>
  <c r="CB29" i="2" s="1"/>
  <c r="CB28" i="2"/>
  <c r="C28" i="2"/>
  <c r="CG28" i="2" s="1"/>
  <c r="CA28" i="2" s="1"/>
  <c r="O28" i="2" s="1"/>
  <c r="CB27" i="2"/>
  <c r="C27" i="2"/>
  <c r="CG27" i="2" s="1"/>
  <c r="CA27" i="2" s="1"/>
  <c r="O27" i="2" s="1"/>
  <c r="CB26" i="2"/>
  <c r="C26" i="2"/>
  <c r="CG26" i="2" s="1"/>
  <c r="CA26" i="2" s="1"/>
  <c r="O26" i="2" s="1"/>
  <c r="CG25" i="2"/>
  <c r="CA25" i="2" s="1"/>
  <c r="CB25" i="2"/>
  <c r="C25" i="2"/>
  <c r="CH25" i="2" s="1"/>
  <c r="CH24" i="2"/>
  <c r="CB24" i="2" s="1"/>
  <c r="CA24" i="2"/>
  <c r="O24" i="2"/>
  <c r="C24" i="2"/>
  <c r="CG24" i="2" s="1"/>
  <c r="C23" i="2"/>
  <c r="CH23" i="2" s="1"/>
  <c r="CB23" i="2" s="1"/>
  <c r="CB22" i="2"/>
  <c r="C22" i="2"/>
  <c r="CG22" i="2" s="1"/>
  <c r="CA22" i="2" s="1"/>
  <c r="O22" i="2" s="1"/>
  <c r="CB21" i="2"/>
  <c r="C21" i="2"/>
  <c r="CG21" i="2" s="1"/>
  <c r="CA21" i="2" s="1"/>
  <c r="O21" i="2" s="1"/>
  <c r="C20" i="2"/>
  <c r="CH20" i="2" s="1"/>
  <c r="CB20" i="2" s="1"/>
  <c r="CH19" i="2"/>
  <c r="CB19" i="2" s="1"/>
  <c r="C19" i="2"/>
  <c r="CG19" i="2" s="1"/>
  <c r="CA19" i="2" s="1"/>
  <c r="O19" i="2" s="1"/>
  <c r="CG18" i="2"/>
  <c r="CA18" i="2" s="1"/>
  <c r="C18" i="2"/>
  <c r="CH18" i="2" s="1"/>
  <c r="CB18" i="2" s="1"/>
  <c r="CG17" i="2"/>
  <c r="CA17" i="2" s="1"/>
  <c r="O17" i="2" s="1"/>
  <c r="CB17" i="2"/>
  <c r="C17" i="2"/>
  <c r="CB16" i="2"/>
  <c r="CA16" i="2"/>
  <c r="O16" i="2" s="1"/>
  <c r="C16" i="2"/>
  <c r="CG16" i="2" s="1"/>
  <c r="CB15" i="2"/>
  <c r="CA15" i="2"/>
  <c r="O15" i="2" s="1"/>
  <c r="C15" i="2"/>
  <c r="CG15" i="2" s="1"/>
  <c r="CB14" i="2"/>
  <c r="C14" i="2"/>
  <c r="CG14" i="2" s="1"/>
  <c r="CA14" i="2" s="1"/>
  <c r="O14" i="2" s="1"/>
  <c r="CB13" i="2"/>
  <c r="C13" i="2"/>
  <c r="CG13" i="2" s="1"/>
  <c r="CA13" i="2" s="1"/>
  <c r="O13" i="2" s="1"/>
  <c r="CB12" i="2"/>
  <c r="C12" i="2"/>
  <c r="CG12" i="2" s="1"/>
  <c r="CA12" i="2" s="1"/>
  <c r="O12" i="2" s="1"/>
  <c r="CB11" i="2"/>
  <c r="C11" i="2"/>
  <c r="CG11" i="2" s="1"/>
  <c r="CA11" i="2" s="1"/>
  <c r="O11" i="2" s="1"/>
  <c r="CG10" i="2"/>
  <c r="CA10" i="2" s="1"/>
  <c r="O10" i="2" s="1"/>
  <c r="CB10" i="2"/>
  <c r="C10" i="2"/>
  <c r="A5" i="2"/>
  <c r="A4" i="2"/>
  <c r="A3" i="2"/>
  <c r="A2" i="2"/>
  <c r="B195" i="3" l="1"/>
  <c r="CA10" i="3"/>
  <c r="O10" i="3" s="1"/>
  <c r="O18" i="2"/>
  <c r="O25" i="2"/>
  <c r="CG30" i="2"/>
  <c r="CA30" i="2" s="1"/>
  <c r="O30" i="2" s="1"/>
  <c r="CG54" i="2"/>
  <c r="CA54" i="2" s="1"/>
  <c r="G54" i="2" s="1"/>
  <c r="CG56" i="2"/>
  <c r="CA56" i="2" s="1"/>
  <c r="G56" i="2" s="1"/>
  <c r="CG23" i="2"/>
  <c r="CA23" i="2" s="1"/>
  <c r="O23" i="2" s="1"/>
  <c r="C48" i="2"/>
  <c r="A195" i="2" s="1"/>
  <c r="CG61" i="2"/>
  <c r="CA61" i="2" s="1"/>
  <c r="G61" i="2" s="1"/>
  <c r="CG20" i="2"/>
  <c r="CA20" i="2" s="1"/>
  <c r="O20" i="2" s="1"/>
  <c r="O33" i="2"/>
  <c r="CG59" i="2"/>
  <c r="CA59" i="2" s="1"/>
  <c r="G59" i="2" s="1"/>
  <c r="CG29" i="2"/>
  <c r="CA29" i="2" s="1"/>
  <c r="O29" i="2" s="1"/>
  <c r="CG31" i="2"/>
  <c r="CA31" i="2" s="1"/>
  <c r="O31" i="2" s="1"/>
  <c r="CG55" i="2"/>
  <c r="CA55" i="2" s="1"/>
  <c r="G55" i="2" s="1"/>
  <c r="B195" i="2" l="1"/>
  <c r="B81" i="10" l="1"/>
  <c r="B77" i="10"/>
  <c r="B76" i="10"/>
  <c r="C71" i="10"/>
  <c r="C70" i="10"/>
  <c r="C69" i="10"/>
  <c r="C68" i="10"/>
  <c r="C67" i="10"/>
  <c r="C66" i="10"/>
  <c r="C61" i="10"/>
  <c r="CH61" i="10" s="1"/>
  <c r="CB61" i="10" s="1"/>
  <c r="C60" i="10"/>
  <c r="C59" i="10"/>
  <c r="CH59" i="10" s="1"/>
  <c r="CB59" i="10" s="1"/>
  <c r="C58" i="10"/>
  <c r="CH58" i="10" s="1"/>
  <c r="CB58" i="10" s="1"/>
  <c r="C57" i="10"/>
  <c r="C56" i="10"/>
  <c r="CH56" i="10" s="1"/>
  <c r="CB56" i="10" s="1"/>
  <c r="CH55" i="10"/>
  <c r="CB55" i="10" s="1"/>
  <c r="G55" i="10"/>
  <c r="C55" i="10"/>
  <c r="CG55" i="10" s="1"/>
  <c r="CA55" i="10" s="1"/>
  <c r="C54" i="10"/>
  <c r="CH54" i="10" s="1"/>
  <c r="CB54" i="10" s="1"/>
  <c r="C53" i="10"/>
  <c r="C52" i="10"/>
  <c r="J48" i="10"/>
  <c r="I48" i="10"/>
  <c r="H48" i="10"/>
  <c r="G48" i="10"/>
  <c r="F48" i="10"/>
  <c r="E48" i="10"/>
  <c r="D48" i="10"/>
  <c r="C47" i="10"/>
  <c r="C46" i="10"/>
  <c r="C45" i="10"/>
  <c r="C44" i="10"/>
  <c r="C43" i="10"/>
  <c r="C42" i="10"/>
  <c r="C41" i="10"/>
  <c r="C40" i="10"/>
  <c r="C39" i="10"/>
  <c r="CB36" i="10"/>
  <c r="C36" i="10"/>
  <c r="CG36" i="10" s="1"/>
  <c r="CA36" i="10" s="1"/>
  <c r="O36" i="10" s="1"/>
  <c r="CG35" i="10"/>
  <c r="CA35" i="10" s="1"/>
  <c r="O35" i="10" s="1"/>
  <c r="CB35" i="10"/>
  <c r="C35" i="10"/>
  <c r="CB34" i="10"/>
  <c r="O34" i="10"/>
  <c r="C34" i="10"/>
  <c r="CG34" i="10" s="1"/>
  <c r="CA34" i="10" s="1"/>
  <c r="CB33" i="10"/>
  <c r="C33" i="10"/>
  <c r="CG33" i="10" s="1"/>
  <c r="CA33" i="10" s="1"/>
  <c r="O33" i="10" s="1"/>
  <c r="CB32" i="10"/>
  <c r="C32" i="10"/>
  <c r="CG32" i="10" s="1"/>
  <c r="CA32" i="10" s="1"/>
  <c r="O32" i="10" s="1"/>
  <c r="CH31" i="10"/>
  <c r="CB31" i="10" s="1"/>
  <c r="O31" i="10"/>
  <c r="C31" i="10"/>
  <c r="CG31" i="10" s="1"/>
  <c r="CA31" i="10" s="1"/>
  <c r="C30" i="10"/>
  <c r="CH30" i="10" s="1"/>
  <c r="CB30" i="10" s="1"/>
  <c r="CH29" i="10"/>
  <c r="CB29" i="10" s="1"/>
  <c r="C29" i="10"/>
  <c r="CG29" i="10" s="1"/>
  <c r="CA29" i="10" s="1"/>
  <c r="O29" i="10" s="1"/>
  <c r="CB28" i="10"/>
  <c r="CA28" i="10"/>
  <c r="O28" i="10" s="1"/>
  <c r="C28" i="10"/>
  <c r="CG28" i="10" s="1"/>
  <c r="CB27" i="10"/>
  <c r="C27" i="10"/>
  <c r="CG27" i="10" s="1"/>
  <c r="CA27" i="10" s="1"/>
  <c r="O27" i="10" s="1"/>
  <c r="CG26" i="10"/>
  <c r="CA26" i="10" s="1"/>
  <c r="O26" i="10" s="1"/>
  <c r="CB26" i="10"/>
  <c r="C26" i="10"/>
  <c r="CB25" i="10"/>
  <c r="C25" i="10"/>
  <c r="CH25" i="10" s="1"/>
  <c r="CH24" i="10"/>
  <c r="CB24" i="10" s="1"/>
  <c r="CG24" i="10"/>
  <c r="CA24" i="10" s="1"/>
  <c r="O24" i="10"/>
  <c r="C24" i="10"/>
  <c r="C23" i="10"/>
  <c r="CH23" i="10" s="1"/>
  <c r="CB23" i="10" s="1"/>
  <c r="CB22" i="10"/>
  <c r="C22" i="10"/>
  <c r="CG22" i="10" s="1"/>
  <c r="CA22" i="10" s="1"/>
  <c r="O22" i="10" s="1"/>
  <c r="CG21" i="10"/>
  <c r="CA21" i="10" s="1"/>
  <c r="O21" i="10" s="1"/>
  <c r="CB21" i="10"/>
  <c r="C21" i="10"/>
  <c r="CB20" i="10"/>
  <c r="C20" i="10"/>
  <c r="CH20" i="10" s="1"/>
  <c r="CH19" i="10"/>
  <c r="CB19" i="10" s="1"/>
  <c r="CG19" i="10"/>
  <c r="CA19" i="10" s="1"/>
  <c r="O19" i="10" s="1"/>
  <c r="C19" i="10"/>
  <c r="CB18" i="10"/>
  <c r="C18" i="10"/>
  <c r="CH18" i="10" s="1"/>
  <c r="CB17" i="10"/>
  <c r="C17" i="10"/>
  <c r="CG17" i="10" s="1"/>
  <c r="CA17" i="10" s="1"/>
  <c r="O17" i="10" s="1"/>
  <c r="CB16" i="10"/>
  <c r="C16" i="10"/>
  <c r="CG16" i="10" s="1"/>
  <c r="CA16" i="10" s="1"/>
  <c r="O16" i="10" s="1"/>
  <c r="CB15" i="10"/>
  <c r="C15" i="10"/>
  <c r="CG15" i="10" s="1"/>
  <c r="CA15" i="10" s="1"/>
  <c r="O15" i="10" s="1"/>
  <c r="CB14" i="10"/>
  <c r="C14" i="10"/>
  <c r="CG14" i="10" s="1"/>
  <c r="CA14" i="10" s="1"/>
  <c r="O14" i="10" s="1"/>
  <c r="CG13" i="10"/>
  <c r="CA13" i="10" s="1"/>
  <c r="O13" i="10" s="1"/>
  <c r="CB13" i="10"/>
  <c r="C13" i="10"/>
  <c r="CG12" i="10"/>
  <c r="CA12" i="10" s="1"/>
  <c r="O12" i="10" s="1"/>
  <c r="CB12" i="10"/>
  <c r="C12" i="10"/>
  <c r="CB11" i="10"/>
  <c r="CA11" i="10"/>
  <c r="O11" i="10" s="1"/>
  <c r="C11" i="10"/>
  <c r="CG11" i="10" s="1"/>
  <c r="CB10" i="10"/>
  <c r="CA10" i="10"/>
  <c r="O10" i="10" s="1"/>
  <c r="C10" i="10"/>
  <c r="CG10" i="10" s="1"/>
  <c r="A5" i="10"/>
  <c r="A4" i="10"/>
  <c r="A3" i="10"/>
  <c r="A2" i="10"/>
  <c r="A195" i="10" l="1"/>
  <c r="CG58" i="10"/>
  <c r="CA58" i="10" s="1"/>
  <c r="G58" i="10" s="1"/>
  <c r="C48" i="10"/>
  <c r="CG30" i="10"/>
  <c r="CA30" i="10" s="1"/>
  <c r="O30" i="10" s="1"/>
  <c r="CG54" i="10"/>
  <c r="CA54" i="10" s="1"/>
  <c r="G54" i="10" s="1"/>
  <c r="CG56" i="10"/>
  <c r="CA56" i="10" s="1"/>
  <c r="G56" i="10" s="1"/>
  <c r="CG61" i="10"/>
  <c r="CA61" i="10" s="1"/>
  <c r="G61" i="10" s="1"/>
  <c r="CG18" i="10"/>
  <c r="CA18" i="10" s="1"/>
  <c r="O18" i="10" s="1"/>
  <c r="CG20" i="10"/>
  <c r="CA20" i="10" s="1"/>
  <c r="O20" i="10" s="1"/>
  <c r="CG23" i="10"/>
  <c r="CA23" i="10" s="1"/>
  <c r="O23" i="10" s="1"/>
  <c r="CG25" i="10"/>
  <c r="CA25" i="10" s="1"/>
  <c r="O25" i="10" s="1"/>
  <c r="CG59" i="10"/>
  <c r="CA59" i="10" s="1"/>
  <c r="G59" i="10" s="1"/>
  <c r="B81" i="9"/>
  <c r="B77" i="9"/>
  <c r="B76" i="9"/>
  <c r="C71" i="9"/>
  <c r="C70" i="9"/>
  <c r="C69" i="9"/>
  <c r="C68" i="9"/>
  <c r="C67" i="9"/>
  <c r="C66" i="9"/>
  <c r="C61" i="9"/>
  <c r="CH61" i="9" s="1"/>
  <c r="CB61" i="9" s="1"/>
  <c r="C60" i="9"/>
  <c r="C59" i="9"/>
  <c r="CH59" i="9" s="1"/>
  <c r="CB59" i="9" s="1"/>
  <c r="C58" i="9"/>
  <c r="CH58" i="9" s="1"/>
  <c r="CB58" i="9" s="1"/>
  <c r="C57" i="9"/>
  <c r="C56" i="9"/>
  <c r="CH56" i="9" s="1"/>
  <c r="CB56" i="9" s="1"/>
  <c r="CH55" i="9"/>
  <c r="CB55" i="9" s="1"/>
  <c r="C55" i="9"/>
  <c r="CG55" i="9" s="1"/>
  <c r="CA55" i="9" s="1"/>
  <c r="G55" i="9" s="1"/>
  <c r="C54" i="9"/>
  <c r="CH54" i="9" s="1"/>
  <c r="CB54" i="9" s="1"/>
  <c r="C53" i="9"/>
  <c r="C52" i="9"/>
  <c r="J48" i="9"/>
  <c r="I48" i="9"/>
  <c r="H48" i="9"/>
  <c r="G48" i="9"/>
  <c r="F48" i="9"/>
  <c r="E48" i="9"/>
  <c r="D48" i="9"/>
  <c r="C47" i="9"/>
  <c r="C46" i="9"/>
  <c r="C45" i="9"/>
  <c r="C44" i="9"/>
  <c r="C43" i="9"/>
  <c r="C42" i="9"/>
  <c r="C41" i="9"/>
  <c r="C40" i="9"/>
  <c r="C39" i="9"/>
  <c r="CB36" i="9"/>
  <c r="C36" i="9"/>
  <c r="CG36" i="9" s="1"/>
  <c r="CA36" i="9" s="1"/>
  <c r="O36" i="9" s="1"/>
  <c r="CB35" i="9"/>
  <c r="C35" i="9"/>
  <c r="CG35" i="9" s="1"/>
  <c r="CA35" i="9" s="1"/>
  <c r="O35" i="9" s="1"/>
  <c r="CB34" i="9"/>
  <c r="C34" i="9"/>
  <c r="CG34" i="9" s="1"/>
  <c r="CA34" i="9" s="1"/>
  <c r="O34" i="9" s="1"/>
  <c r="CB33" i="9"/>
  <c r="CA33" i="9"/>
  <c r="O33" i="9" s="1"/>
  <c r="C33" i="9"/>
  <c r="CG33" i="9" s="1"/>
  <c r="CB32" i="9"/>
  <c r="C32" i="9"/>
  <c r="CG32" i="9" s="1"/>
  <c r="CA32" i="9" s="1"/>
  <c r="O32" i="9" s="1"/>
  <c r="CH31" i="9"/>
  <c r="CB31" i="9" s="1"/>
  <c r="C31" i="9"/>
  <c r="CG31" i="9" s="1"/>
  <c r="CA31" i="9" s="1"/>
  <c r="O31" i="9" s="1"/>
  <c r="C30" i="9"/>
  <c r="CH30" i="9" s="1"/>
  <c r="CB30" i="9" s="1"/>
  <c r="CH29" i="9"/>
  <c r="CB29" i="9" s="1"/>
  <c r="C29" i="9"/>
  <c r="CG29" i="9" s="1"/>
  <c r="CA29" i="9" s="1"/>
  <c r="O29" i="9" s="1"/>
  <c r="CB28" i="9"/>
  <c r="C28" i="9"/>
  <c r="CG28" i="9" s="1"/>
  <c r="CA28" i="9" s="1"/>
  <c r="O28" i="9" s="1"/>
  <c r="CB27" i="9"/>
  <c r="C27" i="9"/>
  <c r="CG27" i="9" s="1"/>
  <c r="CA27" i="9" s="1"/>
  <c r="O27" i="9" s="1"/>
  <c r="CB26" i="9"/>
  <c r="C26" i="9"/>
  <c r="CG26" i="9" s="1"/>
  <c r="CA26" i="9" s="1"/>
  <c r="O26" i="9" s="1"/>
  <c r="CB25" i="9"/>
  <c r="C25" i="9"/>
  <c r="CH25" i="9" s="1"/>
  <c r="CH24" i="9"/>
  <c r="CB24" i="9" s="1"/>
  <c r="CG24" i="9"/>
  <c r="CA24" i="9" s="1"/>
  <c r="O24" i="9" s="1"/>
  <c r="C24" i="9"/>
  <c r="CB23" i="9"/>
  <c r="C23" i="9"/>
  <c r="CH23" i="9" s="1"/>
  <c r="CB22" i="9"/>
  <c r="C22" i="9"/>
  <c r="CG22" i="9" s="1"/>
  <c r="CA22" i="9" s="1"/>
  <c r="O22" i="9" s="1"/>
  <c r="CB21" i="9"/>
  <c r="C21" i="9"/>
  <c r="CG21" i="9" s="1"/>
  <c r="CA21" i="9" s="1"/>
  <c r="O21" i="9" s="1"/>
  <c r="C20" i="9"/>
  <c r="CH20" i="9" s="1"/>
  <c r="CB20" i="9" s="1"/>
  <c r="CH19" i="9"/>
  <c r="CB19" i="9" s="1"/>
  <c r="C19" i="9"/>
  <c r="CG19" i="9" s="1"/>
  <c r="CA19" i="9" s="1"/>
  <c r="O19" i="9" s="1"/>
  <c r="CB18" i="9"/>
  <c r="C18" i="9"/>
  <c r="CH18" i="9" s="1"/>
  <c r="CG17" i="9"/>
  <c r="CA17" i="9" s="1"/>
  <c r="CB17" i="9"/>
  <c r="C17" i="9"/>
  <c r="CG16" i="9"/>
  <c r="CA16" i="9" s="1"/>
  <c r="CB16" i="9"/>
  <c r="O16" i="9"/>
  <c r="C16" i="9"/>
  <c r="CB15" i="9"/>
  <c r="CA15" i="9"/>
  <c r="O15" i="9"/>
  <c r="C15" i="9"/>
  <c r="CG15" i="9" s="1"/>
  <c r="CB14" i="9"/>
  <c r="C14" i="9"/>
  <c r="CG14" i="9" s="1"/>
  <c r="CA14" i="9" s="1"/>
  <c r="O14" i="9" s="1"/>
  <c r="CB13" i="9"/>
  <c r="C13" i="9"/>
  <c r="CG13" i="9" s="1"/>
  <c r="CA13" i="9" s="1"/>
  <c r="O13" i="9" s="1"/>
  <c r="CG12" i="9"/>
  <c r="CA12" i="9" s="1"/>
  <c r="O12" i="9" s="1"/>
  <c r="CB12" i="9"/>
  <c r="C12" i="9"/>
  <c r="CB11" i="9"/>
  <c r="C11" i="9"/>
  <c r="CG11" i="9" s="1"/>
  <c r="CA11" i="9" s="1"/>
  <c r="O11" i="9" s="1"/>
  <c r="CB10" i="9"/>
  <c r="C10" i="9"/>
  <c r="CG10" i="9" s="1"/>
  <c r="A5" i="9"/>
  <c r="A4" i="9"/>
  <c r="A3" i="9"/>
  <c r="A2" i="9"/>
  <c r="B195" i="10" l="1"/>
  <c r="O17" i="9"/>
  <c r="CG58" i="9"/>
  <c r="CA58" i="9" s="1"/>
  <c r="G58" i="9" s="1"/>
  <c r="C48" i="9"/>
  <c r="A195" i="9" s="1"/>
  <c r="CA10" i="9"/>
  <c r="O10" i="9" s="1"/>
  <c r="CG30" i="9"/>
  <c r="CA30" i="9" s="1"/>
  <c r="O30" i="9" s="1"/>
  <c r="CG54" i="9"/>
  <c r="CA54" i="9" s="1"/>
  <c r="G54" i="9" s="1"/>
  <c r="CG56" i="9"/>
  <c r="CA56" i="9" s="1"/>
  <c r="G56" i="9" s="1"/>
  <c r="CG61" i="9"/>
  <c r="CA61" i="9" s="1"/>
  <c r="G61" i="9" s="1"/>
  <c r="CG18" i="9"/>
  <c r="CA18" i="9" s="1"/>
  <c r="O18" i="9" s="1"/>
  <c r="CG20" i="9"/>
  <c r="CA20" i="9" s="1"/>
  <c r="O20" i="9" s="1"/>
  <c r="CG23" i="9"/>
  <c r="CA23" i="9" s="1"/>
  <c r="O23" i="9" s="1"/>
  <c r="CG25" i="9"/>
  <c r="CA25" i="9" s="1"/>
  <c r="O25" i="9" s="1"/>
  <c r="CG59" i="9"/>
  <c r="CA59" i="9" s="1"/>
  <c r="G59" i="9" s="1"/>
  <c r="B195" i="9" l="1"/>
  <c r="C85" i="1" l="1"/>
  <c r="B85" i="1"/>
  <c r="G81" i="1"/>
  <c r="F81" i="1"/>
  <c r="E81" i="1"/>
  <c r="D81" i="1"/>
  <c r="C81" i="1"/>
  <c r="G77" i="1"/>
  <c r="F77" i="1"/>
  <c r="E77" i="1"/>
  <c r="D77" i="1"/>
  <c r="C77" i="1"/>
  <c r="G76" i="1"/>
  <c r="F76" i="1"/>
  <c r="E76" i="1"/>
  <c r="D76" i="1"/>
  <c r="C76" i="1"/>
  <c r="I71" i="1"/>
  <c r="H71" i="1"/>
  <c r="G71" i="1"/>
  <c r="F71" i="1"/>
  <c r="E71" i="1"/>
  <c r="D71" i="1"/>
  <c r="I70" i="1"/>
  <c r="H70" i="1"/>
  <c r="G70" i="1"/>
  <c r="F70" i="1"/>
  <c r="E70" i="1"/>
  <c r="D70" i="1"/>
  <c r="I69" i="1"/>
  <c r="H69" i="1"/>
  <c r="G69" i="1"/>
  <c r="F69" i="1"/>
  <c r="E69" i="1"/>
  <c r="D69" i="1"/>
  <c r="I68" i="1"/>
  <c r="H68" i="1"/>
  <c r="G68" i="1"/>
  <c r="F68" i="1"/>
  <c r="E68" i="1"/>
  <c r="D68" i="1"/>
  <c r="I67" i="1"/>
  <c r="H67" i="1"/>
  <c r="G67" i="1"/>
  <c r="F67" i="1"/>
  <c r="E67" i="1"/>
  <c r="D67" i="1"/>
  <c r="I66" i="1"/>
  <c r="H66" i="1"/>
  <c r="G66" i="1"/>
  <c r="F66" i="1"/>
  <c r="E66" i="1"/>
  <c r="D66" i="1"/>
  <c r="F61" i="1"/>
  <c r="F59" i="1"/>
  <c r="F58" i="1"/>
  <c r="F56" i="1"/>
  <c r="F55" i="1"/>
  <c r="F54" i="1"/>
  <c r="D60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J47" i="1"/>
  <c r="I47" i="1"/>
  <c r="H47" i="1"/>
  <c r="J46" i="1"/>
  <c r="I46" i="1"/>
  <c r="H46" i="1"/>
  <c r="J45" i="1"/>
  <c r="I45" i="1"/>
  <c r="H45" i="1"/>
  <c r="J44" i="1"/>
  <c r="I44" i="1"/>
  <c r="H44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G47" i="1"/>
  <c r="G46" i="1"/>
  <c r="F47" i="1"/>
  <c r="E47" i="1"/>
  <c r="D47" i="1"/>
  <c r="F46" i="1"/>
  <c r="E46" i="1"/>
  <c r="D46" i="1"/>
  <c r="F45" i="1"/>
  <c r="E45" i="1"/>
  <c r="D45" i="1"/>
  <c r="F44" i="1"/>
  <c r="E44" i="1"/>
  <c r="D44" i="1"/>
  <c r="F43" i="1"/>
  <c r="E43" i="1"/>
  <c r="D43" i="1"/>
  <c r="F42" i="1"/>
  <c r="E42" i="1"/>
  <c r="D42" i="1"/>
  <c r="F41" i="1"/>
  <c r="E41" i="1"/>
  <c r="D41" i="1"/>
  <c r="F40" i="1"/>
  <c r="E40" i="1"/>
  <c r="D40" i="1"/>
  <c r="F39" i="1"/>
  <c r="E39" i="1"/>
  <c r="D39" i="1"/>
  <c r="B81" i="1" l="1"/>
  <c r="B77" i="1"/>
  <c r="B76" i="1"/>
  <c r="C71" i="1"/>
  <c r="C70" i="1"/>
  <c r="C69" i="1"/>
  <c r="C68" i="1"/>
  <c r="C67" i="1"/>
  <c r="C66" i="1"/>
  <c r="C61" i="1"/>
  <c r="CH61" i="1" s="1"/>
  <c r="CB61" i="1" s="1"/>
  <c r="C60" i="1"/>
  <c r="C59" i="1"/>
  <c r="CG59" i="1" s="1"/>
  <c r="CA59" i="1" s="1"/>
  <c r="C58" i="1"/>
  <c r="CG58" i="1" s="1"/>
  <c r="CA58" i="1" s="1"/>
  <c r="C57" i="1"/>
  <c r="C56" i="1"/>
  <c r="CH56" i="1" s="1"/>
  <c r="CB56" i="1" s="1"/>
  <c r="C55" i="1"/>
  <c r="CH55" i="1" s="1"/>
  <c r="CB55" i="1" s="1"/>
  <c r="C54" i="1"/>
  <c r="CG54" i="1" s="1"/>
  <c r="CA54" i="1" s="1"/>
  <c r="C53" i="1"/>
  <c r="C52" i="1"/>
  <c r="J48" i="1"/>
  <c r="I48" i="1"/>
  <c r="H48" i="1"/>
  <c r="G48" i="1"/>
  <c r="F48" i="1"/>
  <c r="E48" i="1"/>
  <c r="D48" i="1"/>
  <c r="C47" i="1"/>
  <c r="C46" i="1"/>
  <c r="C45" i="1"/>
  <c r="C44" i="1"/>
  <c r="C43" i="1"/>
  <c r="C42" i="1"/>
  <c r="C41" i="1"/>
  <c r="C40" i="1"/>
  <c r="C39" i="1"/>
  <c r="CG36" i="1"/>
  <c r="CA36" i="1" s="1"/>
  <c r="O36" i="1" s="1"/>
  <c r="CB36" i="1"/>
  <c r="C36" i="1"/>
  <c r="CB35" i="1"/>
  <c r="C35" i="1"/>
  <c r="CG35" i="1" s="1"/>
  <c r="CA35" i="1" s="1"/>
  <c r="O35" i="1" s="1"/>
  <c r="CB34" i="1"/>
  <c r="C34" i="1"/>
  <c r="CG34" i="1" s="1"/>
  <c r="CA34" i="1" s="1"/>
  <c r="O34" i="1" s="1"/>
  <c r="CB33" i="1"/>
  <c r="C33" i="1"/>
  <c r="CG33" i="1" s="1"/>
  <c r="CA33" i="1" s="1"/>
  <c r="O33" i="1" s="1"/>
  <c r="CB32" i="1"/>
  <c r="C32" i="1"/>
  <c r="CG32" i="1" s="1"/>
  <c r="CA32" i="1" s="1"/>
  <c r="O32" i="1" s="1"/>
  <c r="C31" i="1"/>
  <c r="CH31" i="1" s="1"/>
  <c r="CB31" i="1" s="1"/>
  <c r="C30" i="1"/>
  <c r="CH30" i="1" s="1"/>
  <c r="CB30" i="1" s="1"/>
  <c r="C29" i="1"/>
  <c r="CH29" i="1" s="1"/>
  <c r="CB29" i="1" s="1"/>
  <c r="CB28" i="1"/>
  <c r="C28" i="1"/>
  <c r="CG28" i="1" s="1"/>
  <c r="CA28" i="1" s="1"/>
  <c r="CB27" i="1"/>
  <c r="C27" i="1"/>
  <c r="CG27" i="1" s="1"/>
  <c r="CA27" i="1" s="1"/>
  <c r="CB26" i="1"/>
  <c r="C26" i="1"/>
  <c r="CG26" i="1" s="1"/>
  <c r="CA26" i="1" s="1"/>
  <c r="CH25" i="1"/>
  <c r="CB25" i="1" s="1"/>
  <c r="C25" i="1"/>
  <c r="CG25" i="1" s="1"/>
  <c r="CA25" i="1" s="1"/>
  <c r="C24" i="1"/>
  <c r="CG24" i="1" s="1"/>
  <c r="CA24" i="1" s="1"/>
  <c r="C23" i="1"/>
  <c r="CG23" i="1" s="1"/>
  <c r="CA23" i="1" s="1"/>
  <c r="CB22" i="1"/>
  <c r="C22" i="1"/>
  <c r="CG22" i="1" s="1"/>
  <c r="CA22" i="1" s="1"/>
  <c r="CB21" i="1"/>
  <c r="C21" i="1"/>
  <c r="CG21" i="1" s="1"/>
  <c r="CA21" i="1" s="1"/>
  <c r="CH20" i="1"/>
  <c r="CB20" i="1" s="1"/>
  <c r="C20" i="1"/>
  <c r="CG20" i="1" s="1"/>
  <c r="CA20" i="1" s="1"/>
  <c r="C19" i="1"/>
  <c r="CG19" i="1" s="1"/>
  <c r="CA19" i="1" s="1"/>
  <c r="C18" i="1"/>
  <c r="CG18" i="1" s="1"/>
  <c r="CA18" i="1" s="1"/>
  <c r="CB17" i="1"/>
  <c r="C17" i="1"/>
  <c r="CG17" i="1" s="1"/>
  <c r="CA17" i="1" s="1"/>
  <c r="CB16" i="1"/>
  <c r="C16" i="1"/>
  <c r="CG16" i="1" s="1"/>
  <c r="CA16" i="1" s="1"/>
  <c r="CB15" i="1"/>
  <c r="C15" i="1"/>
  <c r="CG15" i="1" s="1"/>
  <c r="CA15" i="1" s="1"/>
  <c r="CB14" i="1"/>
  <c r="C14" i="1"/>
  <c r="CG14" i="1" s="1"/>
  <c r="CA14" i="1" s="1"/>
  <c r="CB13" i="1"/>
  <c r="C13" i="1"/>
  <c r="CG13" i="1" s="1"/>
  <c r="CA13" i="1" s="1"/>
  <c r="CB12" i="1"/>
  <c r="C12" i="1"/>
  <c r="CG12" i="1" s="1"/>
  <c r="CA12" i="1" s="1"/>
  <c r="CB11" i="1"/>
  <c r="C11" i="1"/>
  <c r="CG11" i="1" s="1"/>
  <c r="CA11" i="1" s="1"/>
  <c r="CB10" i="1"/>
  <c r="C10" i="1"/>
  <c r="A5" i="1"/>
  <c r="A4" i="1"/>
  <c r="A3" i="1"/>
  <c r="A2" i="1"/>
  <c r="O20" i="1" l="1"/>
  <c r="O25" i="1"/>
  <c r="O11" i="1"/>
  <c r="O13" i="1"/>
  <c r="O15" i="1"/>
  <c r="O17" i="1"/>
  <c r="CH18" i="1"/>
  <c r="CB18" i="1" s="1"/>
  <c r="O22" i="1"/>
  <c r="CH23" i="1"/>
  <c r="CB23" i="1" s="1"/>
  <c r="O27" i="1"/>
  <c r="O12" i="1"/>
  <c r="O14" i="1"/>
  <c r="O16" i="1"/>
  <c r="O18" i="1"/>
  <c r="CH19" i="1"/>
  <c r="CB19" i="1" s="1"/>
  <c r="O19" i="1" s="1"/>
  <c r="O21" i="1"/>
  <c r="O23" i="1"/>
  <c r="CH24" i="1"/>
  <c r="CB24" i="1" s="1"/>
  <c r="O26" i="1"/>
  <c r="O28" i="1"/>
  <c r="CG56" i="1"/>
  <c r="CA56" i="1" s="1"/>
  <c r="G56" i="1" s="1"/>
  <c r="CG55" i="1"/>
  <c r="CA55" i="1" s="1"/>
  <c r="G55" i="1" s="1"/>
  <c r="CH58" i="1"/>
  <c r="CB58" i="1" s="1"/>
  <c r="G58" i="1" s="1"/>
  <c r="C48" i="1"/>
  <c r="A195" i="1" s="1"/>
  <c r="O24" i="1"/>
  <c r="CG30" i="1"/>
  <c r="CA30" i="1" s="1"/>
  <c r="O30" i="1" s="1"/>
  <c r="CH54" i="1"/>
  <c r="CB54" i="1" s="1"/>
  <c r="G54" i="1" s="1"/>
  <c r="CG10" i="1"/>
  <c r="CG61" i="1"/>
  <c r="CA61" i="1" s="1"/>
  <c r="G61" i="1" s="1"/>
  <c r="CH59" i="1"/>
  <c r="CB59" i="1" s="1"/>
  <c r="G59" i="1" s="1"/>
  <c r="CG29" i="1"/>
  <c r="CA29" i="1" s="1"/>
  <c r="O29" i="1" s="1"/>
  <c r="CG31" i="1"/>
  <c r="CA31" i="1" s="1"/>
  <c r="O31" i="1" s="1"/>
  <c r="CA10" i="1" l="1"/>
  <c r="O10" i="1" s="1"/>
  <c r="B195" i="1"/>
</calcChain>
</file>

<file path=xl/sharedStrings.xml><?xml version="1.0" encoding="utf-8"?>
<sst xmlns="http://schemas.openxmlformats.org/spreadsheetml/2006/main" count="1664" uniqueCount="108">
  <si>
    <t>SERVICIO DE SALUD</t>
  </si>
  <si>
    <t>REM-26.  ACTIVIDADES EN DOMICILIO Y OTROS ESPACIOS</t>
  </si>
  <si>
    <t>SECCIÓN A: VISITAS DOMICILIARIAS INTEGRALES A FAMILIAS (ESTABLECIMIENTOS APS)</t>
  </si>
  <si>
    <t>CONCEPTOS</t>
  </si>
  <si>
    <t>TOTAL</t>
  </si>
  <si>
    <t>UN PROFESIONAL</t>
  </si>
  <si>
    <t>DOS O MÁS PROFESIONALES</t>
  </si>
  <si>
    <t>UN PROFESIONAL Y UN TÉCNICO PARAMÉDICO</t>
  </si>
  <si>
    <t>TÉCNICO PARAMÉDICO</t>
  </si>
  <si>
    <t>FACILITADOR/A INTERCULTURAL PUEBLOS ORIGINARIOS</t>
  </si>
  <si>
    <t>AGENTE COMUNITARIO</t>
  </si>
  <si>
    <t>PRIMERA VISITA</t>
  </si>
  <si>
    <t>SEGUNDA VISITA</t>
  </si>
  <si>
    <t>TERCERA O MÁS VISITAS DE SEGUIMIENTO</t>
  </si>
  <si>
    <t>PROGRAMA DE ACOMPAÑAMIENTO PSICOSOCIAL EN APS</t>
  </si>
  <si>
    <t>MIGRANTES</t>
  </si>
  <si>
    <t>FAMILIA CON NIÑO PREMATURO</t>
  </si>
  <si>
    <t>FAMILIA CON NIÑO RECIÉN NACIDO</t>
  </si>
  <si>
    <t>FAMILIA CON NIÑO CON DÉFICIT DEL DSM</t>
  </si>
  <si>
    <t>FAMILIA CON NIÑO EN RIESGO VINCULAR AFECTIVO</t>
  </si>
  <si>
    <t>FAMILIA CON NIÑO &lt; 7 MESES CON SCORE DE RIESGO MODERADO DE MORIR POR NEUMONÍA</t>
  </si>
  <si>
    <t>FAMILIA CON NIÑO &lt; 7 MESES CON SCORE DE RIESGO GRAVE DE MORIR POR NEUMONÍA</t>
  </si>
  <si>
    <t>FAMILIA CON NIÑO CON PROBLEMA RESPIRATORIO CRÓNICO O NO CONTROLADO</t>
  </si>
  <si>
    <t>FAMILIA CON NIÑO MALNUTRIDO</t>
  </si>
  <si>
    <t>FAMILIA CON NIÑO CON RIESGO PSICOSOCIAL (EXCLUYE VINCULAR AFECTIVO)</t>
  </si>
  <si>
    <t>FAMILIA CON ADOLESCENTE EN RIESGO O PROBLEMA PSICOSOCIAL</t>
  </si>
  <si>
    <t>FAMILIA CON INTEGRANTE CON PATOLOGÍA CRÓNICA DESCOMPENSADA</t>
  </si>
  <si>
    <t>FAMILIA CON ADULTO MAYOR DEPENDEDIENTE (EXCLUYE DEPENDIENTE SEVERO)</t>
  </si>
  <si>
    <t>FAMILIA CON ADULTO MAYOR EN RIESGO PSICOSOCIAL</t>
  </si>
  <si>
    <t>FAMILIA CON GESTANTE ADOLESCENTE 10 A 14 AÑOS</t>
  </si>
  <si>
    <t>FAMILIA CON GESTANTE &gt;20 AÑOS EN RIESGO PSICOSOCIAL</t>
  </si>
  <si>
    <t>FAMILIA CON GESTANTE ADOLESCENTE EN RIESGO PSICOSOCIAL 15 A 19 AÑOS</t>
  </si>
  <si>
    <t>FAMILIA CON ADOLESCENTE CON PROBLEMA RESPIRATORIO CRÓNICO O NO CONTROLADO</t>
  </si>
  <si>
    <t>FAMILIA CON ADULTO CON PROBLEMA RESPIRATORIO CRÓNICO O NO CONTROLADO</t>
  </si>
  <si>
    <t>FAMILIA CON GESTANTE EN RIESGO BIOMÉDICO</t>
  </si>
  <si>
    <t>FAMILIA CON OTRO RIESGO PSICOSOCIAL</t>
  </si>
  <si>
    <t>FAMILIA CON INTEGRANTE CON PROBLEMA DE SALUD MENTAL</t>
  </si>
  <si>
    <t>FAMILIA CON NIÑOS/AS DE 5 A 9 AÑOS CON PROBLEMAS Y/O TRASTORNOS DE SALUD MENTAL</t>
  </si>
  <si>
    <t xml:space="preserve"> A PERSONAS CON DEPENDENCIA SEVERA</t>
  </si>
  <si>
    <t>FAMILIA CON ADULTO MAYOR CON DEMENCIA</t>
  </si>
  <si>
    <t>FAMILIA CON INTEGRANTE CON ENFERMEDAD TERMINAL</t>
  </si>
  <si>
    <t>FAMILIA CON INTEGRANTE ALTA HOSPITALIZACIÓN PRECOZ</t>
  </si>
  <si>
    <t>FAMILIA CON INTEGRANTE CON DEPENDENCIA SEVERA (excluye adulto mayor)</t>
  </si>
  <si>
    <t>FAMILIA CON ADULTO MAYOR DEPENDIENTE SEVERO</t>
  </si>
  <si>
    <t>SECCIÓN B: OTRAS VISITAS INTEGRALES</t>
  </si>
  <si>
    <t>DOS O MÁS 
PROFESIONALES</t>
  </si>
  <si>
    <t>UN PROFESIONAL Y 
UN TÉCNICO PARAMÉDICO</t>
  </si>
  <si>
    <t>VISITA EPIDEMIOLÓGICA</t>
  </si>
  <si>
    <t>A LUGAR DE TRABAJO (*)</t>
  </si>
  <si>
    <t>A COLEGIO, SALAS CUNA, JARDÍN INFANTIL (*)</t>
  </si>
  <si>
    <t>A GRUPO COMUNITARIO</t>
  </si>
  <si>
    <t>VISITA INTEGRAL DE SALUD MENTAL</t>
  </si>
  <si>
    <t>A DOMICILIO (NIVEL SECUNDARIO)</t>
  </si>
  <si>
    <t>A LUGAR DE TRABAJO</t>
  </si>
  <si>
    <t>A ESTABLECIMIENTOS EDUCACIONALES</t>
  </si>
  <si>
    <t>EN SECTOR RURAL</t>
  </si>
  <si>
    <t>OTRAS</t>
  </si>
  <si>
    <t>(*) Excluye visita integral de salud mental</t>
  </si>
  <si>
    <t>SECCIÓN C:  VISITAS CON FINES DE TRATAMIENTOS Y/O PROCEDIMIENTOS EN DOMICILIO</t>
  </si>
  <si>
    <t>PROFESIONAL</t>
  </si>
  <si>
    <t>TÉCNICO 
PARAMÉDICO</t>
  </si>
  <si>
    <t>PROGRAMA DE ATENCIÓN DOMICILIARIA A PERSONAS CON DEPENDENCIA SEVERA</t>
  </si>
  <si>
    <t>A PERSONAS CON DEPENDENCIA LEVE</t>
  </si>
  <si>
    <t>A PERSONAS CON DEPENDENCIA MODERADA</t>
  </si>
  <si>
    <t>ONCOLÓGICOS (Excluye cuidados paliativos)</t>
  </si>
  <si>
    <t>NO ONCOLÓGICOS</t>
  </si>
  <si>
    <t>A PERSONAS EN CUIDADOS PALIATIVOS</t>
  </si>
  <si>
    <t>OTROS</t>
  </si>
  <si>
    <t>VISITAS  CON OTROS FINES A PERSONAS CON DEPENDENCIA SEVERA</t>
  </si>
  <si>
    <t>ATENCIÓN ODONTOLÓGICA EN DOMICILIO</t>
  </si>
  <si>
    <t>ATENCIÓN  FARMACÉUTICA EN DOMICILIO</t>
  </si>
  <si>
    <t>ATENCIÓN NUTRICIONAL A PERSONAS CON INDICACIÓN NUTRICIONAL ENTERAL DOMICILIARIA (NED)</t>
  </si>
  <si>
    <t>SECCIÓN D: RESCATE DE PACIENTES INASISTENTES</t>
  </si>
  <si>
    <t>GRUPO ETARIO</t>
  </si>
  <si>
    <t>RESCATE EN DOMICILIO</t>
  </si>
  <si>
    <t>RESCATE TELEFÓNICO</t>
  </si>
  <si>
    <t>FUNCIONARIO</t>
  </si>
  <si>
    <t>COMPRA DE SERVICIO (*)</t>
  </si>
  <si>
    <t>Técnico paramédico</t>
  </si>
  <si>
    <t>Administrativo</t>
  </si>
  <si>
    <t>Otro</t>
  </si>
  <si>
    <t>Desde el establecimiento</t>
  </si>
  <si>
    <t>Compra de servicio (*)</t>
  </si>
  <si>
    <t>MENOR DE 1 AÑO</t>
  </si>
  <si>
    <t>1 a 4 AÑOS</t>
  </si>
  <si>
    <t>5 a 9 AÑOS</t>
  </si>
  <si>
    <t>10 a 24 AÑOS</t>
  </si>
  <si>
    <t>25 a 64 AÑOS</t>
  </si>
  <si>
    <t>65 Y MÁS</t>
  </si>
  <si>
    <t>* No incluidas como producción del establecimiento.</t>
  </si>
  <si>
    <t>SECCIÓN E: OTRAS VISITAS PROGRAMA DE ACOMPAÑAMIENTO PSICOSOCIAL EN ATENCIÓN PRIMARIA</t>
  </si>
  <si>
    <t>GRUPOS</t>
  </si>
  <si>
    <t>TOTAL VISITAS</t>
  </si>
  <si>
    <t>NÚMERO DE OTRAS VISITAS SEGÚN RANGO ETARIO</t>
  </si>
  <si>
    <t>0 - 4</t>
  </si>
  <si>
    <t>5 - 9</t>
  </si>
  <si>
    <t>10 - 14</t>
  </si>
  <si>
    <t>15 - 19</t>
  </si>
  <si>
    <t>20 - 24</t>
  </si>
  <si>
    <t>ESTABLECIMIENTO EDUCACIONAL</t>
  </si>
  <si>
    <t>SECCIÓN F: APOYO TELEFÓNICO DEL PROGRAMA DE ACOMPAÑAMIENTO PSICOSOCIAL EN APS</t>
  </si>
  <si>
    <t>TOTAL ACCIONES</t>
  </si>
  <si>
    <t>NÚMERO DE ACCIONES DE ACOMPAÑAMIENTO TELEFÓNICO</t>
  </si>
  <si>
    <t>ACCIONES TELEFÓNICAS REALIZADAS (LLAMADAS O MENSAJERÍA)</t>
  </si>
  <si>
    <t>SECCIÓN G: VISITA A ESTABLECIMIENTO EDUCACIONAL PROGRAMA DE APOYO A LA SALUD MENTAL INFANTIL (PASMI) EN ATENCIÓN PRIMARIA</t>
  </si>
  <si>
    <t>CONCEPTO</t>
  </si>
  <si>
    <t>TOTAL VISITAS
5 A 9 AÑOS</t>
  </si>
  <si>
    <t>NÚMERO DE NIÑOS/AS VISITADOS
5 A 9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</si>
</sst>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256">
    <xf numFmtId="0" fontId="0" fillId="0" borderId="0" xfId="0"/>
    <xf numFmtId="1" fontId="1" fillId="2" borderId="0" xfId="0" applyNumberFormat="1" applyFont="1" applyFill="1"/>
    <xf numFmtId="1" fontId="2" fillId="2" borderId="0" xfId="0" applyNumberFormat="1" applyFont="1" applyFill="1"/>
    <xf numFmtId="1" fontId="2" fillId="2" borderId="0" xfId="0" applyNumberFormat="1" applyFont="1" applyFill="1" applyProtection="1">
      <protection locked="0"/>
    </xf>
    <xf numFmtId="1" fontId="2" fillId="3" borderId="0" xfId="0" applyNumberFormat="1" applyFont="1" applyFill="1" applyProtection="1">
      <protection locked="0"/>
    </xf>
    <xf numFmtId="1" fontId="2" fillId="3" borderId="0" xfId="0" applyNumberFormat="1" applyFont="1" applyFill="1"/>
    <xf numFmtId="1" fontId="3" fillId="2" borderId="0" xfId="0" applyNumberFormat="1" applyFont="1" applyFill="1" applyAlignment="1">
      <alignment vertical="center" wrapText="1"/>
    </xf>
    <xf numFmtId="1" fontId="3" fillId="2" borderId="0" xfId="0" applyNumberFormat="1" applyFont="1" applyFill="1" applyAlignment="1">
      <alignment vertical="center"/>
    </xf>
    <xf numFmtId="1" fontId="3" fillId="2" borderId="0" xfId="0" applyNumberFormat="1" applyFont="1" applyFill="1" applyAlignment="1">
      <alignment horizontal="center"/>
    </xf>
    <xf numFmtId="1" fontId="4" fillId="2" borderId="0" xfId="0" applyNumberFormat="1" applyFont="1" applyFill="1"/>
    <xf numFmtId="1" fontId="5" fillId="2" borderId="0" xfId="0" applyNumberFormat="1" applyFont="1" applyFill="1"/>
    <xf numFmtId="1" fontId="3" fillId="2" borderId="0" xfId="0" applyNumberFormat="1" applyFont="1" applyFill="1" applyAlignment="1">
      <alignment horizontal="center" vertical="center" wrapText="1"/>
    </xf>
    <xf numFmtId="1" fontId="6" fillId="2" borderId="0" xfId="0" applyNumberFormat="1" applyFont="1" applyFill="1"/>
    <xf numFmtId="1" fontId="7" fillId="2" borderId="0" xfId="0" applyNumberFormat="1" applyFont="1" applyFill="1"/>
    <xf numFmtId="1" fontId="5" fillId="0" borderId="3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right" vertical="center" wrapText="1"/>
    </xf>
    <xf numFmtId="1" fontId="5" fillId="4" borderId="13" xfId="0" applyNumberFormat="1" applyFont="1" applyFill="1" applyBorder="1" applyAlignment="1" applyProtection="1">
      <alignment horizontal="right"/>
      <protection locked="0"/>
    </xf>
    <xf numFmtId="1" fontId="5" fillId="4" borderId="14" xfId="0" applyNumberFormat="1" applyFont="1" applyFill="1" applyBorder="1" applyAlignment="1" applyProtection="1">
      <alignment horizontal="right"/>
      <protection locked="0"/>
    </xf>
    <xf numFmtId="1" fontId="5" fillId="4" borderId="15" xfId="0" applyNumberFormat="1" applyFont="1" applyFill="1" applyBorder="1" applyAlignment="1" applyProtection="1">
      <alignment horizontal="right"/>
      <protection locked="0"/>
    </xf>
    <xf numFmtId="1" fontId="5" fillId="4" borderId="11" xfId="0" applyNumberFormat="1" applyFont="1" applyFill="1" applyBorder="1" applyAlignment="1" applyProtection="1">
      <alignment horizontal="right"/>
      <protection locked="0"/>
    </xf>
    <xf numFmtId="1" fontId="5" fillId="4" borderId="16" xfId="0" applyNumberFormat="1" applyFont="1" applyFill="1" applyBorder="1" applyAlignment="1" applyProtection="1">
      <alignment horizontal="right"/>
      <protection locked="0"/>
    </xf>
    <xf numFmtId="1" fontId="5" fillId="4" borderId="17" xfId="0" applyNumberFormat="1" applyFont="1" applyFill="1" applyBorder="1" applyAlignment="1" applyProtection="1">
      <alignment horizontal="right"/>
      <protection locked="0"/>
    </xf>
    <xf numFmtId="1" fontId="5" fillId="4" borderId="18" xfId="0" applyNumberFormat="1" applyFont="1" applyFill="1" applyBorder="1" applyAlignment="1" applyProtection="1">
      <alignment horizontal="right"/>
      <protection locked="0"/>
    </xf>
    <xf numFmtId="1" fontId="5" fillId="5" borderId="19" xfId="0" applyNumberFormat="1" applyFont="1" applyFill="1" applyBorder="1" applyAlignment="1">
      <alignment horizontal="right"/>
    </xf>
    <xf numFmtId="1" fontId="5" fillId="4" borderId="20" xfId="0" applyNumberFormat="1" applyFont="1" applyFill="1" applyBorder="1" applyAlignment="1" applyProtection="1">
      <alignment horizontal="right"/>
      <protection locked="0"/>
    </xf>
    <xf numFmtId="1" fontId="5" fillId="3" borderId="0" xfId="0" applyNumberFormat="1" applyFont="1" applyFill="1" applyAlignment="1">
      <alignment vertical="top"/>
    </xf>
    <xf numFmtId="1" fontId="5" fillId="3" borderId="0" xfId="0" applyNumberFormat="1" applyFont="1" applyFill="1" applyAlignment="1">
      <alignment vertical="top" wrapText="1"/>
    </xf>
    <xf numFmtId="1" fontId="2" fillId="6" borderId="0" xfId="0" applyNumberFormat="1" applyFont="1" applyFill="1" applyProtection="1">
      <protection locked="0"/>
    </xf>
    <xf numFmtId="1" fontId="5" fillId="4" borderId="23" xfId="0" applyNumberFormat="1" applyFont="1" applyFill="1" applyBorder="1" applyAlignment="1" applyProtection="1">
      <alignment horizontal="right"/>
      <protection locked="0"/>
    </xf>
    <xf numFmtId="1" fontId="5" fillId="4" borderId="24" xfId="0" applyNumberFormat="1" applyFont="1" applyFill="1" applyBorder="1" applyAlignment="1" applyProtection="1">
      <alignment horizontal="right"/>
      <protection locked="0"/>
    </xf>
    <xf numFmtId="1" fontId="5" fillId="4" borderId="25" xfId="0" applyNumberFormat="1" applyFont="1" applyFill="1" applyBorder="1" applyAlignment="1" applyProtection="1">
      <alignment horizontal="right"/>
      <protection locked="0"/>
    </xf>
    <xf numFmtId="1" fontId="5" fillId="4" borderId="22" xfId="0" applyNumberFormat="1" applyFont="1" applyFill="1" applyBorder="1" applyAlignment="1" applyProtection="1">
      <alignment horizontal="right"/>
      <protection locked="0"/>
    </xf>
    <xf numFmtId="1" fontId="5" fillId="4" borderId="26" xfId="0" applyNumberFormat="1" applyFont="1" applyFill="1" applyBorder="1" applyAlignment="1" applyProtection="1">
      <alignment horizontal="right"/>
      <protection locked="0"/>
    </xf>
    <xf numFmtId="1" fontId="5" fillId="4" borderId="27" xfId="0" applyNumberFormat="1" applyFont="1" applyFill="1" applyBorder="1" applyAlignment="1" applyProtection="1">
      <alignment horizontal="right"/>
      <protection locked="0"/>
    </xf>
    <xf numFmtId="1" fontId="5" fillId="5" borderId="20" xfId="0" applyNumberFormat="1" applyFont="1" applyFill="1" applyBorder="1" applyAlignment="1">
      <alignment horizontal="right"/>
    </xf>
    <xf numFmtId="1" fontId="5" fillId="4" borderId="28" xfId="0" applyNumberFormat="1" applyFont="1" applyFill="1" applyBorder="1" applyAlignment="1" applyProtection="1">
      <alignment horizontal="right"/>
      <protection locked="0"/>
    </xf>
    <xf numFmtId="1" fontId="5" fillId="4" borderId="30" xfId="0" applyNumberFormat="1" applyFont="1" applyFill="1" applyBorder="1" applyAlignment="1" applyProtection="1">
      <alignment horizontal="right"/>
      <protection locked="0"/>
    </xf>
    <xf numFmtId="1" fontId="5" fillId="0" borderId="33" xfId="0" applyNumberFormat="1" applyFont="1" applyBorder="1" applyAlignment="1">
      <alignment horizontal="right" vertical="center" wrapText="1"/>
    </xf>
    <xf numFmtId="1" fontId="5" fillId="4" borderId="34" xfId="0" applyNumberFormat="1" applyFont="1" applyFill="1" applyBorder="1" applyAlignment="1" applyProtection="1">
      <alignment horizontal="right"/>
      <protection locked="0"/>
    </xf>
    <xf numFmtId="1" fontId="5" fillId="4" borderId="35" xfId="0" applyNumberFormat="1" applyFont="1" applyFill="1" applyBorder="1" applyAlignment="1" applyProtection="1">
      <alignment horizontal="right"/>
      <protection locked="0"/>
    </xf>
    <xf numFmtId="1" fontId="5" fillId="4" borderId="36" xfId="0" applyNumberFormat="1" applyFont="1" applyFill="1" applyBorder="1" applyAlignment="1" applyProtection="1">
      <alignment horizontal="right"/>
      <protection locked="0"/>
    </xf>
    <xf numFmtId="1" fontId="5" fillId="4" borderId="37" xfId="0" applyNumberFormat="1" applyFont="1" applyFill="1" applyBorder="1" applyAlignment="1" applyProtection="1">
      <alignment horizontal="right"/>
      <protection locked="0"/>
    </xf>
    <xf numFmtId="1" fontId="5" fillId="4" borderId="31" xfId="0" applyNumberFormat="1" applyFont="1" applyFill="1" applyBorder="1" applyAlignment="1" applyProtection="1">
      <alignment horizontal="right"/>
      <protection locked="0"/>
    </xf>
    <xf numFmtId="1" fontId="5" fillId="4" borderId="32" xfId="0" applyNumberFormat="1" applyFont="1" applyFill="1" applyBorder="1" applyAlignment="1" applyProtection="1">
      <alignment horizontal="right"/>
      <protection locked="0"/>
    </xf>
    <xf numFmtId="1" fontId="5" fillId="4" borderId="38" xfId="0" applyNumberFormat="1" applyFont="1" applyFill="1" applyBorder="1" applyAlignment="1" applyProtection="1">
      <alignment horizontal="right"/>
      <protection locked="0"/>
    </xf>
    <xf numFmtId="1" fontId="5" fillId="0" borderId="40" xfId="0" applyNumberFormat="1" applyFont="1" applyFill="1" applyBorder="1" applyAlignment="1">
      <alignment vertical="center" wrapText="1"/>
    </xf>
    <xf numFmtId="1" fontId="5" fillId="0" borderId="41" xfId="0" applyNumberFormat="1" applyFont="1" applyBorder="1" applyAlignment="1">
      <alignment horizontal="right" vertical="center" wrapText="1"/>
    </xf>
    <xf numFmtId="1" fontId="5" fillId="7" borderId="42" xfId="0" applyNumberFormat="1" applyFont="1" applyFill="1" applyBorder="1" applyAlignment="1">
      <alignment horizontal="right"/>
    </xf>
    <xf numFmtId="1" fontId="5" fillId="4" borderId="42" xfId="0" applyNumberFormat="1" applyFont="1" applyFill="1" applyBorder="1" applyAlignment="1" applyProtection="1">
      <alignment horizontal="right"/>
      <protection locked="0"/>
    </xf>
    <xf numFmtId="1" fontId="5" fillId="0" borderId="21" xfId="0" applyNumberFormat="1" applyFont="1" applyFill="1" applyBorder="1" applyAlignment="1">
      <alignment vertical="center" wrapText="1"/>
    </xf>
    <xf numFmtId="1" fontId="5" fillId="7" borderId="20" xfId="0" applyNumberFormat="1" applyFont="1" applyFill="1" applyBorder="1" applyAlignment="1" applyProtection="1">
      <alignment horizontal="right"/>
    </xf>
    <xf numFmtId="1" fontId="5" fillId="4" borderId="44" xfId="0" applyNumberFormat="1" applyFont="1" applyFill="1" applyBorder="1" applyAlignment="1" applyProtection="1">
      <alignment horizontal="right"/>
      <protection locked="0"/>
    </xf>
    <xf numFmtId="1" fontId="5" fillId="4" borderId="45" xfId="0" applyNumberFormat="1" applyFont="1" applyFill="1" applyBorder="1" applyProtection="1">
      <protection locked="0"/>
    </xf>
    <xf numFmtId="1" fontId="5" fillId="4" borderId="46" xfId="0" applyNumberFormat="1" applyFont="1" applyFill="1" applyBorder="1" applyProtection="1">
      <protection locked="0"/>
    </xf>
    <xf numFmtId="1" fontId="5" fillId="4" borderId="47" xfId="0" applyNumberFormat="1" applyFont="1" applyFill="1" applyBorder="1" applyProtection="1">
      <protection locked="0"/>
    </xf>
    <xf numFmtId="1" fontId="5" fillId="4" borderId="48" xfId="0" applyNumberFormat="1" applyFont="1" applyFill="1" applyBorder="1" applyProtection="1">
      <protection locked="0"/>
    </xf>
    <xf numFmtId="1" fontId="5" fillId="4" borderId="27" xfId="0" applyNumberFormat="1" applyFont="1" applyFill="1" applyBorder="1" applyProtection="1">
      <protection locked="0"/>
    </xf>
    <xf numFmtId="1" fontId="5" fillId="4" borderId="23" xfId="0" applyNumberFormat="1" applyFont="1" applyFill="1" applyBorder="1" applyProtection="1">
      <protection locked="0"/>
    </xf>
    <xf numFmtId="1" fontId="5" fillId="7" borderId="49" xfId="0" applyNumberFormat="1" applyFont="1" applyFill="1" applyBorder="1" applyProtection="1"/>
    <xf numFmtId="1" fontId="5" fillId="0" borderId="51" xfId="0" applyNumberFormat="1" applyFont="1" applyFill="1" applyBorder="1" applyAlignment="1">
      <alignment vertical="center" wrapText="1"/>
    </xf>
    <xf numFmtId="1" fontId="5" fillId="7" borderId="34" xfId="0" applyNumberFormat="1" applyFont="1" applyFill="1" applyBorder="1" applyAlignment="1" applyProtection="1">
      <alignment horizontal="right"/>
    </xf>
    <xf numFmtId="1" fontId="6" fillId="2" borderId="52" xfId="0" applyNumberFormat="1" applyFont="1" applyFill="1" applyBorder="1" applyAlignment="1">
      <alignment horizontal="left"/>
    </xf>
    <xf numFmtId="1" fontId="5" fillId="2" borderId="52" xfId="0" applyNumberFormat="1" applyFont="1" applyFill="1" applyBorder="1" applyAlignment="1">
      <alignment horizontal="left" vertical="center"/>
    </xf>
    <xf numFmtId="1" fontId="5" fillId="2" borderId="52" xfId="0" applyNumberFormat="1" applyFont="1" applyFill="1" applyBorder="1"/>
    <xf numFmtId="1" fontId="5" fillId="0" borderId="54" xfId="0" applyNumberFormat="1" applyFont="1" applyBorder="1" applyAlignment="1">
      <alignment horizontal="center" vertical="center" wrapText="1"/>
    </xf>
    <xf numFmtId="1" fontId="5" fillId="0" borderId="55" xfId="0" applyNumberFormat="1" applyFont="1" applyBorder="1" applyAlignment="1">
      <alignment horizontal="center" vertical="center" wrapText="1"/>
    </xf>
    <xf numFmtId="1" fontId="5" fillId="0" borderId="56" xfId="0" applyNumberFormat="1" applyFont="1" applyBorder="1" applyAlignment="1">
      <alignment horizontal="center" vertical="center" wrapText="1"/>
    </xf>
    <xf numFmtId="1" fontId="5" fillId="2" borderId="40" xfId="0" applyNumberFormat="1" applyFont="1" applyFill="1" applyBorder="1" applyAlignment="1">
      <alignment horizontal="right"/>
    </xf>
    <xf numFmtId="1" fontId="5" fillId="4" borderId="58" xfId="0" applyNumberFormat="1" applyFont="1" applyFill="1" applyBorder="1" applyProtection="1">
      <protection locked="0"/>
    </xf>
    <xf numFmtId="1" fontId="5" fillId="4" borderId="59" xfId="0" applyNumberFormat="1" applyFont="1" applyFill="1" applyBorder="1" applyProtection="1">
      <protection locked="0"/>
    </xf>
    <xf numFmtId="1" fontId="5" fillId="4" borderId="60" xfId="0" applyNumberFormat="1" applyFont="1" applyFill="1" applyBorder="1" applyProtection="1">
      <protection locked="0"/>
    </xf>
    <xf numFmtId="1" fontId="5" fillId="5" borderId="40" xfId="0" applyNumberFormat="1" applyFont="1" applyFill="1" applyBorder="1"/>
    <xf numFmtId="1" fontId="5" fillId="4" borderId="26" xfId="0" applyNumberFormat="1" applyFont="1" applyFill="1" applyBorder="1" applyProtection="1">
      <protection locked="0"/>
    </xf>
    <xf numFmtId="1" fontId="5" fillId="2" borderId="21" xfId="0" applyNumberFormat="1" applyFont="1" applyFill="1" applyBorder="1" applyAlignment="1">
      <alignment horizontal="right"/>
    </xf>
    <xf numFmtId="1" fontId="5" fillId="4" borderId="24" xfId="0" applyNumberFormat="1" applyFont="1" applyFill="1" applyBorder="1" applyProtection="1">
      <protection locked="0"/>
    </xf>
    <xf numFmtId="1" fontId="5" fillId="4" borderId="61" xfId="0" applyNumberFormat="1" applyFont="1" applyFill="1" applyBorder="1" applyProtection="1">
      <protection locked="0"/>
    </xf>
    <xf numFmtId="1" fontId="5" fillId="5" borderId="21" xfId="0" applyNumberFormat="1" applyFont="1" applyFill="1" applyBorder="1"/>
    <xf numFmtId="1" fontId="5" fillId="5" borderId="62" xfId="0" applyNumberFormat="1" applyFont="1" applyFill="1" applyBorder="1"/>
    <xf numFmtId="1" fontId="5" fillId="4" borderId="37" xfId="0" applyNumberFormat="1" applyFont="1" applyFill="1" applyBorder="1" applyProtection="1">
      <protection locked="0"/>
    </xf>
    <xf numFmtId="1" fontId="5" fillId="0" borderId="63" xfId="0" applyNumberFormat="1" applyFont="1" applyBorder="1" applyAlignment="1">
      <alignment vertical="center" wrapText="1"/>
    </xf>
    <xf numFmtId="1" fontId="5" fillId="0" borderId="63" xfId="0" applyNumberFormat="1" applyFont="1" applyBorder="1" applyAlignment="1">
      <alignment horizontal="right" vertical="center" wrapText="1"/>
    </xf>
    <xf numFmtId="1" fontId="5" fillId="4" borderId="16" xfId="0" applyNumberFormat="1" applyFont="1" applyFill="1" applyBorder="1" applyProtection="1">
      <protection locked="0"/>
    </xf>
    <xf numFmtId="1" fontId="5" fillId="0" borderId="12" xfId="0" applyNumberFormat="1" applyFont="1" applyBorder="1" applyAlignment="1">
      <alignment vertical="center" wrapText="1"/>
    </xf>
    <xf numFmtId="1" fontId="5" fillId="0" borderId="33" xfId="0" applyNumberFormat="1" applyFont="1" applyBorder="1" applyAlignment="1">
      <alignment vertical="center" wrapText="1"/>
    </xf>
    <xf numFmtId="1" fontId="5" fillId="4" borderId="64" xfId="0" applyNumberFormat="1" applyFont="1" applyFill="1" applyBorder="1" applyProtection="1">
      <protection locked="0"/>
    </xf>
    <xf numFmtId="1" fontId="5" fillId="4" borderId="35" xfId="0" applyNumberFormat="1" applyFont="1" applyFill="1" applyBorder="1" applyProtection="1">
      <protection locked="0"/>
    </xf>
    <xf numFmtId="1" fontId="5" fillId="4" borderId="34" xfId="0" applyNumberFormat="1" applyFont="1" applyFill="1" applyBorder="1" applyProtection="1">
      <protection locked="0"/>
    </xf>
    <xf numFmtId="1" fontId="5" fillId="5" borderId="51" xfId="0" applyNumberFormat="1" applyFont="1" applyFill="1" applyBorder="1"/>
    <xf numFmtId="1" fontId="5" fillId="4" borderId="65" xfId="0" applyNumberFormat="1" applyFont="1" applyFill="1" applyBorder="1" applyProtection="1">
      <protection locked="0"/>
    </xf>
    <xf numFmtId="1" fontId="5" fillId="4" borderId="66" xfId="0" applyNumberFormat="1" applyFont="1" applyFill="1" applyBorder="1" applyProtection="1">
      <protection locked="0"/>
    </xf>
    <xf numFmtId="1" fontId="5" fillId="4" borderId="67" xfId="0" applyNumberFormat="1" applyFont="1" applyFill="1" applyBorder="1" applyProtection="1">
      <protection locked="0"/>
    </xf>
    <xf numFmtId="1" fontId="5" fillId="4" borderId="68" xfId="0" applyNumberFormat="1" applyFont="1" applyFill="1" applyBorder="1" applyProtection="1">
      <protection locked="0"/>
    </xf>
    <xf numFmtId="1" fontId="5" fillId="4" borderId="69" xfId="0" applyNumberFormat="1" applyFont="1" applyFill="1" applyBorder="1" applyProtection="1">
      <protection locked="0"/>
    </xf>
    <xf numFmtId="1" fontId="5" fillId="0" borderId="70" xfId="0" applyNumberFormat="1" applyFont="1" applyBorder="1" applyAlignment="1">
      <alignment horizontal="right"/>
    </xf>
    <xf numFmtId="1" fontId="5" fillId="0" borderId="4" xfId="0" applyNumberFormat="1" applyFont="1" applyBorder="1" applyAlignment="1">
      <alignment horizontal="right"/>
    </xf>
    <xf numFmtId="1" fontId="5" fillId="0" borderId="71" xfId="0" applyNumberFormat="1" applyFont="1" applyBorder="1" applyAlignment="1">
      <alignment horizontal="right"/>
    </xf>
    <xf numFmtId="1" fontId="5" fillId="0" borderId="72" xfId="0" applyNumberFormat="1" applyFont="1" applyBorder="1" applyAlignment="1">
      <alignment horizontal="right"/>
    </xf>
    <xf numFmtId="1" fontId="5" fillId="0" borderId="6" xfId="0" applyNumberFormat="1" applyFont="1" applyBorder="1" applyAlignment="1">
      <alignment horizontal="right"/>
    </xf>
    <xf numFmtId="1" fontId="1" fillId="2" borderId="73" xfId="0" applyNumberFormat="1" applyFont="1" applyFill="1" applyBorder="1" applyAlignment="1">
      <alignment vertical="center"/>
    </xf>
    <xf numFmtId="1" fontId="5" fillId="2" borderId="73" xfId="0" applyNumberFormat="1" applyFont="1" applyFill="1" applyBorder="1" applyAlignment="1">
      <alignment horizontal="center"/>
    </xf>
    <xf numFmtId="1" fontId="7" fillId="2" borderId="73" xfId="0" applyNumberFormat="1" applyFont="1" applyFill="1" applyBorder="1"/>
    <xf numFmtId="1" fontId="6" fillId="2" borderId="52" xfId="0" applyNumberFormat="1" applyFont="1" applyFill="1" applyBorder="1"/>
    <xf numFmtId="1" fontId="8" fillId="2" borderId="52" xfId="0" applyNumberFormat="1" applyFont="1" applyFill="1" applyBorder="1"/>
    <xf numFmtId="1" fontId="8" fillId="2" borderId="0" xfId="0" applyNumberFormat="1" applyFont="1" applyFill="1"/>
    <xf numFmtId="1" fontId="5" fillId="0" borderId="70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9" fillId="2" borderId="0" xfId="0" applyNumberFormat="1" applyFont="1" applyFill="1"/>
    <xf numFmtId="1" fontId="5" fillId="2" borderId="63" xfId="0" applyNumberFormat="1" applyFont="1" applyFill="1" applyBorder="1"/>
    <xf numFmtId="1" fontId="5" fillId="5" borderId="19" xfId="0" applyNumberFormat="1" applyFont="1" applyFill="1" applyBorder="1"/>
    <xf numFmtId="1" fontId="5" fillId="3" borderId="0" xfId="0" applyNumberFormat="1" applyFont="1" applyFill="1"/>
    <xf numFmtId="1" fontId="9" fillId="3" borderId="0" xfId="0" applyNumberFormat="1" applyFont="1" applyFill="1"/>
    <xf numFmtId="1" fontId="7" fillId="3" borderId="0" xfId="0" applyNumberFormat="1" applyFont="1" applyFill="1"/>
    <xf numFmtId="1" fontId="5" fillId="2" borderId="50" xfId="0" applyNumberFormat="1" applyFont="1" applyFill="1" applyBorder="1"/>
    <xf numFmtId="1" fontId="5" fillId="4" borderId="76" xfId="0" applyNumberFormat="1" applyFont="1" applyFill="1" applyBorder="1" applyProtection="1">
      <protection locked="0"/>
    </xf>
    <xf numFmtId="1" fontId="5" fillId="4" borderId="77" xfId="0" applyNumberFormat="1" applyFont="1" applyFill="1" applyBorder="1" applyProtection="1">
      <protection locked="0"/>
    </xf>
    <xf numFmtId="1" fontId="5" fillId="5" borderId="78" xfId="0" applyNumberFormat="1" applyFont="1" applyFill="1" applyBorder="1"/>
    <xf numFmtId="1" fontId="5" fillId="0" borderId="57" xfId="0" applyNumberFormat="1" applyFont="1" applyBorder="1" applyAlignment="1">
      <alignment vertical="center" wrapText="1"/>
    </xf>
    <xf numFmtId="1" fontId="5" fillId="4" borderId="19" xfId="0" applyNumberFormat="1" applyFont="1" applyFill="1" applyBorder="1" applyProtection="1">
      <protection locked="0"/>
    </xf>
    <xf numFmtId="1" fontId="5" fillId="0" borderId="32" xfId="0" applyNumberFormat="1" applyFont="1" applyBorder="1" applyAlignment="1">
      <alignment vertical="center" wrapText="1"/>
    </xf>
    <xf numFmtId="1" fontId="5" fillId="2" borderId="33" xfId="0" applyNumberFormat="1" applyFont="1" applyFill="1" applyBorder="1"/>
    <xf numFmtId="1" fontId="5" fillId="4" borderId="38" xfId="0" applyNumberFormat="1" applyFont="1" applyFill="1" applyBorder="1" applyProtection="1">
      <protection locked="0"/>
    </xf>
    <xf numFmtId="1" fontId="5" fillId="4" borderId="79" xfId="0" applyNumberFormat="1" applyFont="1" applyFill="1" applyBorder="1" applyProtection="1">
      <protection locked="0"/>
    </xf>
    <xf numFmtId="1" fontId="5" fillId="2" borderId="41" xfId="0" applyNumberFormat="1" applyFont="1" applyFill="1" applyBorder="1"/>
    <xf numFmtId="1" fontId="5" fillId="4" borderId="13" xfId="0" applyNumberFormat="1" applyFont="1" applyFill="1" applyBorder="1" applyProtection="1">
      <protection locked="0"/>
    </xf>
    <xf numFmtId="1" fontId="5" fillId="4" borderId="11" xfId="0" applyNumberFormat="1" applyFont="1" applyFill="1" applyBorder="1" applyProtection="1">
      <protection locked="0"/>
    </xf>
    <xf numFmtId="1" fontId="5" fillId="5" borderId="42" xfId="0" applyNumberFormat="1" applyFont="1" applyFill="1" applyBorder="1"/>
    <xf numFmtId="1" fontId="5" fillId="4" borderId="31" xfId="0" applyNumberFormat="1" applyFont="1" applyFill="1" applyBorder="1" applyProtection="1">
      <protection locked="0"/>
    </xf>
    <xf numFmtId="1" fontId="7" fillId="0" borderId="41" xfId="0" applyNumberFormat="1" applyFont="1" applyBorder="1" applyAlignment="1">
      <alignment vertical="center" wrapText="1"/>
    </xf>
    <xf numFmtId="1" fontId="5" fillId="5" borderId="11" xfId="0" applyNumberFormat="1" applyFont="1" applyFill="1" applyBorder="1"/>
    <xf numFmtId="1" fontId="5" fillId="4" borderId="42" xfId="0" applyNumberFormat="1" applyFont="1" applyFill="1" applyBorder="1" applyProtection="1">
      <protection locked="0"/>
    </xf>
    <xf numFmtId="1" fontId="7" fillId="0" borderId="12" xfId="0" applyNumberFormat="1" applyFont="1" applyBorder="1" applyAlignment="1">
      <alignment vertical="center" wrapText="1"/>
    </xf>
    <xf numFmtId="1" fontId="5" fillId="5" borderId="22" xfId="0" applyNumberFormat="1" applyFont="1" applyFill="1" applyBorder="1"/>
    <xf numFmtId="1" fontId="5" fillId="5" borderId="20" xfId="0" applyNumberFormat="1" applyFont="1" applyFill="1" applyBorder="1"/>
    <xf numFmtId="1" fontId="7" fillId="0" borderId="33" xfId="0" applyNumberFormat="1" applyFont="1" applyBorder="1" applyAlignment="1">
      <alignment vertical="center" wrapText="1"/>
    </xf>
    <xf numFmtId="1" fontId="5" fillId="5" borderId="76" xfId="0" applyNumberFormat="1" applyFont="1" applyFill="1" applyBorder="1"/>
    <xf numFmtId="1" fontId="5" fillId="5" borderId="52" xfId="0" applyNumberFormat="1" applyFont="1" applyFill="1" applyBorder="1"/>
    <xf numFmtId="1" fontId="5" fillId="4" borderId="78" xfId="0" applyNumberFormat="1" applyFont="1" applyFill="1" applyBorder="1" applyProtection="1">
      <protection locked="0"/>
    </xf>
    <xf numFmtId="1" fontId="8" fillId="3" borderId="52" xfId="0" applyNumberFormat="1" applyFont="1" applyFill="1" applyBorder="1"/>
    <xf numFmtId="1" fontId="9" fillId="3" borderId="52" xfId="0" applyNumberFormat="1" applyFont="1" applyFill="1" applyBorder="1"/>
    <xf numFmtId="1" fontId="5" fillId="0" borderId="71" xfId="0" applyNumberFormat="1" applyFont="1" applyBorder="1" applyAlignment="1">
      <alignment horizontal="center" vertical="center" wrapText="1"/>
    </xf>
    <xf numFmtId="1" fontId="5" fillId="0" borderId="53" xfId="0" applyNumberFormat="1" applyFont="1" applyBorder="1" applyAlignment="1">
      <alignment horizontal="center" vertical="center" wrapText="1"/>
    </xf>
    <xf numFmtId="1" fontId="5" fillId="2" borderId="40" xfId="0" applyNumberFormat="1" applyFont="1" applyFill="1" applyBorder="1"/>
    <xf numFmtId="1" fontId="5" fillId="4" borderId="74" xfId="0" applyNumberFormat="1" applyFont="1" applyFill="1" applyBorder="1" applyProtection="1">
      <protection locked="0"/>
    </xf>
    <xf numFmtId="1" fontId="5" fillId="4" borderId="40" xfId="0" applyNumberFormat="1" applyFont="1" applyFill="1" applyBorder="1" applyProtection="1">
      <protection locked="0"/>
    </xf>
    <xf numFmtId="1" fontId="5" fillId="4" borderId="63" xfId="0" applyNumberFormat="1" applyFont="1" applyFill="1" applyBorder="1" applyProtection="1">
      <protection locked="0"/>
    </xf>
    <xf numFmtId="1" fontId="5" fillId="2" borderId="21" xfId="0" applyNumberFormat="1" applyFont="1" applyFill="1" applyBorder="1"/>
    <xf numFmtId="1" fontId="5" fillId="4" borderId="87" xfId="0" applyNumberFormat="1" applyFont="1" applyFill="1" applyBorder="1" applyProtection="1">
      <protection locked="0"/>
    </xf>
    <xf numFmtId="1" fontId="5" fillId="4" borderId="21" xfId="0" applyNumberFormat="1" applyFont="1" applyFill="1" applyBorder="1" applyProtection="1">
      <protection locked="0"/>
    </xf>
    <xf numFmtId="1" fontId="5" fillId="4" borderId="20" xfId="0" applyNumberFormat="1" applyFont="1" applyFill="1" applyBorder="1" applyProtection="1">
      <protection locked="0"/>
    </xf>
    <xf numFmtId="1" fontId="5" fillId="4" borderId="12" xfId="0" applyNumberFormat="1" applyFont="1" applyFill="1" applyBorder="1" applyProtection="1">
      <protection locked="0"/>
    </xf>
    <xf numFmtId="1" fontId="5" fillId="2" borderId="51" xfId="0" applyNumberFormat="1" applyFont="1" applyFill="1" applyBorder="1"/>
    <xf numFmtId="1" fontId="5" fillId="4" borderId="75" xfId="0" applyNumberFormat="1" applyFont="1" applyFill="1" applyBorder="1" applyProtection="1">
      <protection locked="0"/>
    </xf>
    <xf numFmtId="1" fontId="5" fillId="4" borderId="51" xfId="0" applyNumberFormat="1" applyFont="1" applyFill="1" applyBorder="1" applyProtection="1">
      <protection locked="0"/>
    </xf>
    <xf numFmtId="1" fontId="5" fillId="4" borderId="33" xfId="0" applyNumberFormat="1" applyFont="1" applyFill="1" applyBorder="1" applyProtection="1">
      <protection locked="0"/>
    </xf>
    <xf numFmtId="1" fontId="6" fillId="0" borderId="0" xfId="0" applyNumberFormat="1" applyFont="1"/>
    <xf numFmtId="1" fontId="2" fillId="0" borderId="0" xfId="0" applyNumberFormat="1" applyFont="1"/>
    <xf numFmtId="1" fontId="8" fillId="2" borderId="0" xfId="0" applyNumberFormat="1" applyFont="1" applyFill="1" applyProtection="1">
      <protection hidden="1"/>
    </xf>
    <xf numFmtId="1" fontId="5" fillId="0" borderId="88" xfId="0" applyNumberFormat="1" applyFont="1" applyBorder="1" applyAlignment="1">
      <alignment horizontal="center" vertical="center" wrapText="1"/>
    </xf>
    <xf numFmtId="1" fontId="5" fillId="0" borderId="82" xfId="0" applyNumberFormat="1" applyFont="1" applyBorder="1"/>
    <xf numFmtId="1" fontId="5" fillId="0" borderId="63" xfId="0" applyNumberFormat="1" applyFont="1" applyBorder="1"/>
    <xf numFmtId="1" fontId="5" fillId="4" borderId="89" xfId="0" applyNumberFormat="1" applyFont="1" applyFill="1" applyBorder="1" applyProtection="1">
      <protection locked="0"/>
    </xf>
    <xf numFmtId="1" fontId="5" fillId="4" borderId="57" xfId="0" applyNumberFormat="1" applyFont="1" applyFill="1" applyBorder="1" applyProtection="1">
      <protection locked="0"/>
    </xf>
    <xf numFmtId="1" fontId="5" fillId="0" borderId="33" xfId="0" applyNumberFormat="1" applyFont="1" applyBorder="1" applyAlignment="1" applyProtection="1">
      <alignment vertical="center" wrapText="1"/>
      <protection hidden="1"/>
    </xf>
    <xf numFmtId="1" fontId="5" fillId="0" borderId="50" xfId="0" applyNumberFormat="1" applyFont="1" applyBorder="1"/>
    <xf numFmtId="1" fontId="5" fillId="4" borderId="32" xfId="0" applyNumberFormat="1" applyFont="1" applyFill="1" applyBorder="1" applyProtection="1">
      <protection locked="0"/>
    </xf>
    <xf numFmtId="1" fontId="5" fillId="0" borderId="2" xfId="0" applyNumberFormat="1" applyFont="1" applyBorder="1" applyAlignment="1">
      <alignment wrapText="1"/>
    </xf>
    <xf numFmtId="1" fontId="5" fillId="2" borderId="3" xfId="0" applyNumberFormat="1" applyFont="1" applyFill="1" applyBorder="1"/>
    <xf numFmtId="1" fontId="5" fillId="4" borderId="70" xfId="0" applyNumberFormat="1" applyFont="1" applyFill="1" applyBorder="1" applyProtection="1">
      <protection locked="0"/>
    </xf>
    <xf numFmtId="1" fontId="5" fillId="4" borderId="88" xfId="0" applyNumberFormat="1" applyFont="1" applyFill="1" applyBorder="1" applyProtection="1">
      <protection locked="0"/>
    </xf>
    <xf numFmtId="1" fontId="5" fillId="4" borderId="53" xfId="0" applyNumberFormat="1" applyFont="1" applyFill="1" applyBorder="1" applyProtection="1">
      <protection locked="0"/>
    </xf>
    <xf numFmtId="1" fontId="5" fillId="4" borderId="3" xfId="0" applyNumberFormat="1" applyFont="1" applyFill="1" applyBorder="1" applyProtection="1">
      <protection locked="0"/>
    </xf>
    <xf numFmtId="1" fontId="2" fillId="8" borderId="0" xfId="0" applyNumberFormat="1" applyFont="1" applyFill="1"/>
    <xf numFmtId="1" fontId="2" fillId="8" borderId="0" xfId="0" applyNumberFormat="1" applyFont="1" applyFill="1" applyProtection="1">
      <protection locked="0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40" xfId="0" applyNumberFormat="1" applyFont="1" applyBorder="1" applyAlignment="1">
      <alignment vertical="center" wrapText="1"/>
    </xf>
    <xf numFmtId="1" fontId="5" fillId="0" borderId="21" xfId="0" applyNumberFormat="1" applyFont="1" applyBorder="1" applyAlignment="1">
      <alignment vertical="center" wrapText="1"/>
    </xf>
    <xf numFmtId="1" fontId="5" fillId="7" borderId="20" xfId="0" applyNumberFormat="1" applyFont="1" applyFill="1" applyBorder="1" applyAlignment="1">
      <alignment horizontal="right"/>
    </xf>
    <xf numFmtId="1" fontId="5" fillId="7" borderId="49" xfId="0" applyNumberFormat="1" applyFont="1" applyFill="1" applyBorder="1"/>
    <xf numFmtId="1" fontId="5" fillId="0" borderId="51" xfId="0" applyNumberFormat="1" applyFont="1" applyBorder="1" applyAlignment="1">
      <alignment vertical="center" wrapText="1"/>
    </xf>
    <xf numFmtId="1" fontId="5" fillId="7" borderId="34" xfId="0" applyNumberFormat="1" applyFont="1" applyFill="1" applyBorder="1" applyAlignment="1">
      <alignment horizontal="right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39" xfId="0" applyNumberFormat="1" applyFont="1" applyBorder="1" applyAlignment="1" applyProtection="1">
      <alignment horizontal="center" vertical="center" wrapText="1"/>
      <protection hidden="1"/>
    </xf>
    <xf numFmtId="1" fontId="5" fillId="0" borderId="50" xfId="0" applyNumberFormat="1" applyFont="1" applyBorder="1" applyAlignment="1" applyProtection="1">
      <alignment horizontal="center" vertical="center" wrapText="1"/>
      <protection hidden="1"/>
    </xf>
    <xf numFmtId="1" fontId="5" fillId="0" borderId="39" xfId="0" applyNumberFormat="1" applyFont="1" applyBorder="1" applyAlignment="1">
      <alignment horizontal="center" vertical="center" wrapText="1"/>
    </xf>
    <xf numFmtId="1" fontId="5" fillId="0" borderId="50" xfId="0" applyNumberFormat="1" applyFont="1" applyBorder="1" applyAlignment="1">
      <alignment horizontal="center" vertical="center"/>
    </xf>
    <xf numFmtId="1" fontId="5" fillId="0" borderId="50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53" xfId="0" applyNumberFormat="1" applyFont="1" applyBorder="1" applyAlignment="1">
      <alignment horizontal="center" vertical="center"/>
    </xf>
    <xf numFmtId="1" fontId="5" fillId="0" borderId="51" xfId="0" applyNumberFormat="1" applyFont="1" applyBorder="1" applyAlignment="1">
      <alignment horizontal="left"/>
    </xf>
    <xf numFmtId="1" fontId="5" fillId="0" borderId="32" xfId="0" applyNumberFormat="1" applyFont="1" applyBorder="1" applyAlignment="1">
      <alignment horizontal="left"/>
    </xf>
    <xf numFmtId="1" fontId="5" fillId="2" borderId="33" xfId="0" applyNumberFormat="1" applyFont="1" applyFill="1" applyBorder="1" applyAlignment="1">
      <alignment horizontal="left" vertical="center" wrapText="1"/>
    </xf>
    <xf numFmtId="1" fontId="5" fillId="0" borderId="54" xfId="0" applyNumberFormat="1" applyFont="1" applyBorder="1" applyAlignment="1">
      <alignment horizontal="center" vertical="center"/>
    </xf>
    <xf numFmtId="1" fontId="5" fillId="0" borderId="82" xfId="0" applyNumberFormat="1" applyFont="1" applyBorder="1" applyAlignment="1">
      <alignment horizontal="center" vertical="center"/>
    </xf>
    <xf numFmtId="1" fontId="5" fillId="0" borderId="83" xfId="0" applyNumberFormat="1" applyFont="1" applyBorder="1" applyAlignment="1">
      <alignment horizontal="center" vertical="center"/>
    </xf>
    <xf numFmtId="1" fontId="5" fillId="0" borderId="84" xfId="0" applyNumberFormat="1" applyFont="1" applyBorder="1" applyAlignment="1">
      <alignment horizontal="center" vertical="center"/>
    </xf>
    <xf numFmtId="1" fontId="5" fillId="0" borderId="80" xfId="0" applyNumberFormat="1" applyFont="1" applyBorder="1" applyAlignment="1">
      <alignment horizontal="center" vertical="center"/>
    </xf>
    <xf numFmtId="1" fontId="5" fillId="0" borderId="81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72" xfId="0" applyNumberFormat="1" applyFont="1" applyBorder="1" applyAlignment="1">
      <alignment horizontal="center" vertical="center"/>
    </xf>
    <xf numFmtId="1" fontId="5" fillId="0" borderId="73" xfId="0" applyNumberFormat="1" applyFont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0" borderId="52" xfId="0" applyNumberFormat="1" applyFont="1" applyBorder="1" applyAlignment="1">
      <alignment horizontal="center" vertical="center"/>
    </xf>
    <xf numFmtId="1" fontId="5" fillId="0" borderId="85" xfId="0" applyNumberFormat="1" applyFont="1" applyBorder="1" applyAlignment="1">
      <alignment horizontal="center" vertical="center" wrapText="1"/>
    </xf>
    <xf numFmtId="1" fontId="5" fillId="0" borderId="86" xfId="0" applyNumberFormat="1" applyFont="1" applyBorder="1" applyAlignment="1">
      <alignment horizontal="center" vertical="center" wrapText="1"/>
    </xf>
    <xf numFmtId="1" fontId="5" fillId="0" borderId="40" xfId="0" applyNumberFormat="1" applyFont="1" applyBorder="1" applyAlignment="1">
      <alignment horizontal="left"/>
    </xf>
    <xf numFmtId="1" fontId="5" fillId="0" borderId="57" xfId="0" applyNumberFormat="1" applyFont="1" applyBorder="1" applyAlignment="1">
      <alignment horizontal="left"/>
    </xf>
    <xf numFmtId="1" fontId="5" fillId="0" borderId="21" xfId="0" applyNumberFormat="1" applyFont="1" applyBorder="1" applyAlignment="1">
      <alignment horizontal="left"/>
    </xf>
    <xf numFmtId="1" fontId="5" fillId="0" borderId="28" xfId="0" applyNumberFormat="1" applyFont="1" applyBorder="1" applyAlignment="1">
      <alignment horizontal="left"/>
    </xf>
    <xf numFmtId="1" fontId="5" fillId="2" borderId="12" xfId="0" applyNumberFormat="1" applyFont="1" applyFill="1" applyBorder="1" applyAlignment="1">
      <alignment horizontal="left" vertical="center" wrapText="1"/>
    </xf>
    <xf numFmtId="1" fontId="5" fillId="0" borderId="10" xfId="0" applyNumberFormat="1" applyFont="1" applyBorder="1" applyAlignment="1">
      <alignment horizontal="left" vertical="center" wrapText="1"/>
    </xf>
    <xf numFmtId="1" fontId="5" fillId="0" borderId="11" xfId="0" applyNumberFormat="1" applyFont="1" applyBorder="1" applyAlignment="1">
      <alignment horizontal="left" vertical="center" wrapText="1"/>
    </xf>
    <xf numFmtId="1" fontId="5" fillId="0" borderId="62" xfId="0" applyNumberFormat="1" applyFont="1" applyBorder="1" applyAlignment="1">
      <alignment horizontal="left" vertical="center" wrapText="1"/>
    </xf>
    <xf numFmtId="1" fontId="5" fillId="0" borderId="47" xfId="0" applyNumberFormat="1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/>
    </xf>
    <xf numFmtId="1" fontId="5" fillId="0" borderId="53" xfId="0" applyNumberFormat="1" applyFont="1" applyBorder="1" applyAlignment="1">
      <alignment horizontal="center"/>
    </xf>
    <xf numFmtId="1" fontId="5" fillId="0" borderId="58" xfId="0" applyNumberFormat="1" applyFont="1" applyBorder="1" applyAlignment="1">
      <alignment horizontal="left" vertical="center" wrapText="1"/>
    </xf>
    <xf numFmtId="1" fontId="5" fillId="0" borderId="74" xfId="0" applyNumberFormat="1" applyFont="1" applyBorder="1" applyAlignment="1">
      <alignment horizontal="left" vertical="center" wrapText="1"/>
    </xf>
    <xf numFmtId="1" fontId="5" fillId="0" borderId="64" xfId="0" applyNumberFormat="1" applyFont="1" applyBorder="1" applyAlignment="1">
      <alignment horizontal="left" vertical="center" wrapText="1"/>
    </xf>
    <xf numFmtId="1" fontId="5" fillId="0" borderId="75" xfId="0" applyNumberFormat="1" applyFont="1" applyBorder="1" applyAlignment="1">
      <alignment horizontal="left" vertical="center" wrapText="1"/>
    </xf>
    <xf numFmtId="1" fontId="5" fillId="0" borderId="39" xfId="0" applyNumberFormat="1" applyFont="1" applyBorder="1" applyAlignment="1">
      <alignment horizontal="left" vertical="center" wrapText="1"/>
    </xf>
    <xf numFmtId="1" fontId="5" fillId="0" borderId="50" xfId="0" applyNumberFormat="1" applyFont="1" applyBorder="1" applyAlignment="1">
      <alignment horizontal="left" vertical="center" wrapText="1"/>
    </xf>
    <xf numFmtId="1" fontId="5" fillId="0" borderId="40" xfId="0" applyNumberFormat="1" applyFont="1" applyBorder="1" applyAlignment="1">
      <alignment horizontal="left" vertical="center" wrapText="1"/>
    </xf>
    <xf numFmtId="1" fontId="5" fillId="0" borderId="57" xfId="0" applyNumberFormat="1" applyFont="1" applyBorder="1" applyAlignment="1">
      <alignment horizontal="left" vertical="center" wrapText="1"/>
    </xf>
    <xf numFmtId="1" fontId="5" fillId="0" borderId="41" xfId="0" applyNumberFormat="1" applyFont="1" applyBorder="1" applyAlignment="1">
      <alignment horizontal="left" vertical="center" wrapText="1"/>
    </xf>
    <xf numFmtId="1" fontId="5" fillId="0" borderId="80" xfId="0" applyNumberFormat="1" applyFont="1" applyBorder="1" applyAlignment="1">
      <alignment horizontal="left" vertical="center" wrapText="1"/>
    </xf>
    <xf numFmtId="1" fontId="5" fillId="0" borderId="81" xfId="0" applyNumberFormat="1" applyFont="1" applyBorder="1" applyAlignment="1">
      <alignment horizontal="left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21" xfId="0" applyNumberFormat="1" applyFont="1" applyBorder="1" applyAlignment="1">
      <alignment horizontal="left" vertical="center" wrapText="1"/>
    </xf>
    <xf numFmtId="1" fontId="5" fillId="0" borderId="28" xfId="0" applyNumberFormat="1" applyFont="1" applyBorder="1" applyAlignment="1">
      <alignment horizontal="left" vertical="center" wrapText="1"/>
    </xf>
    <xf numFmtId="1" fontId="5" fillId="0" borderId="29" xfId="0" applyNumberFormat="1" applyFont="1" applyBorder="1" applyAlignment="1">
      <alignment horizontal="left" vertical="center" wrapText="1"/>
    </xf>
    <xf numFmtId="1" fontId="5" fillId="0" borderId="22" xfId="0" applyNumberFormat="1" applyFont="1" applyBorder="1" applyAlignment="1">
      <alignment horizontal="left" vertical="center" wrapText="1"/>
    </xf>
    <xf numFmtId="1" fontId="5" fillId="3" borderId="31" xfId="0" applyNumberFormat="1" applyFont="1" applyFill="1" applyBorder="1" applyAlignment="1">
      <alignment horizontal="left" vertical="center" wrapText="1"/>
    </xf>
    <xf numFmtId="1" fontId="5" fillId="3" borderId="32" xfId="0" applyNumberFormat="1" applyFont="1" applyFill="1" applyBorder="1" applyAlignment="1">
      <alignment horizontal="left" vertical="center" wrapText="1"/>
    </xf>
    <xf numFmtId="1" fontId="5" fillId="0" borderId="39" xfId="0" applyNumberFormat="1" applyFont="1" applyFill="1" applyBorder="1" applyAlignment="1">
      <alignment horizontal="center" vertical="center" wrapText="1"/>
    </xf>
    <xf numFmtId="1" fontId="5" fillId="0" borderId="43" xfId="0" applyNumberFormat="1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 wrapText="1"/>
    </xf>
    <xf numFmtId="1" fontId="5" fillId="0" borderId="4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A&#209;O%202021/FORMATOS%20Y%20MANUAL%20REM%20A&#209;O%202021/SA_21_V1.0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SEPTIEMBRE/116108A0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OCTUBRE/116108A1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NOVIEMBRE/116108A11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DICIEMBRE/116108A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ENERO/116108A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FEBRERO/116108A0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MARZO/116108A0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ABRIL/116108SA0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MAYO/116108SA0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JUNIO/116108A0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JULIO/116108A0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AGOSTO/116108A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SEPTIEMBRE</v>
          </cell>
          <cell r="C6">
            <v>0</v>
          </cell>
          <cell r="D6">
            <v>9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OCTUBRE</v>
          </cell>
          <cell r="C6">
            <v>1</v>
          </cell>
          <cell r="D6">
            <v>0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NOVIEMBRE</v>
          </cell>
          <cell r="C6">
            <v>1</v>
          </cell>
          <cell r="D6">
            <v>1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DICIEMBRE</v>
          </cell>
          <cell r="C6">
            <v>1</v>
          </cell>
          <cell r="D6">
            <v>2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ENERO</v>
          </cell>
          <cell r="C6">
            <v>0</v>
          </cell>
          <cell r="D6">
            <v>1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FEBRERO</v>
          </cell>
          <cell r="C6">
            <v>0</v>
          </cell>
          <cell r="D6">
            <v>2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MARZO</v>
          </cell>
          <cell r="C6">
            <v>0</v>
          </cell>
          <cell r="D6">
            <v>3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ABRIL</v>
          </cell>
          <cell r="C6">
            <v>0</v>
          </cell>
          <cell r="D6">
            <v>4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MAYO</v>
          </cell>
          <cell r="C6">
            <v>0</v>
          </cell>
          <cell r="D6">
            <v>5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JUNIO</v>
          </cell>
          <cell r="C6">
            <v>0</v>
          </cell>
          <cell r="D6">
            <v>6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JULIO</v>
          </cell>
          <cell r="C6">
            <v>0</v>
          </cell>
          <cell r="D6">
            <v>7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AGOSTO</v>
          </cell>
          <cell r="C6">
            <v>0</v>
          </cell>
          <cell r="D6">
            <v>8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Z195"/>
  <sheetViews>
    <sheetView workbookViewId="0">
      <selection activeCell="C85" sqref="C85"/>
    </sheetView>
  </sheetViews>
  <sheetFormatPr baseColWidth="10" defaultColWidth="11.42578125" defaultRowHeight="14.25" x14ac:dyDescent="0.2"/>
  <cols>
    <col min="1" max="1" width="40.42578125" style="2" customWidth="1"/>
    <col min="2" max="2" width="25.85546875" style="2" customWidth="1"/>
    <col min="3" max="3" width="18.28515625" style="2" customWidth="1"/>
    <col min="4" max="10" width="16" style="2" customWidth="1"/>
    <col min="11" max="11" width="18.42578125" style="2" customWidth="1"/>
    <col min="12" max="12" width="16.28515625" style="2" customWidth="1"/>
    <col min="13" max="74" width="11.42578125" style="2"/>
    <col min="75" max="76" width="11.42578125" style="3"/>
    <col min="77" max="77" width="11.42578125" style="4" customWidth="1"/>
    <col min="78" max="104" width="11.28515625" style="4" hidden="1" customWidth="1"/>
    <col min="105" max="105" width="11.28515625" style="5" hidden="1" customWidth="1"/>
    <col min="106" max="234" width="11.42578125" style="5"/>
    <col min="235" max="16384" width="11.42578125" style="2"/>
  </cols>
  <sheetData>
    <row r="1" spans="1:234" ht="16.350000000000001" customHeight="1" x14ac:dyDescent="0.2">
      <c r="A1" s="1" t="s">
        <v>0</v>
      </c>
    </row>
    <row r="2" spans="1:234" ht="16.350000000000001" customHeight="1" x14ac:dyDescent="0.2">
      <c r="A2" s="1" t="str">
        <f>CONCATENATE("COMUNA: ",[1]NOMBRE!B2," - ","( ",[1]NOMBRE!C2,[1]NOMBRE!D2,[1]NOMBRE!E2,[1]NOMBRE!F2,[1]NOMBRE!G2," )")</f>
        <v>COMUNA:  - (  )</v>
      </c>
    </row>
    <row r="3" spans="1:234" ht="16.350000000000001" customHeight="1" x14ac:dyDescent="0.2">
      <c r="A3" s="1" t="str">
        <f>CONCATENATE("ESTABLECIMIENTO/ESTRATEGIA: ",[1]NOMBRE!B3," - ","( ",[1]NOMBRE!C3,[1]NOMBRE!D3,[1]NOMBRE!E3,[1]NOMBRE!F3,[1]NOMBRE!G3,[1]NOMBRE!H3," )")</f>
        <v>ESTABLECIMIENTO/ESTRATEGIA:  - (  )</v>
      </c>
    </row>
    <row r="4" spans="1:234" ht="16.350000000000001" customHeight="1" x14ac:dyDescent="0.2">
      <c r="A4" s="1" t="str">
        <f>CONCATENATE("MES: ",[1]NOMBRE!B6," - ","( ",[1]NOMBRE!C6,[1]NOMBRE!D6," )")</f>
        <v>MES:  - (  )</v>
      </c>
    </row>
    <row r="5" spans="1:234" ht="16.350000000000001" customHeight="1" x14ac:dyDescent="0.2">
      <c r="A5" s="1" t="str">
        <f>CONCATENATE("AÑO: ",[1]NOMBRE!B7)</f>
        <v>AÑO: 2021</v>
      </c>
    </row>
    <row r="6" spans="1:234" ht="15" customHeight="1" x14ac:dyDescent="0.2">
      <c r="A6" s="6"/>
      <c r="B6" s="6"/>
      <c r="C6" s="7" t="s">
        <v>1</v>
      </c>
      <c r="D6" s="6"/>
      <c r="E6" s="6"/>
      <c r="F6" s="6"/>
      <c r="G6" s="6"/>
      <c r="H6" s="8"/>
      <c r="I6" s="9"/>
      <c r="J6" s="10"/>
      <c r="K6" s="10"/>
    </row>
    <row r="7" spans="1:234" ht="15" x14ac:dyDescent="0.2">
      <c r="A7" s="11"/>
      <c r="B7" s="11"/>
      <c r="C7" s="11"/>
      <c r="D7" s="11"/>
      <c r="E7" s="11"/>
      <c r="F7" s="11"/>
      <c r="G7" s="11"/>
      <c r="H7" s="8"/>
      <c r="I7" s="9"/>
      <c r="J7" s="10"/>
      <c r="K7" s="10"/>
    </row>
    <row r="8" spans="1:234" ht="32.1" customHeight="1" x14ac:dyDescent="0.2">
      <c r="A8" s="12" t="s">
        <v>2</v>
      </c>
      <c r="G8" s="12"/>
      <c r="I8" s="13"/>
      <c r="J8" s="10"/>
      <c r="K8" s="10"/>
    </row>
    <row r="9" spans="1:234" ht="66.75" customHeight="1" x14ac:dyDescent="0.2">
      <c r="A9" s="204" t="s">
        <v>3</v>
      </c>
      <c r="B9" s="205"/>
      <c r="C9" s="14" t="s">
        <v>4</v>
      </c>
      <c r="D9" s="15" t="s">
        <v>5</v>
      </c>
      <c r="E9" s="16" t="s">
        <v>6</v>
      </c>
      <c r="F9" s="16" t="s">
        <v>7</v>
      </c>
      <c r="G9" s="17" t="s">
        <v>8</v>
      </c>
      <c r="H9" s="18" t="s">
        <v>9</v>
      </c>
      <c r="I9" s="19" t="s">
        <v>10</v>
      </c>
      <c r="J9" s="19" t="s">
        <v>11</v>
      </c>
      <c r="K9" s="20" t="s">
        <v>12</v>
      </c>
      <c r="L9" s="21" t="s">
        <v>13</v>
      </c>
      <c r="M9" s="22" t="s">
        <v>14</v>
      </c>
      <c r="N9" s="22" t="s">
        <v>15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BW9" s="2"/>
    </row>
    <row r="10" spans="1:234" s="35" customFormat="1" ht="17.25" customHeight="1" x14ac:dyDescent="0.2">
      <c r="A10" s="228" t="s">
        <v>16</v>
      </c>
      <c r="B10" s="229"/>
      <c r="C10" s="23">
        <f>SUM(D10:G10)</f>
        <v>0</v>
      </c>
      <c r="D10" s="24"/>
      <c r="E10" s="25"/>
      <c r="F10" s="25"/>
      <c r="G10" s="26"/>
      <c r="H10" s="27"/>
      <c r="I10" s="28"/>
      <c r="J10" s="29"/>
      <c r="K10" s="27"/>
      <c r="L10" s="30"/>
      <c r="M10" s="31"/>
      <c r="N10" s="32"/>
      <c r="O10" s="33" t="str">
        <f>CA10&amp;CB10</f>
        <v/>
      </c>
      <c r="P10" s="34"/>
      <c r="Q10" s="34"/>
      <c r="R10" s="34"/>
      <c r="S10" s="34"/>
      <c r="T10" s="34"/>
      <c r="U10" s="34"/>
      <c r="V10" s="34"/>
      <c r="W10" s="34"/>
      <c r="X10" s="34"/>
      <c r="Y10" s="5"/>
      <c r="Z10" s="5"/>
      <c r="AA10" s="5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3"/>
      <c r="BY10" s="4"/>
      <c r="BZ10" s="4"/>
      <c r="CA10" s="5" t="str">
        <f>IF(CG10=1,"* La suma del número de Primera, Segunda y Tercera o más Visitas de Seguimiento debe coincidir con el Total. ","")</f>
        <v/>
      </c>
      <c r="CB10" s="5" t="str">
        <f t="shared" ref="CB10:CB36" si="0">IF(CH10=1,"* Programa de Atención Domiciliaria a Personas con Dependencia Severa debe ser MENOR O IGUAL al Total. ","")</f>
        <v/>
      </c>
      <c r="CC10" s="5"/>
      <c r="CD10" s="5"/>
      <c r="CE10" s="5"/>
      <c r="CF10" s="5"/>
      <c r="CG10" s="5">
        <f>IF((K10+J10+L10)&lt;&gt;C10,1,0)</f>
        <v>0</v>
      </c>
      <c r="CH10" s="5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5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</row>
    <row r="11" spans="1:234" s="35" customFormat="1" ht="17.25" customHeight="1" x14ac:dyDescent="0.2">
      <c r="A11" s="246" t="s">
        <v>17</v>
      </c>
      <c r="B11" s="249"/>
      <c r="C11" s="23">
        <f>SUM(D11:G11)</f>
        <v>0</v>
      </c>
      <c r="D11" s="36"/>
      <c r="E11" s="37"/>
      <c r="F11" s="37"/>
      <c r="G11" s="38"/>
      <c r="H11" s="39"/>
      <c r="I11" s="40"/>
      <c r="J11" s="41"/>
      <c r="K11" s="39"/>
      <c r="L11" s="38"/>
      <c r="M11" s="42"/>
      <c r="N11" s="32"/>
      <c r="O11" s="33" t="str">
        <f t="shared" ref="O11:O36" si="1">CA11&amp;CB11</f>
        <v/>
      </c>
      <c r="P11" s="34"/>
      <c r="Q11" s="34"/>
      <c r="R11" s="34"/>
      <c r="S11" s="34"/>
      <c r="T11" s="34"/>
      <c r="U11" s="34"/>
      <c r="V11" s="34"/>
      <c r="W11" s="34"/>
      <c r="X11" s="34"/>
      <c r="Y11" s="5"/>
      <c r="Z11" s="5"/>
      <c r="AA11" s="5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3"/>
      <c r="BY11" s="4"/>
      <c r="BZ11" s="4"/>
      <c r="CA11" s="5" t="str">
        <f t="shared" ref="CA11:CA36" si="2">IF(CG11=1,"* La suma del número de Primera, Segunda y Tercera o más Visitas de Seguimiento debe coincidir con el Total. ","")</f>
        <v/>
      </c>
      <c r="CB11" s="5" t="str">
        <f t="shared" si="0"/>
        <v/>
      </c>
      <c r="CC11" s="5"/>
      <c r="CD11" s="5"/>
      <c r="CE11" s="5"/>
      <c r="CF11" s="5"/>
      <c r="CG11" s="5">
        <f t="shared" ref="CG11:CG36" si="3">IF((K11+J11+L11)&lt;&gt;C11,1,0)</f>
        <v>0</v>
      </c>
      <c r="CH11" s="5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5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</row>
    <row r="12" spans="1:234" s="35" customFormat="1" ht="17.25" customHeight="1" x14ac:dyDescent="0.2">
      <c r="A12" s="246" t="s">
        <v>18</v>
      </c>
      <c r="B12" s="249"/>
      <c r="C12" s="23">
        <f t="shared" ref="C12:C34" si="4">SUM(D12:G12)</f>
        <v>0</v>
      </c>
      <c r="D12" s="36"/>
      <c r="E12" s="37"/>
      <c r="F12" s="37"/>
      <c r="G12" s="38"/>
      <c r="H12" s="39"/>
      <c r="I12" s="40"/>
      <c r="J12" s="41"/>
      <c r="K12" s="39"/>
      <c r="L12" s="38"/>
      <c r="M12" s="42"/>
      <c r="N12" s="32"/>
      <c r="O12" s="33" t="str">
        <f t="shared" si="1"/>
        <v/>
      </c>
      <c r="P12" s="34"/>
      <c r="Q12" s="34"/>
      <c r="R12" s="34"/>
      <c r="S12" s="34"/>
      <c r="T12" s="34"/>
      <c r="U12" s="34"/>
      <c r="V12" s="34"/>
      <c r="W12" s="34"/>
      <c r="X12" s="34"/>
      <c r="Y12" s="5"/>
      <c r="Z12" s="5"/>
      <c r="AA12" s="5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3"/>
      <c r="BY12" s="4"/>
      <c r="BZ12" s="4"/>
      <c r="CA12" s="5" t="str">
        <f t="shared" si="2"/>
        <v/>
      </c>
      <c r="CB12" s="5" t="str">
        <f t="shared" si="0"/>
        <v/>
      </c>
      <c r="CC12" s="5"/>
      <c r="CD12" s="5"/>
      <c r="CE12" s="5"/>
      <c r="CF12" s="5"/>
      <c r="CG12" s="5">
        <f t="shared" si="3"/>
        <v>0</v>
      </c>
      <c r="CH12" s="5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5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</row>
    <row r="13" spans="1:234" s="35" customFormat="1" ht="17.25" customHeight="1" x14ac:dyDescent="0.2">
      <c r="A13" s="246" t="s">
        <v>19</v>
      </c>
      <c r="B13" s="249"/>
      <c r="C13" s="23">
        <f t="shared" si="4"/>
        <v>0</v>
      </c>
      <c r="D13" s="36"/>
      <c r="E13" s="37"/>
      <c r="F13" s="37"/>
      <c r="G13" s="38"/>
      <c r="H13" s="39"/>
      <c r="I13" s="40"/>
      <c r="J13" s="41"/>
      <c r="K13" s="39"/>
      <c r="L13" s="38"/>
      <c r="M13" s="42"/>
      <c r="N13" s="32"/>
      <c r="O13" s="33" t="str">
        <f t="shared" si="1"/>
        <v/>
      </c>
      <c r="P13" s="34"/>
      <c r="Q13" s="34"/>
      <c r="R13" s="34"/>
      <c r="S13" s="34"/>
      <c r="T13" s="34"/>
      <c r="U13" s="34"/>
      <c r="V13" s="34"/>
      <c r="W13" s="34"/>
      <c r="X13" s="34"/>
      <c r="Y13" s="5"/>
      <c r="Z13" s="5"/>
      <c r="AA13" s="5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3"/>
      <c r="BY13" s="4"/>
      <c r="BZ13" s="4"/>
      <c r="CA13" s="5" t="str">
        <f t="shared" si="2"/>
        <v/>
      </c>
      <c r="CB13" s="5" t="str">
        <f t="shared" si="0"/>
        <v/>
      </c>
      <c r="CC13" s="5"/>
      <c r="CD13" s="5"/>
      <c r="CE13" s="5"/>
      <c r="CF13" s="5"/>
      <c r="CG13" s="5">
        <f t="shared" si="3"/>
        <v>0</v>
      </c>
      <c r="CH13" s="5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5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</row>
    <row r="14" spans="1:234" s="35" customFormat="1" ht="25.5" customHeight="1" x14ac:dyDescent="0.2">
      <c r="A14" s="246" t="s">
        <v>20</v>
      </c>
      <c r="B14" s="249"/>
      <c r="C14" s="23">
        <f t="shared" si="4"/>
        <v>0</v>
      </c>
      <c r="D14" s="36"/>
      <c r="E14" s="37"/>
      <c r="F14" s="37"/>
      <c r="G14" s="38"/>
      <c r="H14" s="39"/>
      <c r="I14" s="40"/>
      <c r="J14" s="41"/>
      <c r="K14" s="39"/>
      <c r="L14" s="38"/>
      <c r="M14" s="42"/>
      <c r="N14" s="32"/>
      <c r="O14" s="33" t="str">
        <f t="shared" si="1"/>
        <v/>
      </c>
      <c r="P14" s="34"/>
      <c r="Q14" s="34"/>
      <c r="R14" s="34"/>
      <c r="S14" s="34"/>
      <c r="T14" s="34"/>
      <c r="U14" s="34"/>
      <c r="V14" s="34"/>
      <c r="W14" s="34"/>
      <c r="X14" s="34"/>
      <c r="Y14" s="5"/>
      <c r="Z14" s="5"/>
      <c r="AA14" s="5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3"/>
      <c r="BY14" s="4"/>
      <c r="BZ14" s="4"/>
      <c r="CA14" s="5" t="str">
        <f t="shared" si="2"/>
        <v/>
      </c>
      <c r="CB14" s="5" t="str">
        <f t="shared" si="0"/>
        <v/>
      </c>
      <c r="CC14" s="5"/>
      <c r="CD14" s="5"/>
      <c r="CE14" s="5"/>
      <c r="CF14" s="5"/>
      <c r="CG14" s="5">
        <f t="shared" si="3"/>
        <v>0</v>
      </c>
      <c r="CH14" s="5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5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</row>
    <row r="15" spans="1:234" s="35" customFormat="1" ht="27" customHeight="1" x14ac:dyDescent="0.2">
      <c r="A15" s="246" t="s">
        <v>21</v>
      </c>
      <c r="B15" s="249"/>
      <c r="C15" s="23">
        <f t="shared" si="4"/>
        <v>0</v>
      </c>
      <c r="D15" s="36"/>
      <c r="E15" s="37"/>
      <c r="F15" s="37"/>
      <c r="G15" s="38"/>
      <c r="H15" s="39"/>
      <c r="I15" s="40"/>
      <c r="J15" s="41"/>
      <c r="K15" s="39"/>
      <c r="L15" s="38"/>
      <c r="M15" s="42"/>
      <c r="N15" s="32"/>
      <c r="O15" s="33" t="str">
        <f t="shared" si="1"/>
        <v/>
      </c>
      <c r="P15" s="34"/>
      <c r="Q15" s="34"/>
      <c r="R15" s="34"/>
      <c r="S15" s="34"/>
      <c r="T15" s="34"/>
      <c r="U15" s="34"/>
      <c r="V15" s="34"/>
      <c r="W15" s="34"/>
      <c r="X15" s="34"/>
      <c r="Y15" s="5"/>
      <c r="Z15" s="5"/>
      <c r="AA15" s="5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3"/>
      <c r="BY15" s="4"/>
      <c r="BZ15" s="4"/>
      <c r="CA15" s="5" t="str">
        <f t="shared" si="2"/>
        <v/>
      </c>
      <c r="CB15" s="5" t="str">
        <f t="shared" si="0"/>
        <v/>
      </c>
      <c r="CC15" s="5"/>
      <c r="CD15" s="5"/>
      <c r="CE15" s="5"/>
      <c r="CF15" s="5"/>
      <c r="CG15" s="5">
        <f t="shared" si="3"/>
        <v>0</v>
      </c>
      <c r="CH15" s="5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5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</row>
    <row r="16" spans="1:234" s="35" customFormat="1" ht="22.5" customHeight="1" x14ac:dyDescent="0.2">
      <c r="A16" s="246" t="s">
        <v>22</v>
      </c>
      <c r="B16" s="249"/>
      <c r="C16" s="23">
        <f t="shared" si="4"/>
        <v>0</v>
      </c>
      <c r="D16" s="36"/>
      <c r="E16" s="37"/>
      <c r="F16" s="37"/>
      <c r="G16" s="38"/>
      <c r="H16" s="39"/>
      <c r="I16" s="40"/>
      <c r="J16" s="41"/>
      <c r="K16" s="39"/>
      <c r="L16" s="38"/>
      <c r="M16" s="42"/>
      <c r="N16" s="32"/>
      <c r="O16" s="33" t="str">
        <f t="shared" si="1"/>
        <v/>
      </c>
      <c r="P16" s="34"/>
      <c r="Q16" s="34"/>
      <c r="R16" s="34"/>
      <c r="S16" s="34"/>
      <c r="T16" s="34"/>
      <c r="U16" s="34"/>
      <c r="V16" s="34"/>
      <c r="W16" s="34"/>
      <c r="X16" s="34"/>
      <c r="Y16" s="5"/>
      <c r="Z16" s="5"/>
      <c r="AA16" s="5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3"/>
      <c r="BY16" s="4"/>
      <c r="BZ16" s="4"/>
      <c r="CA16" s="5" t="str">
        <f t="shared" si="2"/>
        <v/>
      </c>
      <c r="CB16" s="5" t="str">
        <f t="shared" si="0"/>
        <v/>
      </c>
      <c r="CC16" s="5"/>
      <c r="CD16" s="5"/>
      <c r="CE16" s="5"/>
      <c r="CF16" s="5"/>
      <c r="CG16" s="5">
        <f t="shared" si="3"/>
        <v>0</v>
      </c>
      <c r="CH16" s="5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5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</row>
    <row r="17" spans="1:234" s="35" customFormat="1" ht="17.25" customHeight="1" x14ac:dyDescent="0.2">
      <c r="A17" s="246" t="s">
        <v>23</v>
      </c>
      <c r="B17" s="249"/>
      <c r="C17" s="23">
        <f t="shared" si="4"/>
        <v>0</v>
      </c>
      <c r="D17" s="36"/>
      <c r="E17" s="37"/>
      <c r="F17" s="37"/>
      <c r="G17" s="38"/>
      <c r="H17" s="39"/>
      <c r="I17" s="40"/>
      <c r="J17" s="41"/>
      <c r="K17" s="39"/>
      <c r="L17" s="38"/>
      <c r="M17" s="42"/>
      <c r="N17" s="32"/>
      <c r="O17" s="33" t="str">
        <f t="shared" si="1"/>
        <v/>
      </c>
      <c r="P17" s="34"/>
      <c r="Q17" s="34"/>
      <c r="R17" s="34"/>
      <c r="S17" s="34"/>
      <c r="T17" s="34"/>
      <c r="U17" s="34"/>
      <c r="V17" s="34"/>
      <c r="W17" s="34"/>
      <c r="X17" s="34"/>
      <c r="Y17" s="5"/>
      <c r="Z17" s="5"/>
      <c r="AA17" s="5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3"/>
      <c r="BY17" s="4"/>
      <c r="BZ17" s="4"/>
      <c r="CA17" s="5" t="str">
        <f t="shared" si="2"/>
        <v/>
      </c>
      <c r="CB17" s="5" t="str">
        <f t="shared" si="0"/>
        <v/>
      </c>
      <c r="CC17" s="5"/>
      <c r="CD17" s="5"/>
      <c r="CE17" s="5"/>
      <c r="CF17" s="5"/>
      <c r="CG17" s="5">
        <f t="shared" si="3"/>
        <v>0</v>
      </c>
      <c r="CH17" s="5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5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</row>
    <row r="18" spans="1:234" s="35" customFormat="1" ht="23.25" customHeight="1" x14ac:dyDescent="0.2">
      <c r="A18" s="246" t="s">
        <v>24</v>
      </c>
      <c r="B18" s="247"/>
      <c r="C18" s="23">
        <f t="shared" si="4"/>
        <v>0</v>
      </c>
      <c r="D18" s="36"/>
      <c r="E18" s="37"/>
      <c r="F18" s="37"/>
      <c r="G18" s="38"/>
      <c r="H18" s="39"/>
      <c r="I18" s="40"/>
      <c r="J18" s="41"/>
      <c r="K18" s="39"/>
      <c r="L18" s="38"/>
      <c r="M18" s="32"/>
      <c r="N18" s="32"/>
      <c r="O18" s="33" t="str">
        <f t="shared" si="1"/>
        <v/>
      </c>
      <c r="P18" s="34"/>
      <c r="Q18" s="34"/>
      <c r="R18" s="34"/>
      <c r="S18" s="34"/>
      <c r="T18" s="34"/>
      <c r="U18" s="34"/>
      <c r="V18" s="34"/>
      <c r="W18" s="34"/>
      <c r="X18" s="34"/>
      <c r="Y18" s="5"/>
      <c r="Z18" s="5"/>
      <c r="AA18" s="5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3"/>
      <c r="BY18" s="4"/>
      <c r="BZ18" s="4"/>
      <c r="CA18" s="5" t="str">
        <f t="shared" si="2"/>
        <v/>
      </c>
      <c r="CB18" s="5" t="str">
        <f>IF(CH18=1,"* Programa de Atención Domiciliaria a Personas con Dependencia Severa debe ser MENOR O IGUAL al Total. ","")</f>
        <v/>
      </c>
      <c r="CC18" s="5"/>
      <c r="CD18" s="5"/>
      <c r="CE18" s="5"/>
      <c r="CF18" s="5"/>
      <c r="CG18" s="5">
        <f t="shared" si="3"/>
        <v>0</v>
      </c>
      <c r="CH18" s="5">
        <f t="shared" ref="CH18:CH31" si="5">IF(M18&gt;C18,1,0)</f>
        <v>0</v>
      </c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5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</row>
    <row r="19" spans="1:234" s="35" customFormat="1" ht="17.25" customHeight="1" x14ac:dyDescent="0.2">
      <c r="A19" s="246" t="s">
        <v>25</v>
      </c>
      <c r="B19" s="249"/>
      <c r="C19" s="23">
        <f t="shared" si="4"/>
        <v>0</v>
      </c>
      <c r="D19" s="36"/>
      <c r="E19" s="37"/>
      <c r="F19" s="37"/>
      <c r="G19" s="38"/>
      <c r="H19" s="39"/>
      <c r="I19" s="40"/>
      <c r="J19" s="41"/>
      <c r="K19" s="39"/>
      <c r="L19" s="38"/>
      <c r="M19" s="32"/>
      <c r="N19" s="32"/>
      <c r="O19" s="33" t="str">
        <f t="shared" si="1"/>
        <v/>
      </c>
      <c r="P19" s="34"/>
      <c r="Q19" s="34"/>
      <c r="R19" s="34"/>
      <c r="S19" s="34"/>
      <c r="T19" s="34"/>
      <c r="U19" s="34"/>
      <c r="V19" s="34"/>
      <c r="W19" s="34"/>
      <c r="X19" s="34"/>
      <c r="Y19" s="5"/>
      <c r="Z19" s="5"/>
      <c r="AA19" s="5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3"/>
      <c r="BY19" s="4"/>
      <c r="BZ19" s="4"/>
      <c r="CA19" s="5" t="str">
        <f t="shared" si="2"/>
        <v/>
      </c>
      <c r="CB19" s="5" t="str">
        <f t="shared" si="0"/>
        <v/>
      </c>
      <c r="CC19" s="5"/>
      <c r="CD19" s="5"/>
      <c r="CE19" s="5"/>
      <c r="CF19" s="5"/>
      <c r="CG19" s="5">
        <f t="shared" si="3"/>
        <v>0</v>
      </c>
      <c r="CH19" s="5">
        <f t="shared" si="5"/>
        <v>0</v>
      </c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5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</row>
    <row r="20" spans="1:234" s="35" customFormat="1" ht="17.25" customHeight="1" x14ac:dyDescent="0.2">
      <c r="A20" s="246" t="s">
        <v>26</v>
      </c>
      <c r="B20" s="249"/>
      <c r="C20" s="23">
        <f t="shared" si="4"/>
        <v>0</v>
      </c>
      <c r="D20" s="36"/>
      <c r="E20" s="37"/>
      <c r="F20" s="37"/>
      <c r="G20" s="38"/>
      <c r="H20" s="39"/>
      <c r="I20" s="40"/>
      <c r="J20" s="41"/>
      <c r="K20" s="39"/>
      <c r="L20" s="38"/>
      <c r="M20" s="32"/>
      <c r="N20" s="32"/>
      <c r="O20" s="33" t="str">
        <f t="shared" si="1"/>
        <v/>
      </c>
      <c r="P20" s="34"/>
      <c r="Q20" s="34"/>
      <c r="R20" s="34"/>
      <c r="S20" s="34"/>
      <c r="T20" s="34"/>
      <c r="U20" s="34"/>
      <c r="V20" s="34"/>
      <c r="W20" s="34"/>
      <c r="X20" s="34"/>
      <c r="Y20" s="5"/>
      <c r="Z20" s="5"/>
      <c r="AA20" s="5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3"/>
      <c r="BY20" s="4"/>
      <c r="BZ20" s="4"/>
      <c r="CA20" s="5" t="str">
        <f t="shared" si="2"/>
        <v/>
      </c>
      <c r="CB20" s="5" t="str">
        <f t="shared" si="0"/>
        <v/>
      </c>
      <c r="CC20" s="5"/>
      <c r="CD20" s="5"/>
      <c r="CE20" s="5"/>
      <c r="CF20" s="5"/>
      <c r="CG20" s="5">
        <f t="shared" si="3"/>
        <v>0</v>
      </c>
      <c r="CH20" s="5">
        <f t="shared" si="5"/>
        <v>0</v>
      </c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5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</row>
    <row r="21" spans="1:234" s="35" customFormat="1" ht="25.5" customHeight="1" x14ac:dyDescent="0.2">
      <c r="A21" s="246" t="s">
        <v>27</v>
      </c>
      <c r="B21" s="249"/>
      <c r="C21" s="23">
        <f t="shared" si="4"/>
        <v>0</v>
      </c>
      <c r="D21" s="36"/>
      <c r="E21" s="37"/>
      <c r="F21" s="37"/>
      <c r="G21" s="38"/>
      <c r="H21" s="39"/>
      <c r="I21" s="40"/>
      <c r="J21" s="41"/>
      <c r="K21" s="39"/>
      <c r="L21" s="38"/>
      <c r="M21" s="42"/>
      <c r="N21" s="32"/>
      <c r="O21" s="33" t="str">
        <f t="shared" si="1"/>
        <v/>
      </c>
      <c r="P21" s="34"/>
      <c r="Q21" s="34"/>
      <c r="R21" s="34"/>
      <c r="S21" s="34"/>
      <c r="T21" s="34"/>
      <c r="U21" s="34"/>
      <c r="V21" s="34"/>
      <c r="W21" s="34"/>
      <c r="X21" s="34"/>
      <c r="Y21" s="5"/>
      <c r="Z21" s="5"/>
      <c r="AA21" s="5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3"/>
      <c r="BY21" s="4"/>
      <c r="BZ21" s="4"/>
      <c r="CA21" s="5" t="str">
        <f t="shared" si="2"/>
        <v/>
      </c>
      <c r="CB21" s="5" t="str">
        <f t="shared" si="0"/>
        <v/>
      </c>
      <c r="CC21" s="5"/>
      <c r="CD21" s="5"/>
      <c r="CE21" s="5"/>
      <c r="CF21" s="5"/>
      <c r="CG21" s="5">
        <f t="shared" si="3"/>
        <v>0</v>
      </c>
      <c r="CH21" s="5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5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</row>
    <row r="22" spans="1:234" s="35" customFormat="1" ht="17.25" customHeight="1" x14ac:dyDescent="0.2">
      <c r="A22" s="246" t="s">
        <v>28</v>
      </c>
      <c r="B22" s="249"/>
      <c r="C22" s="23">
        <f t="shared" si="4"/>
        <v>0</v>
      </c>
      <c r="D22" s="36"/>
      <c r="E22" s="37"/>
      <c r="F22" s="37"/>
      <c r="G22" s="38"/>
      <c r="H22" s="39"/>
      <c r="I22" s="40"/>
      <c r="J22" s="41"/>
      <c r="K22" s="39"/>
      <c r="L22" s="38"/>
      <c r="M22" s="42"/>
      <c r="N22" s="32"/>
      <c r="O22" s="33" t="str">
        <f t="shared" si="1"/>
        <v/>
      </c>
      <c r="P22" s="34"/>
      <c r="Q22" s="34"/>
      <c r="R22" s="34"/>
      <c r="S22" s="34"/>
      <c r="T22" s="34"/>
      <c r="U22" s="34"/>
      <c r="V22" s="34"/>
      <c r="W22" s="34"/>
      <c r="X22" s="34"/>
      <c r="Y22" s="5"/>
      <c r="Z22" s="5"/>
      <c r="AA22" s="5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3"/>
      <c r="BY22" s="4"/>
      <c r="BZ22" s="4"/>
      <c r="CA22" s="5" t="str">
        <f t="shared" si="2"/>
        <v/>
      </c>
      <c r="CB22" s="5" t="str">
        <f>IF(CH22=1,"* Programa de Atención Domiciliaria a Personas con Dependencia Severa debe ser MENOR O IGUAL al Total. ","")</f>
        <v/>
      </c>
      <c r="CC22" s="5"/>
      <c r="CD22" s="5"/>
      <c r="CE22" s="5"/>
      <c r="CF22" s="5"/>
      <c r="CG22" s="5">
        <f t="shared" si="3"/>
        <v>0</v>
      </c>
      <c r="CH22" s="5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5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</row>
    <row r="23" spans="1:234" s="35" customFormat="1" ht="17.25" customHeight="1" x14ac:dyDescent="0.2">
      <c r="A23" s="246" t="s">
        <v>29</v>
      </c>
      <c r="B23" s="247"/>
      <c r="C23" s="23">
        <f>SUM(D23:G23)</f>
        <v>0</v>
      </c>
      <c r="D23" s="36"/>
      <c r="E23" s="37"/>
      <c r="F23" s="37"/>
      <c r="G23" s="38"/>
      <c r="H23" s="39"/>
      <c r="I23" s="40"/>
      <c r="J23" s="41"/>
      <c r="K23" s="39"/>
      <c r="L23" s="38"/>
      <c r="M23" s="32"/>
      <c r="N23" s="32"/>
      <c r="O23" s="33" t="str">
        <f t="shared" si="1"/>
        <v/>
      </c>
      <c r="P23" s="34"/>
      <c r="Q23" s="34"/>
      <c r="R23" s="34"/>
      <c r="S23" s="34"/>
      <c r="T23" s="34"/>
      <c r="U23" s="34"/>
      <c r="V23" s="34"/>
      <c r="W23" s="34"/>
      <c r="X23" s="34"/>
      <c r="Y23" s="5"/>
      <c r="Z23" s="5"/>
      <c r="AA23" s="5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3"/>
      <c r="BY23" s="4"/>
      <c r="BZ23" s="4"/>
      <c r="CA23" s="5" t="str">
        <f t="shared" si="2"/>
        <v/>
      </c>
      <c r="CB23" s="5" t="str">
        <f t="shared" si="0"/>
        <v/>
      </c>
      <c r="CC23" s="5"/>
      <c r="CD23" s="5"/>
      <c r="CE23" s="5"/>
      <c r="CF23" s="5"/>
      <c r="CG23" s="5">
        <f t="shared" si="3"/>
        <v>0</v>
      </c>
      <c r="CH23" s="5">
        <f t="shared" si="5"/>
        <v>0</v>
      </c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5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</row>
    <row r="24" spans="1:234" s="35" customFormat="1" ht="17.25" customHeight="1" x14ac:dyDescent="0.2">
      <c r="A24" s="246" t="s">
        <v>30</v>
      </c>
      <c r="B24" s="247"/>
      <c r="C24" s="23">
        <f t="shared" si="4"/>
        <v>0</v>
      </c>
      <c r="D24" s="36"/>
      <c r="E24" s="37"/>
      <c r="F24" s="37"/>
      <c r="G24" s="38"/>
      <c r="H24" s="39"/>
      <c r="I24" s="40"/>
      <c r="J24" s="41"/>
      <c r="K24" s="39"/>
      <c r="L24" s="38"/>
      <c r="M24" s="32"/>
      <c r="N24" s="32"/>
      <c r="O24" s="33" t="str">
        <f t="shared" si="1"/>
        <v/>
      </c>
      <c r="P24" s="34"/>
      <c r="Q24" s="34"/>
      <c r="R24" s="34"/>
      <c r="S24" s="34"/>
      <c r="T24" s="34"/>
      <c r="U24" s="34"/>
      <c r="V24" s="34"/>
      <c r="W24" s="34"/>
      <c r="X24" s="34"/>
      <c r="Y24" s="5"/>
      <c r="Z24" s="5"/>
      <c r="AA24" s="5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3"/>
      <c r="BY24" s="4"/>
      <c r="BZ24" s="4"/>
      <c r="CA24" s="5" t="str">
        <f t="shared" si="2"/>
        <v/>
      </c>
      <c r="CB24" s="5" t="str">
        <f t="shared" si="0"/>
        <v/>
      </c>
      <c r="CC24" s="5"/>
      <c r="CD24" s="5"/>
      <c r="CE24" s="5"/>
      <c r="CF24" s="5"/>
      <c r="CG24" s="5">
        <f t="shared" si="3"/>
        <v>0</v>
      </c>
      <c r="CH24" s="5">
        <f t="shared" si="5"/>
        <v>0</v>
      </c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5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</row>
    <row r="25" spans="1:234" s="35" customFormat="1" ht="25.5" customHeight="1" x14ac:dyDescent="0.2">
      <c r="A25" s="246" t="s">
        <v>31</v>
      </c>
      <c r="B25" s="247"/>
      <c r="C25" s="23">
        <f>SUM(D25:G25)</f>
        <v>0</v>
      </c>
      <c r="D25" s="36"/>
      <c r="E25" s="37"/>
      <c r="F25" s="37"/>
      <c r="G25" s="38"/>
      <c r="H25" s="39"/>
      <c r="I25" s="40"/>
      <c r="J25" s="41"/>
      <c r="K25" s="39"/>
      <c r="L25" s="38"/>
      <c r="M25" s="32"/>
      <c r="N25" s="32"/>
      <c r="O25" s="33" t="str">
        <f t="shared" si="1"/>
        <v/>
      </c>
      <c r="P25" s="34"/>
      <c r="Q25" s="34"/>
      <c r="R25" s="34"/>
      <c r="S25" s="34"/>
      <c r="T25" s="34"/>
      <c r="U25" s="34"/>
      <c r="V25" s="34"/>
      <c r="W25" s="34"/>
      <c r="X25" s="34"/>
      <c r="Y25" s="5"/>
      <c r="Z25" s="5"/>
      <c r="AA25" s="5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3"/>
      <c r="BY25" s="4"/>
      <c r="BZ25" s="4"/>
      <c r="CA25" s="5" t="str">
        <f t="shared" si="2"/>
        <v/>
      </c>
      <c r="CB25" s="5" t="str">
        <f t="shared" si="0"/>
        <v/>
      </c>
      <c r="CC25" s="5"/>
      <c r="CD25" s="5"/>
      <c r="CE25" s="5"/>
      <c r="CF25" s="5"/>
      <c r="CG25" s="5">
        <f t="shared" si="3"/>
        <v>0</v>
      </c>
      <c r="CH25" s="5">
        <f t="shared" si="5"/>
        <v>0</v>
      </c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5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</row>
    <row r="26" spans="1:234" s="35" customFormat="1" ht="26.25" customHeight="1" x14ac:dyDescent="0.2">
      <c r="A26" s="246" t="s">
        <v>32</v>
      </c>
      <c r="B26" s="249"/>
      <c r="C26" s="23">
        <f t="shared" si="4"/>
        <v>0</v>
      </c>
      <c r="D26" s="36"/>
      <c r="E26" s="37"/>
      <c r="F26" s="37"/>
      <c r="G26" s="38"/>
      <c r="H26" s="39"/>
      <c r="I26" s="40"/>
      <c r="J26" s="41"/>
      <c r="K26" s="39"/>
      <c r="L26" s="38"/>
      <c r="M26" s="42"/>
      <c r="N26" s="32"/>
      <c r="O26" s="33" t="str">
        <f t="shared" si="1"/>
        <v/>
      </c>
      <c r="P26" s="34"/>
      <c r="Q26" s="34"/>
      <c r="R26" s="34"/>
      <c r="S26" s="34"/>
      <c r="T26" s="34"/>
      <c r="U26" s="34"/>
      <c r="V26" s="34"/>
      <c r="W26" s="34"/>
      <c r="X26" s="34"/>
      <c r="Y26" s="5"/>
      <c r="Z26" s="5"/>
      <c r="AA26" s="5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3"/>
      <c r="BY26" s="4"/>
      <c r="BZ26" s="4"/>
      <c r="CA26" s="5" t="str">
        <f t="shared" si="2"/>
        <v/>
      </c>
      <c r="CB26" s="5" t="str">
        <f t="shared" si="0"/>
        <v/>
      </c>
      <c r="CC26" s="5"/>
      <c r="CD26" s="5"/>
      <c r="CE26" s="5"/>
      <c r="CF26" s="5"/>
      <c r="CG26" s="5">
        <f t="shared" si="3"/>
        <v>0</v>
      </c>
      <c r="CH26" s="5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5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</row>
    <row r="27" spans="1:234" s="35" customFormat="1" ht="26.25" customHeight="1" x14ac:dyDescent="0.2">
      <c r="A27" s="246" t="s">
        <v>33</v>
      </c>
      <c r="B27" s="247"/>
      <c r="C27" s="23">
        <f t="shared" si="4"/>
        <v>0</v>
      </c>
      <c r="D27" s="36"/>
      <c r="E27" s="37"/>
      <c r="F27" s="37"/>
      <c r="G27" s="38"/>
      <c r="H27" s="39"/>
      <c r="I27" s="40"/>
      <c r="J27" s="41"/>
      <c r="K27" s="39"/>
      <c r="L27" s="38"/>
      <c r="M27" s="42"/>
      <c r="N27" s="32"/>
      <c r="O27" s="33" t="str">
        <f t="shared" si="1"/>
        <v/>
      </c>
      <c r="P27" s="34"/>
      <c r="Q27" s="34"/>
      <c r="R27" s="34"/>
      <c r="S27" s="34"/>
      <c r="T27" s="34"/>
      <c r="U27" s="34"/>
      <c r="V27" s="34"/>
      <c r="W27" s="34"/>
      <c r="X27" s="34"/>
      <c r="Y27" s="5"/>
      <c r="Z27" s="5"/>
      <c r="AA27" s="5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3"/>
      <c r="BY27" s="4"/>
      <c r="BZ27" s="4"/>
      <c r="CA27" s="5" t="str">
        <f t="shared" si="2"/>
        <v/>
      </c>
      <c r="CB27" s="5" t="str">
        <f t="shared" si="0"/>
        <v/>
      </c>
      <c r="CC27" s="5"/>
      <c r="CD27" s="5"/>
      <c r="CE27" s="5"/>
      <c r="CF27" s="5"/>
      <c r="CG27" s="5">
        <f t="shared" si="3"/>
        <v>0</v>
      </c>
      <c r="CH27" s="5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5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</row>
    <row r="28" spans="1:234" s="35" customFormat="1" ht="24.75" customHeight="1" x14ac:dyDescent="0.2">
      <c r="A28" s="228" t="s">
        <v>34</v>
      </c>
      <c r="B28" s="248"/>
      <c r="C28" s="23">
        <f t="shared" si="4"/>
        <v>0</v>
      </c>
      <c r="D28" s="36"/>
      <c r="E28" s="37"/>
      <c r="F28" s="37"/>
      <c r="G28" s="38"/>
      <c r="H28" s="39"/>
      <c r="I28" s="40"/>
      <c r="J28" s="41"/>
      <c r="K28" s="39"/>
      <c r="L28" s="38"/>
      <c r="M28" s="42"/>
      <c r="N28" s="32"/>
      <c r="O28" s="33" t="str">
        <f t="shared" si="1"/>
        <v/>
      </c>
      <c r="P28" s="34"/>
      <c r="Q28" s="34"/>
      <c r="R28" s="34"/>
      <c r="S28" s="34"/>
      <c r="T28" s="34"/>
      <c r="U28" s="34"/>
      <c r="V28" s="34"/>
      <c r="W28" s="34"/>
      <c r="X28" s="34"/>
      <c r="Y28" s="5"/>
      <c r="Z28" s="5"/>
      <c r="AA28" s="5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3"/>
      <c r="BY28" s="4"/>
      <c r="BZ28" s="4"/>
      <c r="CA28" s="5" t="str">
        <f t="shared" si="2"/>
        <v/>
      </c>
      <c r="CB28" s="5" t="str">
        <f t="shared" si="0"/>
        <v/>
      </c>
      <c r="CC28" s="5"/>
      <c r="CD28" s="5"/>
      <c r="CE28" s="5"/>
      <c r="CF28" s="5"/>
      <c r="CG28" s="5">
        <f t="shared" si="3"/>
        <v>0</v>
      </c>
      <c r="CH28" s="5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5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</row>
    <row r="29" spans="1:234" s="35" customFormat="1" ht="17.25" customHeight="1" x14ac:dyDescent="0.2">
      <c r="A29" s="228" t="s">
        <v>35</v>
      </c>
      <c r="B29" s="229"/>
      <c r="C29" s="23">
        <f t="shared" si="4"/>
        <v>0</v>
      </c>
      <c r="D29" s="36"/>
      <c r="E29" s="37"/>
      <c r="F29" s="37"/>
      <c r="G29" s="38"/>
      <c r="H29" s="39"/>
      <c r="I29" s="40"/>
      <c r="J29" s="41"/>
      <c r="K29" s="39"/>
      <c r="L29" s="38"/>
      <c r="M29" s="43"/>
      <c r="N29" s="32"/>
      <c r="O29" s="33" t="str">
        <f t="shared" si="1"/>
        <v/>
      </c>
      <c r="P29" s="34"/>
      <c r="Q29" s="34"/>
      <c r="R29" s="34"/>
      <c r="S29" s="34"/>
      <c r="T29" s="34"/>
      <c r="U29" s="34"/>
      <c r="V29" s="34"/>
      <c r="W29" s="34"/>
      <c r="X29" s="34"/>
      <c r="Y29" s="5"/>
      <c r="Z29" s="5"/>
      <c r="AA29" s="5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3"/>
      <c r="BY29" s="4"/>
      <c r="BZ29" s="4"/>
      <c r="CA29" s="5" t="str">
        <f t="shared" si="2"/>
        <v/>
      </c>
      <c r="CB29" s="5" t="str">
        <f t="shared" si="0"/>
        <v/>
      </c>
      <c r="CC29" s="5"/>
      <c r="CD29" s="5"/>
      <c r="CE29" s="5"/>
      <c r="CF29" s="5"/>
      <c r="CG29" s="5">
        <f t="shared" si="3"/>
        <v>0</v>
      </c>
      <c r="CH29" s="5">
        <f t="shared" si="5"/>
        <v>0</v>
      </c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5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</row>
    <row r="30" spans="1:234" s="35" customFormat="1" ht="17.25" customHeight="1" x14ac:dyDescent="0.2">
      <c r="A30" s="246" t="s">
        <v>36</v>
      </c>
      <c r="B30" s="249"/>
      <c r="C30" s="23">
        <f t="shared" si="4"/>
        <v>0</v>
      </c>
      <c r="D30" s="44"/>
      <c r="E30" s="37"/>
      <c r="F30" s="37"/>
      <c r="G30" s="38"/>
      <c r="H30" s="40"/>
      <c r="I30" s="40"/>
      <c r="J30" s="44"/>
      <c r="K30" s="39"/>
      <c r="L30" s="38"/>
      <c r="M30" s="43"/>
      <c r="N30" s="32"/>
      <c r="O30" s="33" t="str">
        <f t="shared" si="1"/>
        <v/>
      </c>
      <c r="P30" s="34"/>
      <c r="Q30" s="34"/>
      <c r="R30" s="34"/>
      <c r="S30" s="34"/>
      <c r="T30" s="34"/>
      <c r="U30" s="34"/>
      <c r="V30" s="34"/>
      <c r="W30" s="34"/>
      <c r="X30" s="34"/>
      <c r="Y30" s="5"/>
      <c r="Z30" s="5"/>
      <c r="AA30" s="5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3"/>
      <c r="BY30" s="4"/>
      <c r="BZ30" s="4"/>
      <c r="CA30" s="5" t="str">
        <f t="shared" si="2"/>
        <v/>
      </c>
      <c r="CB30" s="5" t="str">
        <f t="shared" si="0"/>
        <v/>
      </c>
      <c r="CC30" s="5"/>
      <c r="CD30" s="5"/>
      <c r="CE30" s="5"/>
      <c r="CF30" s="5"/>
      <c r="CG30" s="5">
        <f t="shared" si="3"/>
        <v>0</v>
      </c>
      <c r="CH30" s="5">
        <f t="shared" si="5"/>
        <v>0</v>
      </c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5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</row>
    <row r="31" spans="1:234" s="35" customFormat="1" ht="24" customHeight="1" x14ac:dyDescent="0.2">
      <c r="A31" s="250" t="s">
        <v>37</v>
      </c>
      <c r="B31" s="251"/>
      <c r="C31" s="45">
        <f>SUM(D31:G31)</f>
        <v>0</v>
      </c>
      <c r="D31" s="46"/>
      <c r="E31" s="47"/>
      <c r="F31" s="47"/>
      <c r="G31" s="48"/>
      <c r="H31" s="49"/>
      <c r="I31" s="49"/>
      <c r="J31" s="46"/>
      <c r="K31" s="50"/>
      <c r="L31" s="48"/>
      <c r="M31" s="51"/>
      <c r="N31" s="52"/>
      <c r="O31" s="33" t="str">
        <f t="shared" si="1"/>
        <v/>
      </c>
      <c r="P31" s="34"/>
      <c r="Q31" s="34"/>
      <c r="R31" s="34"/>
      <c r="S31" s="34"/>
      <c r="T31" s="34"/>
      <c r="U31" s="34"/>
      <c r="V31" s="34"/>
      <c r="W31" s="34"/>
      <c r="X31" s="34"/>
      <c r="Y31" s="5"/>
      <c r="Z31" s="5"/>
      <c r="AA31" s="5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3"/>
      <c r="BY31" s="4"/>
      <c r="BZ31" s="4"/>
      <c r="CA31" s="5" t="str">
        <f t="shared" si="2"/>
        <v/>
      </c>
      <c r="CB31" s="5" t="str">
        <f t="shared" si="0"/>
        <v/>
      </c>
      <c r="CC31" s="5"/>
      <c r="CD31" s="5"/>
      <c r="CE31" s="5"/>
      <c r="CF31" s="5"/>
      <c r="CG31" s="5">
        <f t="shared" si="3"/>
        <v>0</v>
      </c>
      <c r="CH31" s="5">
        <f t="shared" si="5"/>
        <v>0</v>
      </c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5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</row>
    <row r="32" spans="1:234" s="35" customFormat="1" ht="25.5" customHeight="1" x14ac:dyDescent="0.2">
      <c r="A32" s="252" t="s">
        <v>38</v>
      </c>
      <c r="B32" s="53" t="s">
        <v>39</v>
      </c>
      <c r="C32" s="54">
        <f>SUM(D32:G32)</f>
        <v>0</v>
      </c>
      <c r="D32" s="24"/>
      <c r="E32" s="25"/>
      <c r="F32" s="25"/>
      <c r="G32" s="30"/>
      <c r="H32" s="27"/>
      <c r="I32" s="28"/>
      <c r="J32" s="29"/>
      <c r="K32" s="27"/>
      <c r="L32" s="30"/>
      <c r="M32" s="55"/>
      <c r="N32" s="56"/>
      <c r="O32" s="33" t="str">
        <f t="shared" si="1"/>
        <v/>
      </c>
      <c r="P32" s="34"/>
      <c r="Q32" s="34"/>
      <c r="R32" s="34"/>
      <c r="S32" s="34"/>
      <c r="T32" s="34"/>
      <c r="U32" s="34"/>
      <c r="V32" s="34"/>
      <c r="W32" s="34"/>
      <c r="X32" s="34"/>
      <c r="Y32" s="5"/>
      <c r="Z32" s="5"/>
      <c r="AA32" s="5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3"/>
      <c r="BY32" s="4"/>
      <c r="BZ32" s="4"/>
      <c r="CA32" s="5" t="str">
        <f t="shared" si="2"/>
        <v/>
      </c>
      <c r="CB32" s="5" t="str">
        <f t="shared" si="0"/>
        <v/>
      </c>
      <c r="CC32" s="5"/>
      <c r="CD32" s="5"/>
      <c r="CE32" s="5"/>
      <c r="CF32" s="5"/>
      <c r="CG32" s="5">
        <f t="shared" si="3"/>
        <v>0</v>
      </c>
      <c r="CH32" s="5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5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</row>
    <row r="33" spans="1:234" s="35" customFormat="1" ht="36" customHeight="1" x14ac:dyDescent="0.2">
      <c r="A33" s="253"/>
      <c r="B33" s="57" t="s">
        <v>40</v>
      </c>
      <c r="C33" s="23">
        <f t="shared" si="4"/>
        <v>0</v>
      </c>
      <c r="D33" s="36"/>
      <c r="E33" s="37"/>
      <c r="F33" s="37"/>
      <c r="G33" s="38"/>
      <c r="H33" s="39"/>
      <c r="I33" s="40"/>
      <c r="J33" s="41"/>
      <c r="K33" s="39"/>
      <c r="L33" s="38"/>
      <c r="M33" s="58"/>
      <c r="N33" s="32"/>
      <c r="O33" s="33" t="str">
        <f t="shared" si="1"/>
        <v/>
      </c>
      <c r="P33" s="34"/>
      <c r="Q33" s="34"/>
      <c r="R33" s="34"/>
      <c r="S33" s="34"/>
      <c r="T33" s="34"/>
      <c r="U33" s="34"/>
      <c r="V33" s="34"/>
      <c r="W33" s="34"/>
      <c r="X33" s="34"/>
      <c r="Y33" s="5"/>
      <c r="Z33" s="5"/>
      <c r="AA33" s="5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3"/>
      <c r="BY33" s="4"/>
      <c r="BZ33" s="4"/>
      <c r="CA33" s="5" t="str">
        <f t="shared" si="2"/>
        <v/>
      </c>
      <c r="CB33" s="5" t="str">
        <f t="shared" si="0"/>
        <v/>
      </c>
      <c r="CC33" s="5"/>
      <c r="CD33" s="5"/>
      <c r="CE33" s="5"/>
      <c r="CF33" s="5"/>
      <c r="CG33" s="5">
        <f t="shared" si="3"/>
        <v>0</v>
      </c>
      <c r="CH33" s="5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5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</row>
    <row r="34" spans="1:234" s="35" customFormat="1" ht="31.5" x14ac:dyDescent="0.2">
      <c r="A34" s="253"/>
      <c r="B34" s="57" t="s">
        <v>41</v>
      </c>
      <c r="C34" s="23">
        <f t="shared" si="4"/>
        <v>0</v>
      </c>
      <c r="D34" s="59"/>
      <c r="E34" s="60"/>
      <c r="F34" s="60"/>
      <c r="G34" s="61"/>
      <c r="H34" s="62"/>
      <c r="I34" s="63"/>
      <c r="J34" s="64"/>
      <c r="K34" s="62"/>
      <c r="L34" s="61"/>
      <c r="M34" s="58"/>
      <c r="N34" s="32"/>
      <c r="O34" s="33" t="str">
        <f t="shared" si="1"/>
        <v/>
      </c>
      <c r="P34" s="34"/>
      <c r="Q34" s="34"/>
      <c r="R34" s="34"/>
      <c r="S34" s="34"/>
      <c r="T34" s="34"/>
      <c r="U34" s="34"/>
      <c r="V34" s="34"/>
      <c r="W34" s="34"/>
      <c r="X34" s="34"/>
      <c r="Y34" s="5"/>
      <c r="Z34" s="5"/>
      <c r="AA34" s="5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3"/>
      <c r="BY34" s="4"/>
      <c r="BZ34" s="4"/>
      <c r="CA34" s="5" t="str">
        <f t="shared" si="2"/>
        <v/>
      </c>
      <c r="CB34" s="5" t="str">
        <f t="shared" si="0"/>
        <v/>
      </c>
      <c r="CC34" s="5"/>
      <c r="CD34" s="5"/>
      <c r="CE34" s="5"/>
      <c r="CF34" s="5"/>
      <c r="CG34" s="5">
        <f t="shared" si="3"/>
        <v>0</v>
      </c>
      <c r="CH34" s="5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5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</row>
    <row r="35" spans="1:234" s="35" customFormat="1" ht="31.5" x14ac:dyDescent="0.2">
      <c r="A35" s="253"/>
      <c r="B35" s="57" t="s">
        <v>42</v>
      </c>
      <c r="C35" s="23">
        <f>SUM(D35:G35)</f>
        <v>0</v>
      </c>
      <c r="D35" s="65"/>
      <c r="E35" s="37"/>
      <c r="F35" s="37"/>
      <c r="G35" s="38"/>
      <c r="H35" s="39"/>
      <c r="I35" s="40"/>
      <c r="J35" s="41"/>
      <c r="K35" s="39"/>
      <c r="L35" s="38"/>
      <c r="M35" s="66"/>
      <c r="N35" s="32"/>
      <c r="O35" s="33" t="str">
        <f t="shared" si="1"/>
        <v/>
      </c>
      <c r="P35" s="34"/>
      <c r="Q35" s="34"/>
      <c r="R35" s="34"/>
      <c r="S35" s="34"/>
      <c r="T35" s="34"/>
      <c r="U35" s="34"/>
      <c r="V35" s="34"/>
      <c r="W35" s="34"/>
      <c r="X35" s="34"/>
      <c r="Y35" s="5"/>
      <c r="Z35" s="5"/>
      <c r="AA35" s="5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3"/>
      <c r="BY35" s="4"/>
      <c r="BZ35" s="4"/>
      <c r="CA35" s="5" t="str">
        <f t="shared" si="2"/>
        <v/>
      </c>
      <c r="CB35" s="5" t="str">
        <f t="shared" si="0"/>
        <v/>
      </c>
      <c r="CC35" s="5"/>
      <c r="CD35" s="5"/>
      <c r="CE35" s="5"/>
      <c r="CF35" s="5"/>
      <c r="CG35" s="5">
        <f t="shared" si="3"/>
        <v>0</v>
      </c>
      <c r="CH35" s="5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5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</row>
    <row r="36" spans="1:234" s="35" customFormat="1" ht="28.5" customHeight="1" x14ac:dyDescent="0.2">
      <c r="A36" s="254"/>
      <c r="B36" s="67" t="s">
        <v>43</v>
      </c>
      <c r="C36" s="45">
        <f>SUM(D36:G36)</f>
        <v>0</v>
      </c>
      <c r="D36" s="46"/>
      <c r="E36" s="47"/>
      <c r="F36" s="47"/>
      <c r="G36" s="48"/>
      <c r="H36" s="49"/>
      <c r="I36" s="49"/>
      <c r="J36" s="46"/>
      <c r="K36" s="50"/>
      <c r="L36" s="48"/>
      <c r="M36" s="68"/>
      <c r="N36" s="52"/>
      <c r="O36" s="33" t="str">
        <f t="shared" si="1"/>
        <v/>
      </c>
      <c r="P36" s="34"/>
      <c r="Q36" s="34"/>
      <c r="R36" s="34"/>
      <c r="S36" s="34"/>
      <c r="T36" s="34"/>
      <c r="U36" s="34"/>
      <c r="V36" s="34"/>
      <c r="W36" s="34"/>
      <c r="X36" s="34"/>
      <c r="Y36" s="5"/>
      <c r="Z36" s="5"/>
      <c r="AA36" s="5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3"/>
      <c r="BY36" s="4"/>
      <c r="BZ36" s="4"/>
      <c r="CA36" s="5" t="str">
        <f t="shared" si="2"/>
        <v/>
      </c>
      <c r="CB36" s="5" t="str">
        <f t="shared" si="0"/>
        <v/>
      </c>
      <c r="CC36" s="5"/>
      <c r="CD36" s="5"/>
      <c r="CE36" s="5"/>
      <c r="CF36" s="5"/>
      <c r="CG36" s="5">
        <f t="shared" si="3"/>
        <v>0</v>
      </c>
      <c r="CH36" s="5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5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</row>
    <row r="37" spans="1:234" s="35" customFormat="1" ht="32.1" customHeight="1" x14ac:dyDescent="0.2">
      <c r="A37" s="69" t="s">
        <v>44</v>
      </c>
      <c r="B37" s="70"/>
      <c r="C37" s="70"/>
      <c r="D37" s="71"/>
      <c r="E37" s="71"/>
      <c r="F37" s="71"/>
      <c r="G37" s="71"/>
      <c r="H37" s="10"/>
      <c r="I37" s="13"/>
      <c r="J37" s="10"/>
      <c r="K37" s="10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3"/>
      <c r="BX37" s="3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5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</row>
    <row r="38" spans="1:234" s="35" customFormat="1" ht="45.6" customHeight="1" x14ac:dyDescent="0.2">
      <c r="A38" s="204" t="s">
        <v>3</v>
      </c>
      <c r="B38" s="206"/>
      <c r="C38" s="72" t="s">
        <v>4</v>
      </c>
      <c r="D38" s="72" t="s">
        <v>5</v>
      </c>
      <c r="E38" s="73" t="s">
        <v>45</v>
      </c>
      <c r="F38" s="16" t="s">
        <v>46</v>
      </c>
      <c r="G38" s="15" t="s">
        <v>8</v>
      </c>
      <c r="H38" s="74" t="s">
        <v>9</v>
      </c>
      <c r="I38" s="74" t="s">
        <v>10</v>
      </c>
      <c r="J38" s="74" t="s">
        <v>15</v>
      </c>
      <c r="K38" s="10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3"/>
      <c r="BX38" s="3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5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</row>
    <row r="39" spans="1:234" s="35" customFormat="1" x14ac:dyDescent="0.2">
      <c r="A39" s="240" t="s">
        <v>47</v>
      </c>
      <c r="B39" s="241"/>
      <c r="C39" s="75">
        <f>SUM(D39:F39)</f>
        <v>0</v>
      </c>
      <c r="D39" s="24">
        <f>SUM(ENERO:DICIEMBRE!D39)</f>
        <v>0</v>
      </c>
      <c r="E39" s="24">
        <f>SUM(ENERO:DICIEMBRE!E39)</f>
        <v>0</v>
      </c>
      <c r="F39" s="24">
        <f>SUM(ENERO:DICIEMBRE!F39)</f>
        <v>0</v>
      </c>
      <c r="G39" s="79"/>
      <c r="H39" s="24">
        <f>SUM(ENERO:DICIEMBRE!H39)</f>
        <v>0</v>
      </c>
      <c r="I39" s="24">
        <f>SUM(ENERO:DICIEMBRE!I39)</f>
        <v>0</v>
      </c>
      <c r="J39" s="24">
        <f>SUM(ENERO:DICIEMBRE!J39)</f>
        <v>0</v>
      </c>
      <c r="K39" s="10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3"/>
      <c r="BX39" s="3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5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</row>
    <row r="40" spans="1:234" s="35" customFormat="1" x14ac:dyDescent="0.2">
      <c r="A40" s="246" t="s">
        <v>48</v>
      </c>
      <c r="B40" s="247"/>
      <c r="C40" s="81">
        <f t="shared" ref="C40:C45" si="6">SUM(D40:F40)</f>
        <v>0</v>
      </c>
      <c r="D40" s="24">
        <f>SUM(ENERO:DICIEMBRE!D40)</f>
        <v>0</v>
      </c>
      <c r="E40" s="24">
        <f>SUM(ENERO:DICIEMBRE!E40)</f>
        <v>0</v>
      </c>
      <c r="F40" s="24">
        <f>SUM(ENERO:DICIEMBRE!F40)</f>
        <v>0</v>
      </c>
      <c r="G40" s="84"/>
      <c r="H40" s="24">
        <f>SUM(ENERO:DICIEMBRE!H40)</f>
        <v>0</v>
      </c>
      <c r="I40" s="24">
        <f>SUM(ENERO:DICIEMBRE!I40)</f>
        <v>0</v>
      </c>
      <c r="J40" s="24">
        <f>SUM(ENERO:DICIEMBRE!J40)</f>
        <v>0</v>
      </c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3"/>
      <c r="BX40" s="3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5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</row>
    <row r="41" spans="1:234" s="35" customFormat="1" x14ac:dyDescent="0.2">
      <c r="A41" s="246" t="s">
        <v>49</v>
      </c>
      <c r="B41" s="247"/>
      <c r="C41" s="23">
        <f t="shared" si="6"/>
        <v>0</v>
      </c>
      <c r="D41" s="24">
        <f>SUM(ENERO:DICIEMBRE!D41)</f>
        <v>0</v>
      </c>
      <c r="E41" s="24">
        <f>SUM(ENERO:DICIEMBRE!E41)</f>
        <v>0</v>
      </c>
      <c r="F41" s="24">
        <f>SUM(ENERO:DICIEMBRE!F41)</f>
        <v>0</v>
      </c>
      <c r="G41" s="84"/>
      <c r="H41" s="24">
        <f>SUM(ENERO:DICIEMBRE!H41)</f>
        <v>0</v>
      </c>
      <c r="I41" s="24">
        <f>SUM(ENERO:DICIEMBRE!I41)</f>
        <v>0</v>
      </c>
      <c r="J41" s="24">
        <f>SUM(ENERO:DICIEMBRE!J41)</f>
        <v>0</v>
      </c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3"/>
      <c r="BX41" s="3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5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</row>
    <row r="42" spans="1:234" s="35" customFormat="1" x14ac:dyDescent="0.2">
      <c r="A42" s="246" t="s">
        <v>50</v>
      </c>
      <c r="B42" s="247"/>
      <c r="C42" s="23">
        <f t="shared" si="6"/>
        <v>0</v>
      </c>
      <c r="D42" s="24">
        <f>SUM(ENERO:DICIEMBRE!D42)</f>
        <v>0</v>
      </c>
      <c r="E42" s="24">
        <f>SUM(ENERO:DICIEMBRE!E42)</f>
        <v>0</v>
      </c>
      <c r="F42" s="24">
        <f>SUM(ENERO:DICIEMBRE!F42)</f>
        <v>0</v>
      </c>
      <c r="G42" s="85"/>
      <c r="H42" s="24">
        <f>SUM(ENERO:DICIEMBRE!H42)</f>
        <v>0</v>
      </c>
      <c r="I42" s="24">
        <f>SUM(ENERO:DICIEMBRE!I42)</f>
        <v>0</v>
      </c>
      <c r="J42" s="24">
        <f>SUM(ENERO:DICIEMBRE!J42)</f>
        <v>0</v>
      </c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3"/>
      <c r="BX42" s="3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5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</row>
    <row r="43" spans="1:234" s="35" customFormat="1" ht="21" x14ac:dyDescent="0.2">
      <c r="A43" s="245" t="s">
        <v>51</v>
      </c>
      <c r="B43" s="87" t="s">
        <v>52</v>
      </c>
      <c r="C43" s="88">
        <f t="shared" si="6"/>
        <v>247</v>
      </c>
      <c r="D43" s="24">
        <f>SUM(ENERO:DICIEMBRE!D43)</f>
        <v>247</v>
      </c>
      <c r="E43" s="24">
        <f>SUM(ENERO:DICIEMBRE!E43)</f>
        <v>0</v>
      </c>
      <c r="F43" s="24">
        <f>SUM(ENERO:DICIEMBRE!F43)</f>
        <v>0</v>
      </c>
      <c r="G43" s="79"/>
      <c r="H43" s="24">
        <f>SUM(ENERO:DICIEMBRE!H43)</f>
        <v>0</v>
      </c>
      <c r="I43" s="24">
        <f>SUM(ENERO:DICIEMBRE!I43)</f>
        <v>0</v>
      </c>
      <c r="J43" s="24">
        <f>SUM(ENERO:DICIEMBRE!J43)</f>
        <v>0</v>
      </c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3"/>
      <c r="BX43" s="3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5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</row>
    <row r="44" spans="1:234" s="35" customFormat="1" x14ac:dyDescent="0.2">
      <c r="A44" s="245"/>
      <c r="B44" s="90" t="s">
        <v>53</v>
      </c>
      <c r="C44" s="23">
        <f t="shared" si="6"/>
        <v>0</v>
      </c>
      <c r="D44" s="24">
        <f>SUM(ENERO:DICIEMBRE!D44)</f>
        <v>0</v>
      </c>
      <c r="E44" s="24">
        <f>SUM(ENERO:DICIEMBRE!E44)</f>
        <v>0</v>
      </c>
      <c r="F44" s="24">
        <f>SUM(ENERO:DICIEMBRE!F44)</f>
        <v>0</v>
      </c>
      <c r="G44" s="84"/>
      <c r="H44" s="24">
        <f>SUM(ENERO:DICIEMBRE!H44)</f>
        <v>0</v>
      </c>
      <c r="I44" s="24">
        <f>SUM(ENERO:DICIEMBRE!I44)</f>
        <v>0</v>
      </c>
      <c r="J44" s="24">
        <f>SUM(ENERO:DICIEMBRE!J44)</f>
        <v>0</v>
      </c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3"/>
      <c r="BX44" s="3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5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</row>
    <row r="45" spans="1:234" s="35" customFormat="1" ht="23.45" customHeight="1" x14ac:dyDescent="0.2">
      <c r="A45" s="245"/>
      <c r="B45" s="91" t="s">
        <v>54</v>
      </c>
      <c r="C45" s="45">
        <f t="shared" si="6"/>
        <v>0</v>
      </c>
      <c r="D45" s="24">
        <f>SUM(ENERO:DICIEMBRE!D45)</f>
        <v>0</v>
      </c>
      <c r="E45" s="24">
        <f>SUM(ENERO:DICIEMBRE!E45)</f>
        <v>0</v>
      </c>
      <c r="F45" s="24">
        <f>SUM(ENERO:DICIEMBRE!F45)</f>
        <v>0</v>
      </c>
      <c r="G45" s="95"/>
      <c r="H45" s="24">
        <f>SUM(ENERO:DICIEMBRE!H45)</f>
        <v>0</v>
      </c>
      <c r="I45" s="24">
        <f>SUM(ENERO:DICIEMBRE!I45)</f>
        <v>0</v>
      </c>
      <c r="J45" s="24">
        <f>SUM(ENERO:DICIEMBRE!J45)</f>
        <v>0</v>
      </c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3"/>
      <c r="BX45" s="3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5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</row>
    <row r="46" spans="1:234" s="35" customFormat="1" x14ac:dyDescent="0.2">
      <c r="A46" s="228" t="s">
        <v>55</v>
      </c>
      <c r="B46" s="229"/>
      <c r="C46" s="88">
        <f>SUM(D46:G46)</f>
        <v>10</v>
      </c>
      <c r="D46" s="24">
        <f>SUM(ENERO:DICIEMBRE!D46)</f>
        <v>6</v>
      </c>
      <c r="E46" s="24">
        <f>SUM(ENERO:DICIEMBRE!E46)</f>
        <v>4</v>
      </c>
      <c r="F46" s="24">
        <f>SUM(ENERO:DICIEMBRE!F46)</f>
        <v>0</v>
      </c>
      <c r="G46" s="24">
        <f>SUM(ENERO:DICIEMBRE!G46)</f>
        <v>0</v>
      </c>
      <c r="H46" s="24">
        <f>SUM(ENERO:DICIEMBRE!H46)</f>
        <v>0</v>
      </c>
      <c r="I46" s="24">
        <f>SUM(ENERO:DICIEMBRE!I46)</f>
        <v>0</v>
      </c>
      <c r="J46" s="24">
        <f>SUM(ENERO:DICIEMBRE!J46)</f>
        <v>0</v>
      </c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3"/>
      <c r="BX46" s="3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5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</row>
    <row r="47" spans="1:234" s="35" customFormat="1" x14ac:dyDescent="0.2">
      <c r="A47" s="230" t="s">
        <v>56</v>
      </c>
      <c r="B47" s="231"/>
      <c r="C47" s="45">
        <f>SUM(D47:G47)</f>
        <v>15362</v>
      </c>
      <c r="D47" s="24">
        <f>SUM(ENERO:DICIEMBRE!D47)</f>
        <v>4175</v>
      </c>
      <c r="E47" s="24">
        <f>SUM(ENERO:DICIEMBRE!E47)</f>
        <v>4085</v>
      </c>
      <c r="F47" s="24">
        <f>SUM(ENERO:DICIEMBRE!F47)</f>
        <v>1749</v>
      </c>
      <c r="G47" s="24">
        <f>SUM(ENERO:DICIEMBRE!G47)</f>
        <v>5353</v>
      </c>
      <c r="H47" s="24">
        <f>SUM(ENERO:DICIEMBRE!H47)</f>
        <v>0</v>
      </c>
      <c r="I47" s="24">
        <f>SUM(ENERO:DICIEMBRE!I47)</f>
        <v>0</v>
      </c>
      <c r="J47" s="24">
        <f>SUM(ENERO:DICIEMBRE!J47)</f>
        <v>0</v>
      </c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3"/>
      <c r="BX47" s="3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5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</row>
    <row r="48" spans="1:234" s="35" customFormat="1" x14ac:dyDescent="0.2">
      <c r="A48" s="232" t="s">
        <v>4</v>
      </c>
      <c r="B48" s="233"/>
      <c r="C48" s="101">
        <f t="shared" ref="C48:J48" si="7">SUM(C39:C47)</f>
        <v>15619</v>
      </c>
      <c r="D48" s="101">
        <f>SUM(D39:D47)</f>
        <v>4428</v>
      </c>
      <c r="E48" s="102">
        <f t="shared" si="7"/>
        <v>4089</v>
      </c>
      <c r="F48" s="103">
        <f t="shared" si="7"/>
        <v>1749</v>
      </c>
      <c r="G48" s="104">
        <f>SUM(G46:G47)</f>
        <v>5353</v>
      </c>
      <c r="H48" s="105">
        <f t="shared" si="7"/>
        <v>0</v>
      </c>
      <c r="I48" s="105">
        <f t="shared" si="7"/>
        <v>0</v>
      </c>
      <c r="J48" s="105">
        <f t="shared" si="7"/>
        <v>0</v>
      </c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3"/>
      <c r="BX48" s="3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5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</row>
    <row r="49" spans="1:234" s="35" customFormat="1" x14ac:dyDescent="0.2">
      <c r="A49" s="106" t="s">
        <v>57</v>
      </c>
      <c r="B49" s="107"/>
      <c r="C49" s="108"/>
      <c r="D49" s="108"/>
      <c r="E49" s="108"/>
      <c r="F49" s="13"/>
      <c r="G49" s="13"/>
      <c r="H49" s="10"/>
      <c r="I49" s="13"/>
      <c r="J49" s="10"/>
      <c r="K49" s="10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3"/>
      <c r="BX49" s="3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5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</row>
    <row r="50" spans="1:234" s="35" customFormat="1" ht="32.1" customHeight="1" x14ac:dyDescent="0.2">
      <c r="A50" s="109" t="s">
        <v>58</v>
      </c>
      <c r="B50" s="110"/>
      <c r="C50" s="110"/>
      <c r="D50" s="110"/>
      <c r="E50" s="110"/>
      <c r="F50" s="111"/>
      <c r="G50" s="111"/>
      <c r="H50" s="111"/>
      <c r="I50" s="13"/>
      <c r="J50" s="10"/>
      <c r="K50" s="10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3"/>
      <c r="BX50" s="3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5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</row>
    <row r="51" spans="1:234" s="35" customFormat="1" ht="71.45" customHeight="1" x14ac:dyDescent="0.2">
      <c r="A51" s="204" t="s">
        <v>3</v>
      </c>
      <c r="B51" s="206"/>
      <c r="C51" s="14" t="s">
        <v>4</v>
      </c>
      <c r="D51" s="112" t="s">
        <v>59</v>
      </c>
      <c r="E51" s="113" t="s">
        <v>60</v>
      </c>
      <c r="F51" s="22" t="s">
        <v>61</v>
      </c>
      <c r="G51" s="13"/>
      <c r="H51" s="114"/>
      <c r="I51" s="13"/>
      <c r="J51" s="10"/>
      <c r="K51" s="10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3"/>
      <c r="BX51" s="3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5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</row>
    <row r="52" spans="1:234" s="35" customFormat="1" x14ac:dyDescent="0.2">
      <c r="A52" s="234" t="s">
        <v>62</v>
      </c>
      <c r="B52" s="235"/>
      <c r="C52" s="115">
        <f t="shared" ref="C52:C58" si="8">SUM(D52:E52)</f>
        <v>3243</v>
      </c>
      <c r="D52" s="24">
        <f>SUM(ENERO:DICIEMBRE!D52)</f>
        <v>2016</v>
      </c>
      <c r="E52" s="24">
        <f>SUM(ENERO:DICIEMBRE!E52)</f>
        <v>1227</v>
      </c>
      <c r="F52" s="116"/>
      <c r="G52" s="117"/>
      <c r="H52" s="118"/>
      <c r="I52" s="119"/>
      <c r="J52" s="117"/>
      <c r="K52" s="117"/>
      <c r="L52" s="5"/>
      <c r="M52" s="5"/>
      <c r="N52" s="5"/>
      <c r="O52" s="5"/>
      <c r="P52" s="5"/>
      <c r="Q52" s="5"/>
      <c r="R52" s="5"/>
      <c r="S52" s="5"/>
      <c r="T52" s="5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3"/>
      <c r="BX52" s="3"/>
      <c r="BY52" s="4"/>
      <c r="BZ52" s="4"/>
      <c r="CA52" s="5"/>
      <c r="CB52" s="5"/>
      <c r="CC52" s="5"/>
      <c r="CD52" s="5"/>
      <c r="CE52" s="5"/>
      <c r="CF52" s="5"/>
      <c r="CG52" s="5"/>
      <c r="CH52" s="5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5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</row>
    <row r="53" spans="1:234" s="35" customFormat="1" x14ac:dyDescent="0.2">
      <c r="A53" s="236" t="s">
        <v>63</v>
      </c>
      <c r="B53" s="237"/>
      <c r="C53" s="120">
        <f t="shared" si="8"/>
        <v>2244</v>
      </c>
      <c r="D53" s="24">
        <f>SUM(ENERO:DICIEMBRE!D53)</f>
        <v>1514</v>
      </c>
      <c r="E53" s="24">
        <f>SUM(ENERO:DICIEMBRE!E53)</f>
        <v>730</v>
      </c>
      <c r="F53" s="123"/>
      <c r="G53" s="117"/>
      <c r="H53" s="118"/>
      <c r="I53" s="119"/>
      <c r="J53" s="117"/>
      <c r="K53" s="117"/>
      <c r="L53" s="5"/>
      <c r="M53" s="5"/>
      <c r="N53" s="5"/>
      <c r="O53" s="5"/>
      <c r="P53" s="5"/>
      <c r="Q53" s="5"/>
      <c r="R53" s="5"/>
      <c r="S53" s="5"/>
      <c r="T53" s="5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3"/>
      <c r="BX53" s="3"/>
      <c r="BY53" s="4"/>
      <c r="BZ53" s="4"/>
      <c r="CA53" s="5"/>
      <c r="CB53" s="5"/>
      <c r="CC53" s="5"/>
      <c r="CD53" s="5"/>
      <c r="CE53" s="5"/>
      <c r="CF53" s="5"/>
      <c r="CG53" s="5"/>
      <c r="CH53" s="5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5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</row>
    <row r="54" spans="1:234" s="35" customFormat="1" ht="27.75" customHeight="1" x14ac:dyDescent="0.2">
      <c r="A54" s="238" t="s">
        <v>38</v>
      </c>
      <c r="B54" s="124" t="s">
        <v>64</v>
      </c>
      <c r="C54" s="115">
        <f t="shared" si="8"/>
        <v>434</v>
      </c>
      <c r="D54" s="24">
        <f>SUM(ENERO:DICIEMBRE!D54)</f>
        <v>263</v>
      </c>
      <c r="E54" s="24">
        <f>SUM(ENERO:DICIEMBRE!E54)</f>
        <v>171</v>
      </c>
      <c r="F54" s="24">
        <f>SUM(ENERO:DICIEMBRE!F54)</f>
        <v>32</v>
      </c>
      <c r="G54" s="117" t="str">
        <f>CA54&amp;CB54</f>
        <v/>
      </c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5"/>
      <c r="T54" s="5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3"/>
      <c r="BX54" s="3"/>
      <c r="BY54" s="4"/>
      <c r="BZ54" s="4"/>
      <c r="CA54" s="5" t="str">
        <f>IF(CG54=1,"* Programa de Atención domiciliaria apersonas con Dependencia Severa debe ser MENOR O IGUAL al Total.","")</f>
        <v/>
      </c>
      <c r="CB54" s="5" t="str">
        <f>IF(CH54=1,"* Recuerde digitar la Columna Programa de Atención Domiciliaria a Personas con Dependencia Severa (Digite Cero si no tiene). ","")</f>
        <v/>
      </c>
      <c r="CC54" s="5"/>
      <c r="CD54" s="5"/>
      <c r="CE54" s="5"/>
      <c r="CF54" s="5"/>
      <c r="CG54" s="5">
        <f>IF(F54&gt;C54,1,0)</f>
        <v>0</v>
      </c>
      <c r="CH54" s="5">
        <f>IF(AND(C54&lt;&gt;0,F54=""),1,0)</f>
        <v>0</v>
      </c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5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</row>
    <row r="55" spans="1:234" s="35" customFormat="1" ht="18" customHeight="1" x14ac:dyDescent="0.2">
      <c r="A55" s="239"/>
      <c r="B55" s="126" t="s">
        <v>65</v>
      </c>
      <c r="C55" s="127">
        <f t="shared" si="8"/>
        <v>3783</v>
      </c>
      <c r="D55" s="24">
        <f>SUM(ENERO:DICIEMBRE!D55)</f>
        <v>2563</v>
      </c>
      <c r="E55" s="24">
        <f>SUM(ENERO:DICIEMBRE!E55)</f>
        <v>1220</v>
      </c>
      <c r="F55" s="24">
        <f>SUM(ENERO:DICIEMBRE!F55)</f>
        <v>276</v>
      </c>
      <c r="G55" s="117" t="str">
        <f>CA55&amp;CB55</f>
        <v/>
      </c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5"/>
      <c r="T55" s="5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3"/>
      <c r="BX55" s="3"/>
      <c r="BY55" s="4"/>
      <c r="BZ55" s="4"/>
      <c r="CA55" s="5" t="str">
        <f>IF(CG55=1,"* Programa de Atención domiciliaria apersonas con Dependencia Severa debe ser MENOR O IGUAL al Total.","")</f>
        <v/>
      </c>
      <c r="CB55" s="5" t="str">
        <f>IF(CH55=1,"* Recuerde digitar la Columna Programa de Atención Domiciliaria a Personas con Dependencia Severa (Digite Cero si no tiene). ","")</f>
        <v/>
      </c>
      <c r="CC55" s="5"/>
      <c r="CD55" s="5"/>
      <c r="CE55" s="5"/>
      <c r="CF55" s="5"/>
      <c r="CG55" s="5">
        <f>IF(F55&gt;C55,1,0)</f>
        <v>0</v>
      </c>
      <c r="CH55" s="5">
        <f>IF(AND(C55&lt;&gt;0,F55=""),1,0)</f>
        <v>0</v>
      </c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5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</row>
    <row r="56" spans="1:234" s="35" customFormat="1" x14ac:dyDescent="0.2">
      <c r="A56" s="240" t="s">
        <v>66</v>
      </c>
      <c r="B56" s="241"/>
      <c r="C56" s="115">
        <f t="shared" si="8"/>
        <v>34</v>
      </c>
      <c r="D56" s="24">
        <f>SUM(ENERO:DICIEMBRE!D56)</f>
        <v>34</v>
      </c>
      <c r="E56" s="24">
        <f>SUM(ENERO:DICIEMBRE!E56)</f>
        <v>0</v>
      </c>
      <c r="F56" s="24">
        <f>SUM(ENERO:DICIEMBRE!F56)</f>
        <v>0</v>
      </c>
      <c r="G56" s="117" t="str">
        <f>CA56&amp;CB56</f>
        <v/>
      </c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5"/>
      <c r="T56" s="5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3"/>
      <c r="BX56" s="3"/>
      <c r="BY56" s="4"/>
      <c r="BZ56" s="4"/>
      <c r="CA56" s="5" t="str">
        <f>IF(CG56=1,"* Programa de Atención domiciliaria apersonas con Dependencia Severa debe ser MENOR O IGUAL al Total.","")</f>
        <v/>
      </c>
      <c r="CB56" s="5" t="str">
        <f>IF(CH56=1,"* Recuerde digitar la Columna Programa de Atención Domiciliaria a Personas con Dependencia Severa (Digite Cero si no tiene). ","")</f>
        <v/>
      </c>
      <c r="CC56" s="5"/>
      <c r="CD56" s="5"/>
      <c r="CE56" s="5"/>
      <c r="CF56" s="5"/>
      <c r="CG56" s="5">
        <f>IF(F56&gt;C56,1,0)</f>
        <v>0</v>
      </c>
      <c r="CH56" s="5">
        <f>IF(AND(C56&lt;&gt;0,F56=""),1,0)</f>
        <v>0</v>
      </c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5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</row>
    <row r="57" spans="1:234" s="35" customFormat="1" x14ac:dyDescent="0.2">
      <c r="A57" s="242" t="s">
        <v>67</v>
      </c>
      <c r="B57" s="242"/>
      <c r="C57" s="130">
        <f t="shared" si="8"/>
        <v>3554</v>
      </c>
      <c r="D57" s="24">
        <f>SUM(ENERO:DICIEMBRE!D57)</f>
        <v>2420</v>
      </c>
      <c r="E57" s="24">
        <f>SUM(ENERO:DICIEMBRE!E57)</f>
        <v>1134</v>
      </c>
      <c r="F57" s="133"/>
      <c r="G57" s="117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5"/>
      <c r="T57" s="5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3"/>
      <c r="BX57" s="3"/>
      <c r="BY57" s="4"/>
      <c r="BZ57" s="4"/>
      <c r="CA57" s="5"/>
      <c r="CB57" s="5"/>
      <c r="CC57" s="5"/>
      <c r="CD57" s="5"/>
      <c r="CE57" s="5"/>
      <c r="CF57" s="5"/>
      <c r="CG57" s="5"/>
      <c r="CH57" s="5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5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</row>
    <row r="58" spans="1:234" s="35" customFormat="1" ht="18.75" customHeight="1" x14ac:dyDescent="0.2">
      <c r="A58" s="243" t="s">
        <v>68</v>
      </c>
      <c r="B58" s="244"/>
      <c r="C58" s="127">
        <f t="shared" si="8"/>
        <v>0</v>
      </c>
      <c r="D58" s="24">
        <f>SUM(ENERO:DICIEMBRE!D58)</f>
        <v>0</v>
      </c>
      <c r="E58" s="24">
        <f>SUM(ENERO:DICIEMBRE!E58)</f>
        <v>0</v>
      </c>
      <c r="F58" s="24">
        <f>SUM(ENERO:DICIEMBRE!F58)</f>
        <v>0</v>
      </c>
      <c r="G58" s="117" t="str">
        <f>CA58&amp;CB58</f>
        <v/>
      </c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5"/>
      <c r="T58" s="5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3"/>
      <c r="BX58" s="3"/>
      <c r="BY58" s="4"/>
      <c r="BZ58" s="4"/>
      <c r="CA58" s="5" t="str">
        <f>IF(CG58=1,"* Programa de Atención domiciliaria apersonas con Dependencia Severa debe ser MENOR O IGUAL al Total.","")</f>
        <v/>
      </c>
      <c r="CB58" s="5" t="str">
        <f>IF(CH58=1,"* Recuerde digitar la Columna Programa de Atención Domiciliaria a Personas con Dependencia Severa (Digite Cero si no tiene). ","")</f>
        <v/>
      </c>
      <c r="CC58" s="5"/>
      <c r="CD58" s="5"/>
      <c r="CE58" s="5"/>
      <c r="CF58" s="5"/>
      <c r="CG58" s="5">
        <f>IF(F58&gt;C58,1,0)</f>
        <v>0</v>
      </c>
      <c r="CH58" s="5">
        <f>IF(AND(C58&lt;&gt;0,F58=""),1,0)</f>
        <v>0</v>
      </c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5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</row>
    <row r="59" spans="1:234" s="35" customFormat="1" x14ac:dyDescent="0.2">
      <c r="A59" s="242" t="s">
        <v>69</v>
      </c>
      <c r="B59" s="242"/>
      <c r="C59" s="135">
        <f>D59</f>
        <v>0</v>
      </c>
      <c r="D59" s="24">
        <f>SUM(ENERO:DICIEMBRE!D59)</f>
        <v>0</v>
      </c>
      <c r="E59" s="136"/>
      <c r="F59" s="24">
        <f>SUM(ENERO:DICIEMBRE!F59)</f>
        <v>0</v>
      </c>
      <c r="G59" s="117" t="str">
        <f>CA59&amp;CB59</f>
        <v/>
      </c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5"/>
      <c r="T59" s="5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3"/>
      <c r="BX59" s="3"/>
      <c r="BY59" s="4"/>
      <c r="BZ59" s="4"/>
      <c r="CA59" s="5" t="str">
        <f>IF(CG59=1,"* Programa de Atención domiciliaria apersonas con Dependencia Severa debe ser MENOR O IGUAL al Total.","")</f>
        <v/>
      </c>
      <c r="CB59" s="5" t="str">
        <f>IF(CH59=1,"* Recuerde digitar la Columna Programa de Atención Domiciliaria a Personas con Dependencia Severa (Digite Cero si no tiene). ","")</f>
        <v/>
      </c>
      <c r="CC59" s="5"/>
      <c r="CD59" s="5"/>
      <c r="CE59" s="5"/>
      <c r="CF59" s="5"/>
      <c r="CG59" s="5">
        <f>IF(F59&gt;C59,1,0)</f>
        <v>0</v>
      </c>
      <c r="CH59" s="5">
        <f>IF(AND(C59&lt;&gt;0,F59=""),1,0)</f>
        <v>0</v>
      </c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5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</row>
    <row r="60" spans="1:234" s="35" customFormat="1" x14ac:dyDescent="0.2">
      <c r="A60" s="227" t="s">
        <v>70</v>
      </c>
      <c r="B60" s="227"/>
      <c r="C60" s="138">
        <f>D60</f>
        <v>0</v>
      </c>
      <c r="D60" s="24">
        <f>SUM(ENERO:DICIEMBRE!D60)</f>
        <v>0</v>
      </c>
      <c r="E60" s="139"/>
      <c r="F60" s="140"/>
      <c r="G60" s="117"/>
      <c r="H60" s="119"/>
      <c r="I60" s="117"/>
      <c r="J60" s="117"/>
      <c r="K60" s="117"/>
      <c r="L60" s="5"/>
      <c r="M60" s="5"/>
      <c r="N60" s="5"/>
      <c r="O60" s="5"/>
      <c r="P60" s="5"/>
      <c r="Q60" s="5"/>
      <c r="R60" s="5"/>
      <c r="S60" s="5"/>
      <c r="T60" s="5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3"/>
      <c r="BX60" s="3"/>
      <c r="BY60" s="4"/>
      <c r="BZ60" s="4"/>
      <c r="CA60" s="5"/>
      <c r="CB60" s="5"/>
      <c r="CC60" s="5"/>
      <c r="CD60" s="5"/>
      <c r="CE60" s="5"/>
      <c r="CF60" s="5"/>
      <c r="CG60" s="5"/>
      <c r="CH60" s="5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5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</row>
    <row r="61" spans="1:234" s="35" customFormat="1" ht="23.25" customHeight="1" x14ac:dyDescent="0.2">
      <c r="A61" s="209" t="s">
        <v>71</v>
      </c>
      <c r="B61" s="209"/>
      <c r="C61" s="141">
        <f>+F61</f>
        <v>0</v>
      </c>
      <c r="D61" s="142"/>
      <c r="E61" s="143"/>
      <c r="F61" s="24">
        <f>SUM(ENERO:DICIEMBRE!F61)</f>
        <v>0</v>
      </c>
      <c r="G61" s="117" t="str">
        <f>CA61&amp;CB61</f>
        <v/>
      </c>
      <c r="H61" s="119"/>
      <c r="I61" s="117"/>
      <c r="J61" s="117"/>
      <c r="K61" s="117"/>
      <c r="L61" s="5"/>
      <c r="M61" s="5"/>
      <c r="N61" s="5"/>
      <c r="O61" s="5"/>
      <c r="P61" s="5"/>
      <c r="Q61" s="5"/>
      <c r="R61" s="5"/>
      <c r="S61" s="5"/>
      <c r="T61" s="5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3"/>
      <c r="BX61" s="3"/>
      <c r="BY61" s="4"/>
      <c r="BZ61" s="4"/>
      <c r="CA61" s="5" t="str">
        <f>IF(CG61=1,"* Programa de Atención domiciliaria apersonas con Dependencia Severa debe ser MENOR O IGUAL al Total.","")</f>
        <v/>
      </c>
      <c r="CB61" s="5" t="str">
        <f>IF(CH61=1,"* Recuerde digitar la Columna Programa de Atención Domiciliaria a Personas con Dependencia Severa (Digite Cero si no tiene). ","")</f>
        <v/>
      </c>
      <c r="CC61" s="5"/>
      <c r="CD61" s="5"/>
      <c r="CE61" s="5"/>
      <c r="CF61" s="5"/>
      <c r="CG61" s="5">
        <f>IF(F61&gt;C61,1,0)</f>
        <v>0</v>
      </c>
      <c r="CH61" s="5">
        <f>IF(AND(C61&lt;&gt;0,F61=""),1,0)</f>
        <v>0</v>
      </c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5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</row>
    <row r="62" spans="1:234" s="35" customFormat="1" ht="32.1" customHeight="1" x14ac:dyDescent="0.2">
      <c r="A62" s="109" t="s">
        <v>72</v>
      </c>
      <c r="B62" s="110"/>
      <c r="C62" s="110"/>
      <c r="D62" s="110"/>
      <c r="E62" s="110"/>
      <c r="F62" s="110"/>
      <c r="G62" s="145"/>
      <c r="H62" s="146"/>
      <c r="I62" s="119"/>
      <c r="J62" s="117"/>
      <c r="K62" s="117"/>
      <c r="L62" s="5"/>
      <c r="M62" s="5"/>
      <c r="N62" s="5"/>
      <c r="O62" s="5"/>
      <c r="P62" s="5"/>
      <c r="Q62" s="5"/>
      <c r="R62" s="5"/>
      <c r="S62" s="5"/>
      <c r="T62" s="5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3"/>
      <c r="BX62" s="3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5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</row>
    <row r="63" spans="1:234" s="35" customFormat="1" x14ac:dyDescent="0.2">
      <c r="A63" s="210" t="s">
        <v>73</v>
      </c>
      <c r="B63" s="211"/>
      <c r="C63" s="216" t="s">
        <v>74</v>
      </c>
      <c r="D63" s="216"/>
      <c r="E63" s="216"/>
      <c r="F63" s="216"/>
      <c r="G63" s="217"/>
      <c r="H63" s="218" t="s">
        <v>75</v>
      </c>
      <c r="I63" s="219"/>
      <c r="J63" s="10"/>
      <c r="K63" s="10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3"/>
      <c r="BX63" s="3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5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</row>
    <row r="64" spans="1:234" s="35" customFormat="1" x14ac:dyDescent="0.2">
      <c r="A64" s="212"/>
      <c r="B64" s="213"/>
      <c r="C64" s="210" t="s">
        <v>4</v>
      </c>
      <c r="D64" s="204" t="s">
        <v>76</v>
      </c>
      <c r="E64" s="205"/>
      <c r="F64" s="206"/>
      <c r="G64" s="221" t="s">
        <v>77</v>
      </c>
      <c r="H64" s="220"/>
      <c r="I64" s="219"/>
      <c r="J64" s="10"/>
      <c r="K64" s="10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3"/>
      <c r="BX64" s="3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5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</row>
    <row r="65" spans="1:234" s="35" customFormat="1" ht="26.45" customHeight="1" x14ac:dyDescent="0.2">
      <c r="A65" s="214"/>
      <c r="B65" s="215"/>
      <c r="C65" s="214"/>
      <c r="D65" s="112" t="s">
        <v>78</v>
      </c>
      <c r="E65" s="16" t="s">
        <v>79</v>
      </c>
      <c r="F65" s="147" t="s">
        <v>80</v>
      </c>
      <c r="G65" s="222"/>
      <c r="H65" s="148" t="s">
        <v>81</v>
      </c>
      <c r="I65" s="14" t="s">
        <v>82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3"/>
      <c r="BX65" s="3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5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</row>
    <row r="66" spans="1:234" s="35" customFormat="1" x14ac:dyDescent="0.2">
      <c r="A66" s="223" t="s">
        <v>83</v>
      </c>
      <c r="B66" s="224"/>
      <c r="C66" s="149">
        <f>SUM(D66:F66)+H66</f>
        <v>2</v>
      </c>
      <c r="D66" s="24">
        <f>SUM(ENERO:DICIEMBRE!D66)</f>
        <v>0</v>
      </c>
      <c r="E66" s="24">
        <f>SUM(ENERO:DICIEMBRE!E66)</f>
        <v>0</v>
      </c>
      <c r="F66" s="24">
        <f>SUM(ENERO:DICIEMBRE!F66)</f>
        <v>2</v>
      </c>
      <c r="G66" s="24">
        <f>SUM(ENERO:DICIEMBRE!G66)</f>
        <v>0</v>
      </c>
      <c r="H66" s="24">
        <f>SUM(ENERO:DICIEMBRE!H66)</f>
        <v>0</v>
      </c>
      <c r="I66" s="24">
        <f>SUM(ENERO:DICIEMBRE!I66)</f>
        <v>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3"/>
      <c r="BX66" s="3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5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</row>
    <row r="67" spans="1:234" s="35" customFormat="1" x14ac:dyDescent="0.2">
      <c r="A67" s="225" t="s">
        <v>84</v>
      </c>
      <c r="B67" s="226"/>
      <c r="C67" s="153">
        <f t="shared" ref="C67:C71" si="9">SUM(D67:F67)+H67</f>
        <v>4</v>
      </c>
      <c r="D67" s="24">
        <f>SUM(ENERO:DICIEMBRE!D67)</f>
        <v>0</v>
      </c>
      <c r="E67" s="24">
        <f>SUM(ENERO:DICIEMBRE!E67)</f>
        <v>0</v>
      </c>
      <c r="F67" s="24">
        <f>SUM(ENERO:DICIEMBRE!F67)</f>
        <v>2</v>
      </c>
      <c r="G67" s="24">
        <f>SUM(ENERO:DICIEMBRE!G67)</f>
        <v>0</v>
      </c>
      <c r="H67" s="24">
        <f>SUM(ENERO:DICIEMBRE!H67)</f>
        <v>2</v>
      </c>
      <c r="I67" s="24">
        <f>SUM(ENERO:DICIEMBRE!I67)</f>
        <v>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3"/>
      <c r="BX67" s="3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5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</row>
    <row r="68" spans="1:234" s="35" customFormat="1" x14ac:dyDescent="0.2">
      <c r="A68" s="225" t="s">
        <v>85</v>
      </c>
      <c r="B68" s="226"/>
      <c r="C68" s="153">
        <f t="shared" si="9"/>
        <v>21</v>
      </c>
      <c r="D68" s="24">
        <f>SUM(ENERO:DICIEMBRE!D68)</f>
        <v>0</v>
      </c>
      <c r="E68" s="24">
        <f>SUM(ENERO:DICIEMBRE!E68)</f>
        <v>0</v>
      </c>
      <c r="F68" s="24">
        <f>SUM(ENERO:DICIEMBRE!F68)</f>
        <v>0</v>
      </c>
      <c r="G68" s="24">
        <f>SUM(ENERO:DICIEMBRE!G68)</f>
        <v>0</v>
      </c>
      <c r="H68" s="24">
        <f>SUM(ENERO:DICIEMBRE!H68)</f>
        <v>21</v>
      </c>
      <c r="I68" s="24">
        <f>SUM(ENERO:DICIEMBRE!I68)</f>
        <v>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3"/>
      <c r="BX68" s="3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5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</row>
    <row r="69" spans="1:234" s="35" customFormat="1" x14ac:dyDescent="0.2">
      <c r="A69" s="225" t="s">
        <v>86</v>
      </c>
      <c r="B69" s="226"/>
      <c r="C69" s="153">
        <f t="shared" si="9"/>
        <v>165</v>
      </c>
      <c r="D69" s="24">
        <f>SUM(ENERO:DICIEMBRE!D69)</f>
        <v>0</v>
      </c>
      <c r="E69" s="24">
        <f>SUM(ENERO:DICIEMBRE!E69)</f>
        <v>0</v>
      </c>
      <c r="F69" s="24">
        <f>SUM(ENERO:DICIEMBRE!F69)</f>
        <v>0</v>
      </c>
      <c r="G69" s="24">
        <f>SUM(ENERO:DICIEMBRE!G69)</f>
        <v>0</v>
      </c>
      <c r="H69" s="24">
        <f>SUM(ENERO:DICIEMBRE!H69)</f>
        <v>165</v>
      </c>
      <c r="I69" s="24">
        <f>SUM(ENERO:DICIEMBRE!I69)</f>
        <v>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3"/>
      <c r="BX69" s="3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5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</row>
    <row r="70" spans="1:234" s="35" customFormat="1" x14ac:dyDescent="0.2">
      <c r="A70" s="225" t="s">
        <v>87</v>
      </c>
      <c r="B70" s="226"/>
      <c r="C70" s="153">
        <f t="shared" si="9"/>
        <v>177</v>
      </c>
      <c r="D70" s="24">
        <f>SUM(ENERO:DICIEMBRE!D70)</f>
        <v>0</v>
      </c>
      <c r="E70" s="24">
        <f>SUM(ENERO:DICIEMBRE!E70)</f>
        <v>0</v>
      </c>
      <c r="F70" s="24">
        <f>SUM(ENERO:DICIEMBRE!F70)</f>
        <v>0</v>
      </c>
      <c r="G70" s="24">
        <f>SUM(ENERO:DICIEMBRE!G70)</f>
        <v>0</v>
      </c>
      <c r="H70" s="24">
        <f>SUM(ENERO:DICIEMBRE!H70)</f>
        <v>177</v>
      </c>
      <c r="I70" s="24">
        <f>SUM(ENERO:DICIEMBRE!I70)</f>
        <v>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3"/>
      <c r="BX70" s="3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5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</row>
    <row r="71" spans="1:234" s="35" customFormat="1" x14ac:dyDescent="0.2">
      <c r="A71" s="207" t="s">
        <v>88</v>
      </c>
      <c r="B71" s="208"/>
      <c r="C71" s="158">
        <f t="shared" si="9"/>
        <v>23</v>
      </c>
      <c r="D71" s="24">
        <f>SUM(ENERO:DICIEMBRE!D71)</f>
        <v>0</v>
      </c>
      <c r="E71" s="24">
        <f>SUM(ENERO:DICIEMBRE!E71)</f>
        <v>0</v>
      </c>
      <c r="F71" s="24">
        <f>SUM(ENERO:DICIEMBRE!F71)</f>
        <v>0</v>
      </c>
      <c r="G71" s="24">
        <f>SUM(ENERO:DICIEMBRE!G71)</f>
        <v>0</v>
      </c>
      <c r="H71" s="24">
        <f>SUM(ENERO:DICIEMBRE!H71)</f>
        <v>23</v>
      </c>
      <c r="I71" s="24">
        <f>SUM(ENERO:DICIEMBRE!I71)</f>
        <v>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3"/>
      <c r="BX71" s="3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5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</row>
    <row r="72" spans="1:234" s="35" customFormat="1" x14ac:dyDescent="0.2">
      <c r="A72" s="1" t="s">
        <v>89</v>
      </c>
      <c r="B72" s="10"/>
      <c r="C72" s="10"/>
      <c r="D72" s="10"/>
      <c r="E72" s="10"/>
      <c r="F72" s="10"/>
      <c r="G72" s="10"/>
      <c r="H72" s="10"/>
      <c r="I72" s="1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3"/>
      <c r="BX72" s="3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5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</row>
    <row r="73" spans="1:234" s="35" customFormat="1" ht="32.1" customHeight="1" x14ac:dyDescent="0.2">
      <c r="A73" s="162" t="s">
        <v>90</v>
      </c>
      <c r="B73" s="163"/>
      <c r="C73" s="163"/>
      <c r="D73" s="163"/>
      <c r="E73" s="163"/>
      <c r="F73" s="164"/>
      <c r="G73" s="164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3"/>
      <c r="BX73" s="3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5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</row>
    <row r="74" spans="1:234" s="35" customFormat="1" ht="21" customHeight="1" x14ac:dyDescent="0.2">
      <c r="A74" s="199" t="s">
        <v>91</v>
      </c>
      <c r="B74" s="199" t="s">
        <v>92</v>
      </c>
      <c r="C74" s="204" t="s">
        <v>93</v>
      </c>
      <c r="D74" s="205"/>
      <c r="E74" s="205"/>
      <c r="F74" s="205"/>
      <c r="G74" s="206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3"/>
      <c r="BX74" s="3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5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</row>
    <row r="75" spans="1:234" s="35" customFormat="1" ht="21.75" customHeight="1" x14ac:dyDescent="0.2">
      <c r="A75" s="200"/>
      <c r="B75" s="200"/>
      <c r="C75" s="112" t="s">
        <v>94</v>
      </c>
      <c r="D75" s="165" t="s">
        <v>95</v>
      </c>
      <c r="E75" s="16" t="s">
        <v>96</v>
      </c>
      <c r="F75" s="16" t="s">
        <v>97</v>
      </c>
      <c r="G75" s="147" t="s">
        <v>98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3"/>
      <c r="BX75" s="3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5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</row>
    <row r="76" spans="1:234" s="35" customFormat="1" ht="21" customHeight="1" x14ac:dyDescent="0.2">
      <c r="A76" s="166" t="s">
        <v>99</v>
      </c>
      <c r="B76" s="167">
        <f>SUM(C76:G76)</f>
        <v>0</v>
      </c>
      <c r="C76" s="24">
        <f>SUM(ENERO:DICIEMBRE!C76)</f>
        <v>0</v>
      </c>
      <c r="D76" s="24">
        <f>SUM(ENERO:DICIEMBRE!D76)</f>
        <v>0</v>
      </c>
      <c r="E76" s="24">
        <f>SUM(ENERO:DICIEMBRE!E76)</f>
        <v>0</v>
      </c>
      <c r="F76" s="24">
        <f>SUM(ENERO:DICIEMBRE!F76)</f>
        <v>0</v>
      </c>
      <c r="G76" s="24">
        <f>SUM(ENERO:DICIEMBRE!G76)</f>
        <v>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3"/>
      <c r="BX76" s="3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5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</row>
    <row r="77" spans="1:234" s="35" customFormat="1" ht="21" customHeight="1" x14ac:dyDescent="0.2">
      <c r="A77" s="170" t="s">
        <v>53</v>
      </c>
      <c r="B77" s="171">
        <f>SUM(C77:G77)</f>
        <v>0</v>
      </c>
      <c r="C77" s="24">
        <f>SUM(ENERO:DICIEMBRE!C77)</f>
        <v>0</v>
      </c>
      <c r="D77" s="24">
        <f>SUM(ENERO:DICIEMBRE!D77)</f>
        <v>0</v>
      </c>
      <c r="E77" s="24">
        <f>SUM(ENERO:DICIEMBRE!E77)</f>
        <v>0</v>
      </c>
      <c r="F77" s="24">
        <f>SUM(ENERO:DICIEMBRE!F77)</f>
        <v>0</v>
      </c>
      <c r="G77" s="24">
        <f>SUM(ENERO:DICIEMBRE!G77)</f>
        <v>0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3"/>
      <c r="BX77" s="3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5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</row>
    <row r="78" spans="1:234" ht="32.1" customHeight="1" x14ac:dyDescent="0.2">
      <c r="A78" s="162" t="s">
        <v>100</v>
      </c>
      <c r="B78" s="163"/>
      <c r="C78" s="163"/>
      <c r="D78" s="163"/>
      <c r="E78" s="163"/>
      <c r="F78" s="164"/>
      <c r="G78" s="164"/>
    </row>
    <row r="79" spans="1:234" ht="21" customHeight="1" x14ac:dyDescent="0.2">
      <c r="A79" s="199" t="s">
        <v>91</v>
      </c>
      <c r="B79" s="199" t="s">
        <v>101</v>
      </c>
      <c r="C79" s="204" t="s">
        <v>102</v>
      </c>
      <c r="D79" s="205"/>
      <c r="E79" s="205"/>
      <c r="F79" s="205"/>
      <c r="G79" s="206"/>
    </row>
    <row r="80" spans="1:234" ht="21" customHeight="1" x14ac:dyDescent="0.2">
      <c r="A80" s="200"/>
      <c r="B80" s="200"/>
      <c r="C80" s="112" t="s">
        <v>94</v>
      </c>
      <c r="D80" s="165" t="s">
        <v>95</v>
      </c>
      <c r="E80" s="16" t="s">
        <v>96</v>
      </c>
      <c r="F80" s="16" t="s">
        <v>97</v>
      </c>
      <c r="G80" s="147" t="s">
        <v>98</v>
      </c>
    </row>
    <row r="81" spans="1:104" ht="25.5" customHeight="1" x14ac:dyDescent="0.2">
      <c r="A81" s="173" t="s">
        <v>103</v>
      </c>
      <c r="B81" s="174">
        <f>SUM(C81:G81)</f>
        <v>0</v>
      </c>
      <c r="C81" s="24">
        <f>SUM(ENERO:DICIEMBRE!C81)</f>
        <v>0</v>
      </c>
      <c r="D81" s="24">
        <f>SUM(ENERO:DICIEMBRE!D81)</f>
        <v>0</v>
      </c>
      <c r="E81" s="24">
        <f>SUM(ENERO:DICIEMBRE!E81)</f>
        <v>0</v>
      </c>
      <c r="F81" s="24">
        <f>SUM(ENERO:DICIEMBRE!F81)</f>
        <v>0</v>
      </c>
      <c r="G81" s="24">
        <f>SUM(ENERO:DICIEMBRE!G81)</f>
        <v>0</v>
      </c>
    </row>
    <row r="82" spans="1:104" ht="28.5" customHeight="1" x14ac:dyDescent="0.2">
      <c r="A82" s="162" t="s">
        <v>104</v>
      </c>
      <c r="B82" s="163"/>
      <c r="C82" s="163"/>
      <c r="D82" s="163"/>
      <c r="E82" s="163"/>
      <c r="F82" s="164"/>
      <c r="G82" s="164"/>
    </row>
    <row r="83" spans="1:104" ht="18" customHeight="1" x14ac:dyDescent="0.2">
      <c r="A83" s="199" t="s">
        <v>105</v>
      </c>
      <c r="B83" s="201" t="s">
        <v>106</v>
      </c>
      <c r="C83" s="201" t="s">
        <v>107</v>
      </c>
      <c r="BR83" s="3"/>
      <c r="BS83" s="3"/>
      <c r="BT83" s="3"/>
      <c r="BU83" s="3"/>
      <c r="BV83" s="35"/>
      <c r="BW83" s="35"/>
      <c r="BX83" s="35"/>
      <c r="CV83" s="5"/>
      <c r="CW83" s="5"/>
      <c r="CX83" s="5"/>
      <c r="CY83" s="5"/>
      <c r="CZ83" s="5"/>
    </row>
    <row r="84" spans="1:104" ht="27.75" customHeight="1" x14ac:dyDescent="0.2">
      <c r="A84" s="200"/>
      <c r="B84" s="202"/>
      <c r="C84" s="203"/>
      <c r="BR84" s="3"/>
      <c r="BS84" s="3"/>
      <c r="BT84" s="3"/>
      <c r="BU84" s="3"/>
      <c r="BV84" s="35"/>
      <c r="BW84" s="35"/>
      <c r="BX84" s="35"/>
      <c r="CV84" s="5"/>
      <c r="CW84" s="5"/>
      <c r="CX84" s="5"/>
      <c r="CY84" s="5"/>
      <c r="CZ84" s="5"/>
    </row>
    <row r="85" spans="1:104" ht="27.75" customHeight="1" x14ac:dyDescent="0.2">
      <c r="A85" s="173" t="s">
        <v>99</v>
      </c>
      <c r="B85" s="24">
        <f>SUM(ENERO:DICIEMBRE!B85)</f>
        <v>0</v>
      </c>
      <c r="C85" s="24">
        <f>SUM(ENERO:DICIEMBRE!C85)</f>
        <v>0</v>
      </c>
      <c r="BR85" s="3"/>
      <c r="BS85" s="3"/>
      <c r="BT85" s="3"/>
      <c r="BU85" s="3"/>
      <c r="BV85" s="35"/>
      <c r="BW85" s="35"/>
      <c r="BX85" s="35"/>
      <c r="CV85" s="5"/>
      <c r="CW85" s="5"/>
      <c r="CX85" s="5"/>
      <c r="CY85" s="5"/>
      <c r="CZ85" s="5"/>
    </row>
    <row r="194" spans="1:234" ht="12" customHeight="1" x14ac:dyDescent="0.2"/>
    <row r="195" spans="1:234" s="179" customFormat="1" x14ac:dyDescent="0.2">
      <c r="A195" s="179">
        <f>SUM(C10:C36,C48,C52:C61,C66:C71,B76:B77,B81,B85:C85)</f>
        <v>29303</v>
      </c>
      <c r="B195" s="179">
        <f>SUM(CG7:CO85)</f>
        <v>0</v>
      </c>
      <c r="BW195" s="180"/>
      <c r="BX195" s="180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</row>
  </sheetData>
  <mergeCells count="64">
    <mergeCell ref="A14:B14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43:A45"/>
    <mergeCell ref="A27:B27"/>
    <mergeCell ref="A28:B28"/>
    <mergeCell ref="A29:B29"/>
    <mergeCell ref="A30:B30"/>
    <mergeCell ref="A31:B31"/>
    <mergeCell ref="A32:A36"/>
    <mergeCell ref="A38:B38"/>
    <mergeCell ref="A39:B39"/>
    <mergeCell ref="A40:B40"/>
    <mergeCell ref="A41:B41"/>
    <mergeCell ref="A42:B42"/>
    <mergeCell ref="A60:B60"/>
    <mergeCell ref="A46:B46"/>
    <mergeCell ref="A47:B47"/>
    <mergeCell ref="A48:B48"/>
    <mergeCell ref="A51:B51"/>
    <mergeCell ref="A52:B52"/>
    <mergeCell ref="A53:B53"/>
    <mergeCell ref="A54:A55"/>
    <mergeCell ref="A56:B56"/>
    <mergeCell ref="A57:B57"/>
    <mergeCell ref="A58:B58"/>
    <mergeCell ref="A59:B59"/>
    <mergeCell ref="A71:B71"/>
    <mergeCell ref="A61:B61"/>
    <mergeCell ref="A63:B65"/>
    <mergeCell ref="C63:G63"/>
    <mergeCell ref="H63:I64"/>
    <mergeCell ref="C64:C65"/>
    <mergeCell ref="D64:F64"/>
    <mergeCell ref="G64:G65"/>
    <mergeCell ref="A66:B66"/>
    <mergeCell ref="A67:B67"/>
    <mergeCell ref="A68:B68"/>
    <mergeCell ref="A69:B69"/>
    <mergeCell ref="A70:B70"/>
    <mergeCell ref="A83:A84"/>
    <mergeCell ref="B83:B84"/>
    <mergeCell ref="C83:C84"/>
    <mergeCell ref="A74:A75"/>
    <mergeCell ref="B74:B75"/>
    <mergeCell ref="C74:G74"/>
    <mergeCell ref="A79:A80"/>
    <mergeCell ref="B79:B80"/>
    <mergeCell ref="C79:G79"/>
  </mergeCells>
  <dataValidations count="1">
    <dataValidation type="whole" allowBlank="1" showInputMessage="1" showErrorMessage="1" sqref="A1:XFD1048576" xr:uid="{00000000-0002-0000-0000-000000000000}">
      <formula1>0</formula1>
      <formula2>1E+27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Z195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0.42578125" style="2" customWidth="1"/>
    <col min="2" max="2" width="25.85546875" style="2" customWidth="1"/>
    <col min="3" max="3" width="18.28515625" style="2" customWidth="1"/>
    <col min="4" max="10" width="16" style="2" customWidth="1"/>
    <col min="11" max="11" width="18.42578125" style="2" customWidth="1"/>
    <col min="12" max="12" width="16.28515625" style="2" customWidth="1"/>
    <col min="13" max="74" width="11.42578125" style="2"/>
    <col min="75" max="76" width="11.42578125" style="3"/>
    <col min="77" max="77" width="11.42578125" style="4" customWidth="1"/>
    <col min="78" max="104" width="11.28515625" style="4" hidden="1" customWidth="1"/>
    <col min="105" max="105" width="11.28515625" style="5" hidden="1" customWidth="1"/>
    <col min="106" max="234" width="11.42578125" style="5"/>
    <col min="235" max="16384" width="11.42578125" style="2"/>
  </cols>
  <sheetData>
    <row r="1" spans="1:234" ht="16.350000000000001" customHeight="1" x14ac:dyDescent="0.2">
      <c r="A1" s="1" t="s">
        <v>0</v>
      </c>
    </row>
    <row r="2" spans="1:234" ht="16.350000000000001" customHeight="1" x14ac:dyDescent="0.2">
      <c r="A2" s="1" t="str">
        <f>CONCATENATE("COMUNA: ",[10]NOMBRE!B2," - ","( ",[10]NOMBRE!C2,[10]NOMBRE!D2,[10]NOMBRE!E2,[10]NOMBRE!F2,[10]NOMBRE!G2," )")</f>
        <v>COMUNA: LINARES - ( 07401 )</v>
      </c>
    </row>
    <row r="3" spans="1:234" ht="16.350000000000001" customHeight="1" x14ac:dyDescent="0.2">
      <c r="A3" s="1" t="str">
        <f>CONCATENATE("ESTABLECIMIENTO/ESTRATEGIA: ",[10]NOMBRE!B3," - ","( ",[10]NOMBRE!C3,[10]NOMBRE!D3,[10]NOMBRE!E3,[10]NOMBRE!F3,[10]NOMBRE!G3,[10]NOMBRE!H3," )")</f>
        <v>ESTABLECIMIENTO/ESTRATEGIA: HOSPITAL PRESIDENTE CARLOS IBAÑEZ DEL CAMPO - ( 116108 )</v>
      </c>
    </row>
    <row r="4" spans="1:234" ht="16.350000000000001" customHeight="1" x14ac:dyDescent="0.2">
      <c r="A4" s="1" t="str">
        <f>CONCATENATE("MES: ",[10]NOMBRE!B6," - ","( ",[10]NOMBRE!C6,[10]NOMBRE!D6," )")</f>
        <v>MES: SEPTIEMBRE - ( 09 )</v>
      </c>
    </row>
    <row r="5" spans="1:234" ht="16.350000000000001" customHeight="1" x14ac:dyDescent="0.2">
      <c r="A5" s="1" t="str">
        <f>CONCATENATE("AÑO: ",[10]NOMBRE!B7)</f>
        <v>AÑO: 2021</v>
      </c>
    </row>
    <row r="6" spans="1:234" ht="15" customHeight="1" x14ac:dyDescent="0.2">
      <c r="A6" s="6"/>
      <c r="B6" s="6"/>
      <c r="C6" s="7" t="s">
        <v>1</v>
      </c>
      <c r="D6" s="6"/>
      <c r="E6" s="6"/>
      <c r="F6" s="6"/>
      <c r="G6" s="6"/>
      <c r="H6" s="8"/>
      <c r="I6" s="9"/>
      <c r="J6" s="10"/>
      <c r="K6" s="10"/>
    </row>
    <row r="7" spans="1:234" ht="15" x14ac:dyDescent="0.2">
      <c r="A7" s="11"/>
      <c r="B7" s="11"/>
      <c r="C7" s="11"/>
      <c r="D7" s="11"/>
      <c r="E7" s="11"/>
      <c r="F7" s="11"/>
      <c r="G7" s="11"/>
      <c r="H7" s="8"/>
      <c r="I7" s="9"/>
      <c r="J7" s="10"/>
      <c r="K7" s="10"/>
    </row>
    <row r="8" spans="1:234" ht="32.1" customHeight="1" x14ac:dyDescent="0.2">
      <c r="A8" s="12" t="s">
        <v>2</v>
      </c>
      <c r="G8" s="12"/>
      <c r="I8" s="13"/>
      <c r="J8" s="10"/>
      <c r="K8" s="10"/>
    </row>
    <row r="9" spans="1:234" ht="66.75" customHeight="1" x14ac:dyDescent="0.2">
      <c r="A9" s="204" t="s">
        <v>3</v>
      </c>
      <c r="B9" s="205"/>
      <c r="C9" s="182" t="s">
        <v>4</v>
      </c>
      <c r="D9" s="15" t="s">
        <v>5</v>
      </c>
      <c r="E9" s="16" t="s">
        <v>6</v>
      </c>
      <c r="F9" s="16" t="s">
        <v>7</v>
      </c>
      <c r="G9" s="17" t="s">
        <v>8</v>
      </c>
      <c r="H9" s="18" t="s">
        <v>9</v>
      </c>
      <c r="I9" s="19" t="s">
        <v>10</v>
      </c>
      <c r="J9" s="19" t="s">
        <v>11</v>
      </c>
      <c r="K9" s="113" t="s">
        <v>12</v>
      </c>
      <c r="L9" s="21" t="s">
        <v>13</v>
      </c>
      <c r="M9" s="22" t="s">
        <v>14</v>
      </c>
      <c r="N9" s="22" t="s">
        <v>15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BW9" s="2"/>
    </row>
    <row r="10" spans="1:234" s="35" customFormat="1" ht="17.25" customHeight="1" x14ac:dyDescent="0.2">
      <c r="A10" s="228" t="s">
        <v>16</v>
      </c>
      <c r="B10" s="229"/>
      <c r="C10" s="23">
        <f>SUM(D10:G10)</f>
        <v>0</v>
      </c>
      <c r="D10" s="24"/>
      <c r="E10" s="25"/>
      <c r="F10" s="25"/>
      <c r="G10" s="26"/>
      <c r="H10" s="27"/>
      <c r="I10" s="28"/>
      <c r="J10" s="29"/>
      <c r="K10" s="27"/>
      <c r="L10" s="30"/>
      <c r="M10" s="31"/>
      <c r="N10" s="32"/>
      <c r="O10" s="33" t="str">
        <f>CA10&amp;CB10</f>
        <v/>
      </c>
      <c r="P10" s="34"/>
      <c r="Q10" s="34"/>
      <c r="R10" s="34"/>
      <c r="S10" s="34"/>
      <c r="T10" s="34"/>
      <c r="U10" s="34"/>
      <c r="V10" s="34"/>
      <c r="W10" s="34"/>
      <c r="X10" s="34"/>
      <c r="Y10" s="5"/>
      <c r="Z10" s="5"/>
      <c r="AA10" s="5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3"/>
      <c r="BY10" s="4"/>
      <c r="BZ10" s="4"/>
      <c r="CA10" s="5" t="str">
        <f>IF(CG10=1,"* La suma del número de Primera, Segunda y Tercera o más Visitas de Seguimiento debe coincidir con el Total. ","")</f>
        <v/>
      </c>
      <c r="CB10" s="5" t="str">
        <f t="shared" ref="CB10:CB36" si="0">IF(CH10=1,"* Programa de Atención Domiciliaria a Personas con Dependencia Severa debe ser MENOR O IGUAL al Total. ","")</f>
        <v/>
      </c>
      <c r="CC10" s="5"/>
      <c r="CD10" s="5"/>
      <c r="CE10" s="5"/>
      <c r="CF10" s="5"/>
      <c r="CG10" s="5">
        <f>IF((K10+J10+L10)&lt;&gt;C10,1,0)</f>
        <v>0</v>
      </c>
      <c r="CH10" s="5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5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</row>
    <row r="11" spans="1:234" s="35" customFormat="1" ht="17.25" customHeight="1" x14ac:dyDescent="0.2">
      <c r="A11" s="246" t="s">
        <v>17</v>
      </c>
      <c r="B11" s="249"/>
      <c r="C11" s="23">
        <f>SUM(D11:G11)</f>
        <v>0</v>
      </c>
      <c r="D11" s="36"/>
      <c r="E11" s="37"/>
      <c r="F11" s="37"/>
      <c r="G11" s="38"/>
      <c r="H11" s="39"/>
      <c r="I11" s="40"/>
      <c r="J11" s="41"/>
      <c r="K11" s="39"/>
      <c r="L11" s="38"/>
      <c r="M11" s="42"/>
      <c r="N11" s="32"/>
      <c r="O11" s="33" t="str">
        <f t="shared" ref="O11:O36" si="1">CA11&amp;CB11</f>
        <v/>
      </c>
      <c r="P11" s="34"/>
      <c r="Q11" s="34"/>
      <c r="R11" s="34"/>
      <c r="S11" s="34"/>
      <c r="T11" s="34"/>
      <c r="U11" s="34"/>
      <c r="V11" s="34"/>
      <c r="W11" s="34"/>
      <c r="X11" s="34"/>
      <c r="Y11" s="5"/>
      <c r="Z11" s="5"/>
      <c r="AA11" s="5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3"/>
      <c r="BY11" s="4"/>
      <c r="BZ11" s="4"/>
      <c r="CA11" s="5" t="str">
        <f t="shared" ref="CA11:CA36" si="2">IF(CG11=1,"* La suma del número de Primera, Segunda y Tercera o más Visitas de Seguimiento debe coincidir con el Total. ","")</f>
        <v/>
      </c>
      <c r="CB11" s="5" t="str">
        <f t="shared" si="0"/>
        <v/>
      </c>
      <c r="CC11" s="5"/>
      <c r="CD11" s="5"/>
      <c r="CE11" s="5"/>
      <c r="CF11" s="5"/>
      <c r="CG11" s="5">
        <f t="shared" ref="CG11:CG36" si="3">IF((K11+J11+L11)&lt;&gt;C11,1,0)</f>
        <v>0</v>
      </c>
      <c r="CH11" s="5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5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</row>
    <row r="12" spans="1:234" s="35" customFormat="1" ht="17.25" customHeight="1" x14ac:dyDescent="0.2">
      <c r="A12" s="246" t="s">
        <v>18</v>
      </c>
      <c r="B12" s="249"/>
      <c r="C12" s="23">
        <f t="shared" ref="C12:C34" si="4">SUM(D12:G12)</f>
        <v>0</v>
      </c>
      <c r="D12" s="36"/>
      <c r="E12" s="37"/>
      <c r="F12" s="37"/>
      <c r="G12" s="38"/>
      <c r="H12" s="39"/>
      <c r="I12" s="40"/>
      <c r="J12" s="41"/>
      <c r="K12" s="39"/>
      <c r="L12" s="38"/>
      <c r="M12" s="42"/>
      <c r="N12" s="32"/>
      <c r="O12" s="33" t="str">
        <f t="shared" si="1"/>
        <v/>
      </c>
      <c r="P12" s="34"/>
      <c r="Q12" s="34"/>
      <c r="R12" s="34"/>
      <c r="S12" s="34"/>
      <c r="T12" s="34"/>
      <c r="U12" s="34"/>
      <c r="V12" s="34"/>
      <c r="W12" s="34"/>
      <c r="X12" s="34"/>
      <c r="Y12" s="5"/>
      <c r="Z12" s="5"/>
      <c r="AA12" s="5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3"/>
      <c r="BY12" s="4"/>
      <c r="BZ12" s="4"/>
      <c r="CA12" s="5" t="str">
        <f t="shared" si="2"/>
        <v/>
      </c>
      <c r="CB12" s="5" t="str">
        <f t="shared" si="0"/>
        <v/>
      </c>
      <c r="CC12" s="5"/>
      <c r="CD12" s="5"/>
      <c r="CE12" s="5"/>
      <c r="CF12" s="5"/>
      <c r="CG12" s="5">
        <f t="shared" si="3"/>
        <v>0</v>
      </c>
      <c r="CH12" s="5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5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</row>
    <row r="13" spans="1:234" s="35" customFormat="1" ht="17.25" customHeight="1" x14ac:dyDescent="0.2">
      <c r="A13" s="246" t="s">
        <v>19</v>
      </c>
      <c r="B13" s="249"/>
      <c r="C13" s="23">
        <f t="shared" si="4"/>
        <v>0</v>
      </c>
      <c r="D13" s="36"/>
      <c r="E13" s="37"/>
      <c r="F13" s="37"/>
      <c r="G13" s="38"/>
      <c r="H13" s="39"/>
      <c r="I13" s="40"/>
      <c r="J13" s="41"/>
      <c r="K13" s="39"/>
      <c r="L13" s="38"/>
      <c r="M13" s="42"/>
      <c r="N13" s="32"/>
      <c r="O13" s="33" t="str">
        <f t="shared" si="1"/>
        <v/>
      </c>
      <c r="P13" s="34"/>
      <c r="Q13" s="34"/>
      <c r="R13" s="34"/>
      <c r="S13" s="34"/>
      <c r="T13" s="34"/>
      <c r="U13" s="34"/>
      <c r="V13" s="34"/>
      <c r="W13" s="34"/>
      <c r="X13" s="34"/>
      <c r="Y13" s="5"/>
      <c r="Z13" s="5"/>
      <c r="AA13" s="5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3"/>
      <c r="BY13" s="4"/>
      <c r="BZ13" s="4"/>
      <c r="CA13" s="5" t="str">
        <f t="shared" si="2"/>
        <v/>
      </c>
      <c r="CB13" s="5" t="str">
        <f t="shared" si="0"/>
        <v/>
      </c>
      <c r="CC13" s="5"/>
      <c r="CD13" s="5"/>
      <c r="CE13" s="5"/>
      <c r="CF13" s="5"/>
      <c r="CG13" s="5">
        <f t="shared" si="3"/>
        <v>0</v>
      </c>
      <c r="CH13" s="5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5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</row>
    <row r="14" spans="1:234" s="35" customFormat="1" ht="25.5" customHeight="1" x14ac:dyDescent="0.2">
      <c r="A14" s="246" t="s">
        <v>20</v>
      </c>
      <c r="B14" s="249"/>
      <c r="C14" s="23">
        <f t="shared" si="4"/>
        <v>0</v>
      </c>
      <c r="D14" s="36"/>
      <c r="E14" s="37"/>
      <c r="F14" s="37"/>
      <c r="G14" s="38"/>
      <c r="H14" s="39"/>
      <c r="I14" s="40"/>
      <c r="J14" s="41"/>
      <c r="K14" s="39"/>
      <c r="L14" s="38"/>
      <c r="M14" s="42"/>
      <c r="N14" s="32"/>
      <c r="O14" s="33" t="str">
        <f t="shared" si="1"/>
        <v/>
      </c>
      <c r="P14" s="34"/>
      <c r="Q14" s="34"/>
      <c r="R14" s="34"/>
      <c r="S14" s="34"/>
      <c r="T14" s="34"/>
      <c r="U14" s="34"/>
      <c r="V14" s="34"/>
      <c r="W14" s="34"/>
      <c r="X14" s="34"/>
      <c r="Y14" s="5"/>
      <c r="Z14" s="5"/>
      <c r="AA14" s="5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3"/>
      <c r="BY14" s="4"/>
      <c r="BZ14" s="4"/>
      <c r="CA14" s="5" t="str">
        <f t="shared" si="2"/>
        <v/>
      </c>
      <c r="CB14" s="5" t="str">
        <f t="shared" si="0"/>
        <v/>
      </c>
      <c r="CC14" s="5"/>
      <c r="CD14" s="5"/>
      <c r="CE14" s="5"/>
      <c r="CF14" s="5"/>
      <c r="CG14" s="5">
        <f t="shared" si="3"/>
        <v>0</v>
      </c>
      <c r="CH14" s="5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5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</row>
    <row r="15" spans="1:234" s="35" customFormat="1" ht="27" customHeight="1" x14ac:dyDescent="0.2">
      <c r="A15" s="246" t="s">
        <v>21</v>
      </c>
      <c r="B15" s="249"/>
      <c r="C15" s="23">
        <f t="shared" si="4"/>
        <v>0</v>
      </c>
      <c r="D15" s="36"/>
      <c r="E15" s="37"/>
      <c r="F15" s="37"/>
      <c r="G15" s="38"/>
      <c r="H15" s="39"/>
      <c r="I15" s="40"/>
      <c r="J15" s="41"/>
      <c r="K15" s="39"/>
      <c r="L15" s="38"/>
      <c r="M15" s="42"/>
      <c r="N15" s="32"/>
      <c r="O15" s="33" t="str">
        <f t="shared" si="1"/>
        <v/>
      </c>
      <c r="P15" s="34"/>
      <c r="Q15" s="34"/>
      <c r="R15" s="34"/>
      <c r="S15" s="34"/>
      <c r="T15" s="34"/>
      <c r="U15" s="34"/>
      <c r="V15" s="34"/>
      <c r="W15" s="34"/>
      <c r="X15" s="34"/>
      <c r="Y15" s="5"/>
      <c r="Z15" s="5"/>
      <c r="AA15" s="5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3"/>
      <c r="BY15" s="4"/>
      <c r="BZ15" s="4"/>
      <c r="CA15" s="5" t="str">
        <f t="shared" si="2"/>
        <v/>
      </c>
      <c r="CB15" s="5" t="str">
        <f t="shared" si="0"/>
        <v/>
      </c>
      <c r="CC15" s="5"/>
      <c r="CD15" s="5"/>
      <c r="CE15" s="5"/>
      <c r="CF15" s="5"/>
      <c r="CG15" s="5">
        <f t="shared" si="3"/>
        <v>0</v>
      </c>
      <c r="CH15" s="5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5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</row>
    <row r="16" spans="1:234" s="35" customFormat="1" ht="22.5" customHeight="1" x14ac:dyDescent="0.2">
      <c r="A16" s="246" t="s">
        <v>22</v>
      </c>
      <c r="B16" s="249"/>
      <c r="C16" s="23">
        <f t="shared" si="4"/>
        <v>0</v>
      </c>
      <c r="D16" s="36"/>
      <c r="E16" s="37"/>
      <c r="F16" s="37"/>
      <c r="G16" s="38"/>
      <c r="H16" s="39"/>
      <c r="I16" s="40"/>
      <c r="J16" s="41"/>
      <c r="K16" s="39"/>
      <c r="L16" s="38"/>
      <c r="M16" s="42"/>
      <c r="N16" s="32"/>
      <c r="O16" s="33" t="str">
        <f t="shared" si="1"/>
        <v/>
      </c>
      <c r="P16" s="34"/>
      <c r="Q16" s="34"/>
      <c r="R16" s="34"/>
      <c r="S16" s="34"/>
      <c r="T16" s="34"/>
      <c r="U16" s="34"/>
      <c r="V16" s="34"/>
      <c r="W16" s="34"/>
      <c r="X16" s="34"/>
      <c r="Y16" s="5"/>
      <c r="Z16" s="5"/>
      <c r="AA16" s="5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3"/>
      <c r="BY16" s="4"/>
      <c r="BZ16" s="4"/>
      <c r="CA16" s="5" t="str">
        <f t="shared" si="2"/>
        <v/>
      </c>
      <c r="CB16" s="5" t="str">
        <f t="shared" si="0"/>
        <v/>
      </c>
      <c r="CC16" s="5"/>
      <c r="CD16" s="5"/>
      <c r="CE16" s="5"/>
      <c r="CF16" s="5"/>
      <c r="CG16" s="5">
        <f t="shared" si="3"/>
        <v>0</v>
      </c>
      <c r="CH16" s="5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5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</row>
    <row r="17" spans="1:234" s="35" customFormat="1" ht="17.25" customHeight="1" x14ac:dyDescent="0.2">
      <c r="A17" s="246" t="s">
        <v>23</v>
      </c>
      <c r="B17" s="249"/>
      <c r="C17" s="23">
        <f t="shared" si="4"/>
        <v>0</v>
      </c>
      <c r="D17" s="36"/>
      <c r="E17" s="37"/>
      <c r="F17" s="37"/>
      <c r="G17" s="38"/>
      <c r="H17" s="39"/>
      <c r="I17" s="40"/>
      <c r="J17" s="41"/>
      <c r="K17" s="39"/>
      <c r="L17" s="38"/>
      <c r="M17" s="42"/>
      <c r="N17" s="32"/>
      <c r="O17" s="33" t="str">
        <f t="shared" si="1"/>
        <v/>
      </c>
      <c r="P17" s="34"/>
      <c r="Q17" s="34"/>
      <c r="R17" s="34"/>
      <c r="S17" s="34"/>
      <c r="T17" s="34"/>
      <c r="U17" s="34"/>
      <c r="V17" s="34"/>
      <c r="W17" s="34"/>
      <c r="X17" s="34"/>
      <c r="Y17" s="5"/>
      <c r="Z17" s="5"/>
      <c r="AA17" s="5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3"/>
      <c r="BY17" s="4"/>
      <c r="BZ17" s="4"/>
      <c r="CA17" s="5" t="str">
        <f t="shared" si="2"/>
        <v/>
      </c>
      <c r="CB17" s="5" t="str">
        <f t="shared" si="0"/>
        <v/>
      </c>
      <c r="CC17" s="5"/>
      <c r="CD17" s="5"/>
      <c r="CE17" s="5"/>
      <c r="CF17" s="5"/>
      <c r="CG17" s="5">
        <f t="shared" si="3"/>
        <v>0</v>
      </c>
      <c r="CH17" s="5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5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</row>
    <row r="18" spans="1:234" s="35" customFormat="1" ht="23.25" customHeight="1" x14ac:dyDescent="0.2">
      <c r="A18" s="246" t="s">
        <v>24</v>
      </c>
      <c r="B18" s="247"/>
      <c r="C18" s="23">
        <f t="shared" si="4"/>
        <v>0</v>
      </c>
      <c r="D18" s="36"/>
      <c r="E18" s="37"/>
      <c r="F18" s="37"/>
      <c r="G18" s="38"/>
      <c r="H18" s="39"/>
      <c r="I18" s="40"/>
      <c r="J18" s="41"/>
      <c r="K18" s="39"/>
      <c r="L18" s="38"/>
      <c r="M18" s="32"/>
      <c r="N18" s="32"/>
      <c r="O18" s="33" t="str">
        <f t="shared" si="1"/>
        <v/>
      </c>
      <c r="P18" s="34"/>
      <c r="Q18" s="34"/>
      <c r="R18" s="34"/>
      <c r="S18" s="34"/>
      <c r="T18" s="34"/>
      <c r="U18" s="34"/>
      <c r="V18" s="34"/>
      <c r="W18" s="34"/>
      <c r="X18" s="34"/>
      <c r="Y18" s="5"/>
      <c r="Z18" s="5"/>
      <c r="AA18" s="5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3"/>
      <c r="BY18" s="4"/>
      <c r="BZ18" s="4"/>
      <c r="CA18" s="5" t="str">
        <f t="shared" si="2"/>
        <v/>
      </c>
      <c r="CB18" s="5" t="str">
        <f>IF(CH18=1,"* Programa de Atención Domiciliaria a Personas con Dependencia Severa debe ser MENOR O IGUAL al Total. ","")</f>
        <v/>
      </c>
      <c r="CC18" s="5"/>
      <c r="CD18" s="5"/>
      <c r="CE18" s="5"/>
      <c r="CF18" s="5"/>
      <c r="CG18" s="5">
        <f t="shared" si="3"/>
        <v>0</v>
      </c>
      <c r="CH18" s="5">
        <f t="shared" ref="CH18:CH31" si="5">IF(M18&gt;C18,1,0)</f>
        <v>0</v>
      </c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5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</row>
    <row r="19" spans="1:234" s="35" customFormat="1" ht="17.25" customHeight="1" x14ac:dyDescent="0.2">
      <c r="A19" s="246" t="s">
        <v>25</v>
      </c>
      <c r="B19" s="249"/>
      <c r="C19" s="23">
        <f t="shared" si="4"/>
        <v>0</v>
      </c>
      <c r="D19" s="36"/>
      <c r="E19" s="37"/>
      <c r="F19" s="37"/>
      <c r="G19" s="38"/>
      <c r="H19" s="39"/>
      <c r="I19" s="40"/>
      <c r="J19" s="41"/>
      <c r="K19" s="39"/>
      <c r="L19" s="38"/>
      <c r="M19" s="32"/>
      <c r="N19" s="32"/>
      <c r="O19" s="33" t="str">
        <f t="shared" si="1"/>
        <v/>
      </c>
      <c r="P19" s="34"/>
      <c r="Q19" s="34"/>
      <c r="R19" s="34"/>
      <c r="S19" s="34"/>
      <c r="T19" s="34"/>
      <c r="U19" s="34"/>
      <c r="V19" s="34"/>
      <c r="W19" s="34"/>
      <c r="X19" s="34"/>
      <c r="Y19" s="5"/>
      <c r="Z19" s="5"/>
      <c r="AA19" s="5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3"/>
      <c r="BY19" s="4"/>
      <c r="BZ19" s="4"/>
      <c r="CA19" s="5" t="str">
        <f t="shared" si="2"/>
        <v/>
      </c>
      <c r="CB19" s="5" t="str">
        <f t="shared" si="0"/>
        <v/>
      </c>
      <c r="CC19" s="5"/>
      <c r="CD19" s="5"/>
      <c r="CE19" s="5"/>
      <c r="CF19" s="5"/>
      <c r="CG19" s="5">
        <f t="shared" si="3"/>
        <v>0</v>
      </c>
      <c r="CH19" s="5">
        <f t="shared" si="5"/>
        <v>0</v>
      </c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5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</row>
    <row r="20" spans="1:234" s="35" customFormat="1" ht="17.25" customHeight="1" x14ac:dyDescent="0.2">
      <c r="A20" s="246" t="s">
        <v>26</v>
      </c>
      <c r="B20" s="249"/>
      <c r="C20" s="23">
        <f t="shared" si="4"/>
        <v>0</v>
      </c>
      <c r="D20" s="36"/>
      <c r="E20" s="37"/>
      <c r="F20" s="37"/>
      <c r="G20" s="38"/>
      <c r="H20" s="39"/>
      <c r="I20" s="40"/>
      <c r="J20" s="41"/>
      <c r="K20" s="39"/>
      <c r="L20" s="38"/>
      <c r="M20" s="32"/>
      <c r="N20" s="32"/>
      <c r="O20" s="33" t="str">
        <f t="shared" si="1"/>
        <v/>
      </c>
      <c r="P20" s="34"/>
      <c r="Q20" s="34"/>
      <c r="R20" s="34"/>
      <c r="S20" s="34"/>
      <c r="T20" s="34"/>
      <c r="U20" s="34"/>
      <c r="V20" s="34"/>
      <c r="W20" s="34"/>
      <c r="X20" s="34"/>
      <c r="Y20" s="5"/>
      <c r="Z20" s="5"/>
      <c r="AA20" s="5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3"/>
      <c r="BY20" s="4"/>
      <c r="BZ20" s="4"/>
      <c r="CA20" s="5" t="str">
        <f t="shared" si="2"/>
        <v/>
      </c>
      <c r="CB20" s="5" t="str">
        <f t="shared" si="0"/>
        <v/>
      </c>
      <c r="CC20" s="5"/>
      <c r="CD20" s="5"/>
      <c r="CE20" s="5"/>
      <c r="CF20" s="5"/>
      <c r="CG20" s="5">
        <f t="shared" si="3"/>
        <v>0</v>
      </c>
      <c r="CH20" s="5">
        <f t="shared" si="5"/>
        <v>0</v>
      </c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5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</row>
    <row r="21" spans="1:234" s="35" customFormat="1" ht="25.5" customHeight="1" x14ac:dyDescent="0.2">
      <c r="A21" s="246" t="s">
        <v>27</v>
      </c>
      <c r="B21" s="249"/>
      <c r="C21" s="23">
        <f t="shared" si="4"/>
        <v>0</v>
      </c>
      <c r="D21" s="36"/>
      <c r="E21" s="37"/>
      <c r="F21" s="37"/>
      <c r="G21" s="38"/>
      <c r="H21" s="39"/>
      <c r="I21" s="40"/>
      <c r="J21" s="41"/>
      <c r="K21" s="39"/>
      <c r="L21" s="38"/>
      <c r="M21" s="42"/>
      <c r="N21" s="32"/>
      <c r="O21" s="33" t="str">
        <f t="shared" si="1"/>
        <v/>
      </c>
      <c r="P21" s="34"/>
      <c r="Q21" s="34"/>
      <c r="R21" s="34"/>
      <c r="S21" s="34"/>
      <c r="T21" s="34"/>
      <c r="U21" s="34"/>
      <c r="V21" s="34"/>
      <c r="W21" s="34"/>
      <c r="X21" s="34"/>
      <c r="Y21" s="5"/>
      <c r="Z21" s="5"/>
      <c r="AA21" s="5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3"/>
      <c r="BY21" s="4"/>
      <c r="BZ21" s="4"/>
      <c r="CA21" s="5" t="str">
        <f t="shared" si="2"/>
        <v/>
      </c>
      <c r="CB21" s="5" t="str">
        <f t="shared" si="0"/>
        <v/>
      </c>
      <c r="CC21" s="5"/>
      <c r="CD21" s="5"/>
      <c r="CE21" s="5"/>
      <c r="CF21" s="5"/>
      <c r="CG21" s="5">
        <f t="shared" si="3"/>
        <v>0</v>
      </c>
      <c r="CH21" s="5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5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</row>
    <row r="22" spans="1:234" s="35" customFormat="1" ht="17.25" customHeight="1" x14ac:dyDescent="0.2">
      <c r="A22" s="246" t="s">
        <v>28</v>
      </c>
      <c r="B22" s="249"/>
      <c r="C22" s="23">
        <f t="shared" si="4"/>
        <v>0</v>
      </c>
      <c r="D22" s="36"/>
      <c r="E22" s="37"/>
      <c r="F22" s="37"/>
      <c r="G22" s="38"/>
      <c r="H22" s="39"/>
      <c r="I22" s="40"/>
      <c r="J22" s="41"/>
      <c r="K22" s="39"/>
      <c r="L22" s="38"/>
      <c r="M22" s="42"/>
      <c r="N22" s="32"/>
      <c r="O22" s="33" t="str">
        <f t="shared" si="1"/>
        <v/>
      </c>
      <c r="P22" s="34"/>
      <c r="Q22" s="34"/>
      <c r="R22" s="34"/>
      <c r="S22" s="34"/>
      <c r="T22" s="34"/>
      <c r="U22" s="34"/>
      <c r="V22" s="34"/>
      <c r="W22" s="34"/>
      <c r="X22" s="34"/>
      <c r="Y22" s="5"/>
      <c r="Z22" s="5"/>
      <c r="AA22" s="5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3"/>
      <c r="BY22" s="4"/>
      <c r="BZ22" s="4"/>
      <c r="CA22" s="5" t="str">
        <f t="shared" si="2"/>
        <v/>
      </c>
      <c r="CB22" s="5" t="str">
        <f>IF(CH22=1,"* Programa de Atención Domiciliaria a Personas con Dependencia Severa debe ser MENOR O IGUAL al Total. ","")</f>
        <v/>
      </c>
      <c r="CC22" s="5"/>
      <c r="CD22" s="5"/>
      <c r="CE22" s="5"/>
      <c r="CF22" s="5"/>
      <c r="CG22" s="5">
        <f t="shared" si="3"/>
        <v>0</v>
      </c>
      <c r="CH22" s="5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5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</row>
    <row r="23" spans="1:234" s="35" customFormat="1" ht="17.25" customHeight="1" x14ac:dyDescent="0.2">
      <c r="A23" s="246" t="s">
        <v>29</v>
      </c>
      <c r="B23" s="247"/>
      <c r="C23" s="23">
        <f>SUM(D23:G23)</f>
        <v>0</v>
      </c>
      <c r="D23" s="36"/>
      <c r="E23" s="37"/>
      <c r="F23" s="37"/>
      <c r="G23" s="38"/>
      <c r="H23" s="39"/>
      <c r="I23" s="40"/>
      <c r="J23" s="41"/>
      <c r="K23" s="39"/>
      <c r="L23" s="38"/>
      <c r="M23" s="32"/>
      <c r="N23" s="32"/>
      <c r="O23" s="33" t="str">
        <f t="shared" si="1"/>
        <v/>
      </c>
      <c r="P23" s="34"/>
      <c r="Q23" s="34"/>
      <c r="R23" s="34"/>
      <c r="S23" s="34"/>
      <c r="T23" s="34"/>
      <c r="U23" s="34"/>
      <c r="V23" s="34"/>
      <c r="W23" s="34"/>
      <c r="X23" s="34"/>
      <c r="Y23" s="5"/>
      <c r="Z23" s="5"/>
      <c r="AA23" s="5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3"/>
      <c r="BY23" s="4"/>
      <c r="BZ23" s="4"/>
      <c r="CA23" s="5" t="str">
        <f t="shared" si="2"/>
        <v/>
      </c>
      <c r="CB23" s="5" t="str">
        <f t="shared" si="0"/>
        <v/>
      </c>
      <c r="CC23" s="5"/>
      <c r="CD23" s="5"/>
      <c r="CE23" s="5"/>
      <c r="CF23" s="5"/>
      <c r="CG23" s="5">
        <f t="shared" si="3"/>
        <v>0</v>
      </c>
      <c r="CH23" s="5">
        <f t="shared" si="5"/>
        <v>0</v>
      </c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5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</row>
    <row r="24" spans="1:234" s="35" customFormat="1" ht="17.25" customHeight="1" x14ac:dyDescent="0.2">
      <c r="A24" s="246" t="s">
        <v>30</v>
      </c>
      <c r="B24" s="247"/>
      <c r="C24" s="23">
        <f t="shared" si="4"/>
        <v>0</v>
      </c>
      <c r="D24" s="36"/>
      <c r="E24" s="37"/>
      <c r="F24" s="37"/>
      <c r="G24" s="38"/>
      <c r="H24" s="39"/>
      <c r="I24" s="40"/>
      <c r="J24" s="41"/>
      <c r="K24" s="39"/>
      <c r="L24" s="38"/>
      <c r="M24" s="32"/>
      <c r="N24" s="32"/>
      <c r="O24" s="33" t="str">
        <f t="shared" si="1"/>
        <v/>
      </c>
      <c r="P24" s="34"/>
      <c r="Q24" s="34"/>
      <c r="R24" s="34"/>
      <c r="S24" s="34"/>
      <c r="T24" s="34"/>
      <c r="U24" s="34"/>
      <c r="V24" s="34"/>
      <c r="W24" s="34"/>
      <c r="X24" s="34"/>
      <c r="Y24" s="5"/>
      <c r="Z24" s="5"/>
      <c r="AA24" s="5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3"/>
      <c r="BY24" s="4"/>
      <c r="BZ24" s="4"/>
      <c r="CA24" s="5" t="str">
        <f t="shared" si="2"/>
        <v/>
      </c>
      <c r="CB24" s="5" t="str">
        <f t="shared" si="0"/>
        <v/>
      </c>
      <c r="CC24" s="5"/>
      <c r="CD24" s="5"/>
      <c r="CE24" s="5"/>
      <c r="CF24" s="5"/>
      <c r="CG24" s="5">
        <f t="shared" si="3"/>
        <v>0</v>
      </c>
      <c r="CH24" s="5">
        <f t="shared" si="5"/>
        <v>0</v>
      </c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5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</row>
    <row r="25" spans="1:234" s="35" customFormat="1" ht="25.5" customHeight="1" x14ac:dyDescent="0.2">
      <c r="A25" s="246" t="s">
        <v>31</v>
      </c>
      <c r="B25" s="247"/>
      <c r="C25" s="23">
        <f>SUM(D25:G25)</f>
        <v>0</v>
      </c>
      <c r="D25" s="36"/>
      <c r="E25" s="37"/>
      <c r="F25" s="37"/>
      <c r="G25" s="38"/>
      <c r="H25" s="39"/>
      <c r="I25" s="40"/>
      <c r="J25" s="41"/>
      <c r="K25" s="39"/>
      <c r="L25" s="38"/>
      <c r="M25" s="32"/>
      <c r="N25" s="32"/>
      <c r="O25" s="33" t="str">
        <f t="shared" si="1"/>
        <v/>
      </c>
      <c r="P25" s="34"/>
      <c r="Q25" s="34"/>
      <c r="R25" s="34"/>
      <c r="S25" s="34"/>
      <c r="T25" s="34"/>
      <c r="U25" s="34"/>
      <c r="V25" s="34"/>
      <c r="W25" s="34"/>
      <c r="X25" s="34"/>
      <c r="Y25" s="5"/>
      <c r="Z25" s="5"/>
      <c r="AA25" s="5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3"/>
      <c r="BY25" s="4"/>
      <c r="BZ25" s="4"/>
      <c r="CA25" s="5" t="str">
        <f t="shared" si="2"/>
        <v/>
      </c>
      <c r="CB25" s="5" t="str">
        <f t="shared" si="0"/>
        <v/>
      </c>
      <c r="CC25" s="5"/>
      <c r="CD25" s="5"/>
      <c r="CE25" s="5"/>
      <c r="CF25" s="5"/>
      <c r="CG25" s="5">
        <f t="shared" si="3"/>
        <v>0</v>
      </c>
      <c r="CH25" s="5">
        <f t="shared" si="5"/>
        <v>0</v>
      </c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5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</row>
    <row r="26" spans="1:234" s="35" customFormat="1" ht="26.25" customHeight="1" x14ac:dyDescent="0.2">
      <c r="A26" s="246" t="s">
        <v>32</v>
      </c>
      <c r="B26" s="249"/>
      <c r="C26" s="23">
        <f t="shared" si="4"/>
        <v>0</v>
      </c>
      <c r="D26" s="36"/>
      <c r="E26" s="37"/>
      <c r="F26" s="37"/>
      <c r="G26" s="38"/>
      <c r="H26" s="39"/>
      <c r="I26" s="40"/>
      <c r="J26" s="41"/>
      <c r="K26" s="39"/>
      <c r="L26" s="38"/>
      <c r="M26" s="42"/>
      <c r="N26" s="32"/>
      <c r="O26" s="33" t="str">
        <f t="shared" si="1"/>
        <v/>
      </c>
      <c r="P26" s="34"/>
      <c r="Q26" s="34"/>
      <c r="R26" s="34"/>
      <c r="S26" s="34"/>
      <c r="T26" s="34"/>
      <c r="U26" s="34"/>
      <c r="V26" s="34"/>
      <c r="W26" s="34"/>
      <c r="X26" s="34"/>
      <c r="Y26" s="5"/>
      <c r="Z26" s="5"/>
      <c r="AA26" s="5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3"/>
      <c r="BY26" s="4"/>
      <c r="BZ26" s="4"/>
      <c r="CA26" s="5" t="str">
        <f t="shared" si="2"/>
        <v/>
      </c>
      <c r="CB26" s="5" t="str">
        <f t="shared" si="0"/>
        <v/>
      </c>
      <c r="CC26" s="5"/>
      <c r="CD26" s="5"/>
      <c r="CE26" s="5"/>
      <c r="CF26" s="5"/>
      <c r="CG26" s="5">
        <f t="shared" si="3"/>
        <v>0</v>
      </c>
      <c r="CH26" s="5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5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</row>
    <row r="27" spans="1:234" s="35" customFormat="1" ht="26.25" customHeight="1" x14ac:dyDescent="0.2">
      <c r="A27" s="246" t="s">
        <v>33</v>
      </c>
      <c r="B27" s="247"/>
      <c r="C27" s="23">
        <f t="shared" si="4"/>
        <v>0</v>
      </c>
      <c r="D27" s="36"/>
      <c r="E27" s="37"/>
      <c r="F27" s="37"/>
      <c r="G27" s="38"/>
      <c r="H27" s="39"/>
      <c r="I27" s="40"/>
      <c r="J27" s="41"/>
      <c r="K27" s="39"/>
      <c r="L27" s="38"/>
      <c r="M27" s="42"/>
      <c r="N27" s="32"/>
      <c r="O27" s="33" t="str">
        <f t="shared" si="1"/>
        <v/>
      </c>
      <c r="P27" s="34"/>
      <c r="Q27" s="34"/>
      <c r="R27" s="34"/>
      <c r="S27" s="34"/>
      <c r="T27" s="34"/>
      <c r="U27" s="34"/>
      <c r="V27" s="34"/>
      <c r="W27" s="34"/>
      <c r="X27" s="34"/>
      <c r="Y27" s="5"/>
      <c r="Z27" s="5"/>
      <c r="AA27" s="5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3"/>
      <c r="BY27" s="4"/>
      <c r="BZ27" s="4"/>
      <c r="CA27" s="5" t="str">
        <f t="shared" si="2"/>
        <v/>
      </c>
      <c r="CB27" s="5" t="str">
        <f t="shared" si="0"/>
        <v/>
      </c>
      <c r="CC27" s="5"/>
      <c r="CD27" s="5"/>
      <c r="CE27" s="5"/>
      <c r="CF27" s="5"/>
      <c r="CG27" s="5">
        <f t="shared" si="3"/>
        <v>0</v>
      </c>
      <c r="CH27" s="5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5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</row>
    <row r="28" spans="1:234" s="35" customFormat="1" ht="24.75" customHeight="1" x14ac:dyDescent="0.2">
      <c r="A28" s="228" t="s">
        <v>34</v>
      </c>
      <c r="B28" s="248"/>
      <c r="C28" s="23">
        <f t="shared" si="4"/>
        <v>0</v>
      </c>
      <c r="D28" s="36"/>
      <c r="E28" s="37"/>
      <c r="F28" s="37"/>
      <c r="G28" s="38"/>
      <c r="H28" s="39"/>
      <c r="I28" s="40"/>
      <c r="J28" s="41"/>
      <c r="K28" s="39"/>
      <c r="L28" s="38"/>
      <c r="M28" s="42"/>
      <c r="N28" s="32"/>
      <c r="O28" s="33" t="str">
        <f t="shared" si="1"/>
        <v/>
      </c>
      <c r="P28" s="34"/>
      <c r="Q28" s="34"/>
      <c r="R28" s="34"/>
      <c r="S28" s="34"/>
      <c r="T28" s="34"/>
      <c r="U28" s="34"/>
      <c r="V28" s="34"/>
      <c r="W28" s="34"/>
      <c r="X28" s="34"/>
      <c r="Y28" s="5"/>
      <c r="Z28" s="5"/>
      <c r="AA28" s="5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3"/>
      <c r="BY28" s="4"/>
      <c r="BZ28" s="4"/>
      <c r="CA28" s="5" t="str">
        <f t="shared" si="2"/>
        <v/>
      </c>
      <c r="CB28" s="5" t="str">
        <f t="shared" si="0"/>
        <v/>
      </c>
      <c r="CC28" s="5"/>
      <c r="CD28" s="5"/>
      <c r="CE28" s="5"/>
      <c r="CF28" s="5"/>
      <c r="CG28" s="5">
        <f t="shared" si="3"/>
        <v>0</v>
      </c>
      <c r="CH28" s="5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5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</row>
    <row r="29" spans="1:234" s="35" customFormat="1" ht="17.25" customHeight="1" x14ac:dyDescent="0.2">
      <c r="A29" s="228" t="s">
        <v>35</v>
      </c>
      <c r="B29" s="229"/>
      <c r="C29" s="23">
        <f t="shared" si="4"/>
        <v>0</v>
      </c>
      <c r="D29" s="36"/>
      <c r="E29" s="37"/>
      <c r="F29" s="37"/>
      <c r="G29" s="38"/>
      <c r="H29" s="39"/>
      <c r="I29" s="40"/>
      <c r="J29" s="41"/>
      <c r="K29" s="39"/>
      <c r="L29" s="38"/>
      <c r="M29" s="43"/>
      <c r="N29" s="32"/>
      <c r="O29" s="33" t="str">
        <f t="shared" si="1"/>
        <v/>
      </c>
      <c r="P29" s="34"/>
      <c r="Q29" s="34"/>
      <c r="R29" s="34"/>
      <c r="S29" s="34"/>
      <c r="T29" s="34"/>
      <c r="U29" s="34"/>
      <c r="V29" s="34"/>
      <c r="W29" s="34"/>
      <c r="X29" s="34"/>
      <c r="Y29" s="5"/>
      <c r="Z29" s="5"/>
      <c r="AA29" s="5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3"/>
      <c r="BY29" s="4"/>
      <c r="BZ29" s="4"/>
      <c r="CA29" s="5" t="str">
        <f t="shared" si="2"/>
        <v/>
      </c>
      <c r="CB29" s="5" t="str">
        <f t="shared" si="0"/>
        <v/>
      </c>
      <c r="CC29" s="5"/>
      <c r="CD29" s="5"/>
      <c r="CE29" s="5"/>
      <c r="CF29" s="5"/>
      <c r="CG29" s="5">
        <f t="shared" si="3"/>
        <v>0</v>
      </c>
      <c r="CH29" s="5">
        <f t="shared" si="5"/>
        <v>0</v>
      </c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5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</row>
    <row r="30" spans="1:234" s="35" customFormat="1" ht="17.25" customHeight="1" x14ac:dyDescent="0.2">
      <c r="A30" s="246" t="s">
        <v>36</v>
      </c>
      <c r="B30" s="249"/>
      <c r="C30" s="23">
        <f t="shared" si="4"/>
        <v>0</v>
      </c>
      <c r="D30" s="44"/>
      <c r="E30" s="37"/>
      <c r="F30" s="37"/>
      <c r="G30" s="38"/>
      <c r="H30" s="40"/>
      <c r="I30" s="40"/>
      <c r="J30" s="44"/>
      <c r="K30" s="39"/>
      <c r="L30" s="38"/>
      <c r="M30" s="43"/>
      <c r="N30" s="32"/>
      <c r="O30" s="33" t="str">
        <f t="shared" si="1"/>
        <v/>
      </c>
      <c r="P30" s="34"/>
      <c r="Q30" s="34"/>
      <c r="R30" s="34"/>
      <c r="S30" s="34"/>
      <c r="T30" s="34"/>
      <c r="U30" s="34"/>
      <c r="V30" s="34"/>
      <c r="W30" s="34"/>
      <c r="X30" s="34"/>
      <c r="Y30" s="5"/>
      <c r="Z30" s="5"/>
      <c r="AA30" s="5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3"/>
      <c r="BY30" s="4"/>
      <c r="BZ30" s="4"/>
      <c r="CA30" s="5" t="str">
        <f t="shared" si="2"/>
        <v/>
      </c>
      <c r="CB30" s="5" t="str">
        <f t="shared" si="0"/>
        <v/>
      </c>
      <c r="CC30" s="5"/>
      <c r="CD30" s="5"/>
      <c r="CE30" s="5"/>
      <c r="CF30" s="5"/>
      <c r="CG30" s="5">
        <f t="shared" si="3"/>
        <v>0</v>
      </c>
      <c r="CH30" s="5">
        <f t="shared" si="5"/>
        <v>0</v>
      </c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5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</row>
    <row r="31" spans="1:234" s="35" customFormat="1" ht="24" customHeight="1" x14ac:dyDescent="0.2">
      <c r="A31" s="250" t="s">
        <v>37</v>
      </c>
      <c r="B31" s="251"/>
      <c r="C31" s="45">
        <f>SUM(D31:G31)</f>
        <v>0</v>
      </c>
      <c r="D31" s="46"/>
      <c r="E31" s="47"/>
      <c r="F31" s="47"/>
      <c r="G31" s="48"/>
      <c r="H31" s="49"/>
      <c r="I31" s="49"/>
      <c r="J31" s="46"/>
      <c r="K31" s="50"/>
      <c r="L31" s="48"/>
      <c r="M31" s="51"/>
      <c r="N31" s="52"/>
      <c r="O31" s="33" t="str">
        <f t="shared" si="1"/>
        <v/>
      </c>
      <c r="P31" s="34"/>
      <c r="Q31" s="34"/>
      <c r="R31" s="34"/>
      <c r="S31" s="34"/>
      <c r="T31" s="34"/>
      <c r="U31" s="34"/>
      <c r="V31" s="34"/>
      <c r="W31" s="34"/>
      <c r="X31" s="34"/>
      <c r="Y31" s="5"/>
      <c r="Z31" s="5"/>
      <c r="AA31" s="5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3"/>
      <c r="BY31" s="4"/>
      <c r="BZ31" s="4"/>
      <c r="CA31" s="5" t="str">
        <f t="shared" si="2"/>
        <v/>
      </c>
      <c r="CB31" s="5" t="str">
        <f t="shared" si="0"/>
        <v/>
      </c>
      <c r="CC31" s="5"/>
      <c r="CD31" s="5"/>
      <c r="CE31" s="5"/>
      <c r="CF31" s="5"/>
      <c r="CG31" s="5">
        <f t="shared" si="3"/>
        <v>0</v>
      </c>
      <c r="CH31" s="5">
        <f t="shared" si="5"/>
        <v>0</v>
      </c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5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</row>
    <row r="32" spans="1:234" s="35" customFormat="1" ht="25.5" customHeight="1" x14ac:dyDescent="0.2">
      <c r="A32" s="201" t="s">
        <v>38</v>
      </c>
      <c r="B32" s="183" t="s">
        <v>39</v>
      </c>
      <c r="C32" s="54">
        <f>SUM(D32:G32)</f>
        <v>0</v>
      </c>
      <c r="D32" s="24"/>
      <c r="E32" s="25"/>
      <c r="F32" s="25"/>
      <c r="G32" s="30"/>
      <c r="H32" s="27"/>
      <c r="I32" s="28"/>
      <c r="J32" s="29"/>
      <c r="K32" s="27"/>
      <c r="L32" s="30"/>
      <c r="M32" s="55"/>
      <c r="N32" s="56"/>
      <c r="O32" s="33" t="str">
        <f t="shared" si="1"/>
        <v/>
      </c>
      <c r="P32" s="34"/>
      <c r="Q32" s="34"/>
      <c r="R32" s="34"/>
      <c r="S32" s="34"/>
      <c r="T32" s="34"/>
      <c r="U32" s="34"/>
      <c r="V32" s="34"/>
      <c r="W32" s="34"/>
      <c r="X32" s="34"/>
      <c r="Y32" s="5"/>
      <c r="Z32" s="5"/>
      <c r="AA32" s="5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3"/>
      <c r="BY32" s="4"/>
      <c r="BZ32" s="4"/>
      <c r="CA32" s="5" t="str">
        <f t="shared" si="2"/>
        <v/>
      </c>
      <c r="CB32" s="5" t="str">
        <f t="shared" si="0"/>
        <v/>
      </c>
      <c r="CC32" s="5"/>
      <c r="CD32" s="5"/>
      <c r="CE32" s="5"/>
      <c r="CF32" s="5"/>
      <c r="CG32" s="5">
        <f t="shared" si="3"/>
        <v>0</v>
      </c>
      <c r="CH32" s="5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5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</row>
    <row r="33" spans="1:234" s="35" customFormat="1" ht="36" customHeight="1" x14ac:dyDescent="0.2">
      <c r="A33" s="255"/>
      <c r="B33" s="184" t="s">
        <v>40</v>
      </c>
      <c r="C33" s="23">
        <f t="shared" si="4"/>
        <v>0</v>
      </c>
      <c r="D33" s="36"/>
      <c r="E33" s="37"/>
      <c r="F33" s="37"/>
      <c r="G33" s="38"/>
      <c r="H33" s="39"/>
      <c r="I33" s="40"/>
      <c r="J33" s="41"/>
      <c r="K33" s="39"/>
      <c r="L33" s="38"/>
      <c r="M33" s="185"/>
      <c r="N33" s="32"/>
      <c r="O33" s="33" t="str">
        <f t="shared" si="1"/>
        <v/>
      </c>
      <c r="P33" s="34"/>
      <c r="Q33" s="34"/>
      <c r="R33" s="34"/>
      <c r="S33" s="34"/>
      <c r="T33" s="34"/>
      <c r="U33" s="34"/>
      <c r="V33" s="34"/>
      <c r="W33" s="34"/>
      <c r="X33" s="34"/>
      <c r="Y33" s="5"/>
      <c r="Z33" s="5"/>
      <c r="AA33" s="5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3"/>
      <c r="BY33" s="4"/>
      <c r="BZ33" s="4"/>
      <c r="CA33" s="5" t="str">
        <f t="shared" si="2"/>
        <v/>
      </c>
      <c r="CB33" s="5" t="str">
        <f t="shared" si="0"/>
        <v/>
      </c>
      <c r="CC33" s="5"/>
      <c r="CD33" s="5"/>
      <c r="CE33" s="5"/>
      <c r="CF33" s="5"/>
      <c r="CG33" s="5">
        <f t="shared" si="3"/>
        <v>0</v>
      </c>
      <c r="CH33" s="5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5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</row>
    <row r="34" spans="1:234" s="35" customFormat="1" ht="31.5" x14ac:dyDescent="0.2">
      <c r="A34" s="255"/>
      <c r="B34" s="184" t="s">
        <v>41</v>
      </c>
      <c r="C34" s="23">
        <f t="shared" si="4"/>
        <v>0</v>
      </c>
      <c r="D34" s="59"/>
      <c r="E34" s="60"/>
      <c r="F34" s="60"/>
      <c r="G34" s="61"/>
      <c r="H34" s="62"/>
      <c r="I34" s="63"/>
      <c r="J34" s="64"/>
      <c r="K34" s="62"/>
      <c r="L34" s="61"/>
      <c r="M34" s="185"/>
      <c r="N34" s="32"/>
      <c r="O34" s="33" t="str">
        <f t="shared" si="1"/>
        <v/>
      </c>
      <c r="P34" s="34"/>
      <c r="Q34" s="34"/>
      <c r="R34" s="34"/>
      <c r="S34" s="34"/>
      <c r="T34" s="34"/>
      <c r="U34" s="34"/>
      <c r="V34" s="34"/>
      <c r="W34" s="34"/>
      <c r="X34" s="34"/>
      <c r="Y34" s="5"/>
      <c r="Z34" s="5"/>
      <c r="AA34" s="5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3"/>
      <c r="BY34" s="4"/>
      <c r="BZ34" s="4"/>
      <c r="CA34" s="5" t="str">
        <f t="shared" si="2"/>
        <v/>
      </c>
      <c r="CB34" s="5" t="str">
        <f t="shared" si="0"/>
        <v/>
      </c>
      <c r="CC34" s="5"/>
      <c r="CD34" s="5"/>
      <c r="CE34" s="5"/>
      <c r="CF34" s="5"/>
      <c r="CG34" s="5">
        <f t="shared" si="3"/>
        <v>0</v>
      </c>
      <c r="CH34" s="5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5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</row>
    <row r="35" spans="1:234" s="35" customFormat="1" ht="31.5" x14ac:dyDescent="0.2">
      <c r="A35" s="255"/>
      <c r="B35" s="184" t="s">
        <v>42</v>
      </c>
      <c r="C35" s="23">
        <f>SUM(D35:G35)</f>
        <v>0</v>
      </c>
      <c r="D35" s="65"/>
      <c r="E35" s="37"/>
      <c r="F35" s="37"/>
      <c r="G35" s="38"/>
      <c r="H35" s="39"/>
      <c r="I35" s="40"/>
      <c r="J35" s="41"/>
      <c r="K35" s="39"/>
      <c r="L35" s="38"/>
      <c r="M35" s="186"/>
      <c r="N35" s="32"/>
      <c r="O35" s="33" t="str">
        <f t="shared" si="1"/>
        <v/>
      </c>
      <c r="P35" s="34"/>
      <c r="Q35" s="34"/>
      <c r="R35" s="34"/>
      <c r="S35" s="34"/>
      <c r="T35" s="34"/>
      <c r="U35" s="34"/>
      <c r="V35" s="34"/>
      <c r="W35" s="34"/>
      <c r="X35" s="34"/>
      <c r="Y35" s="5"/>
      <c r="Z35" s="5"/>
      <c r="AA35" s="5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3"/>
      <c r="BY35" s="4"/>
      <c r="BZ35" s="4"/>
      <c r="CA35" s="5" t="str">
        <f t="shared" si="2"/>
        <v/>
      </c>
      <c r="CB35" s="5" t="str">
        <f t="shared" si="0"/>
        <v/>
      </c>
      <c r="CC35" s="5"/>
      <c r="CD35" s="5"/>
      <c r="CE35" s="5"/>
      <c r="CF35" s="5"/>
      <c r="CG35" s="5">
        <f t="shared" si="3"/>
        <v>0</v>
      </c>
      <c r="CH35" s="5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5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</row>
    <row r="36" spans="1:234" s="35" customFormat="1" ht="28.5" customHeight="1" x14ac:dyDescent="0.2">
      <c r="A36" s="203"/>
      <c r="B36" s="187" t="s">
        <v>43</v>
      </c>
      <c r="C36" s="45">
        <f>SUM(D36:G36)</f>
        <v>0</v>
      </c>
      <c r="D36" s="46"/>
      <c r="E36" s="47"/>
      <c r="F36" s="47"/>
      <c r="G36" s="48"/>
      <c r="H36" s="49"/>
      <c r="I36" s="49"/>
      <c r="J36" s="46"/>
      <c r="K36" s="50"/>
      <c r="L36" s="48"/>
      <c r="M36" s="188"/>
      <c r="N36" s="52"/>
      <c r="O36" s="33" t="str">
        <f t="shared" si="1"/>
        <v/>
      </c>
      <c r="P36" s="34"/>
      <c r="Q36" s="34"/>
      <c r="R36" s="34"/>
      <c r="S36" s="34"/>
      <c r="T36" s="34"/>
      <c r="U36" s="34"/>
      <c r="V36" s="34"/>
      <c r="W36" s="34"/>
      <c r="X36" s="34"/>
      <c r="Y36" s="5"/>
      <c r="Z36" s="5"/>
      <c r="AA36" s="5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3"/>
      <c r="BY36" s="4"/>
      <c r="BZ36" s="4"/>
      <c r="CA36" s="5" t="str">
        <f t="shared" si="2"/>
        <v/>
      </c>
      <c r="CB36" s="5" t="str">
        <f t="shared" si="0"/>
        <v/>
      </c>
      <c r="CC36" s="5"/>
      <c r="CD36" s="5"/>
      <c r="CE36" s="5"/>
      <c r="CF36" s="5"/>
      <c r="CG36" s="5">
        <f t="shared" si="3"/>
        <v>0</v>
      </c>
      <c r="CH36" s="5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5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</row>
    <row r="37" spans="1:234" s="35" customFormat="1" ht="32.1" customHeight="1" x14ac:dyDescent="0.2">
      <c r="A37" s="69" t="s">
        <v>44</v>
      </c>
      <c r="B37" s="70"/>
      <c r="C37" s="70"/>
      <c r="D37" s="71"/>
      <c r="E37" s="71"/>
      <c r="F37" s="71"/>
      <c r="G37" s="71"/>
      <c r="H37" s="10"/>
      <c r="I37" s="13"/>
      <c r="J37" s="10"/>
      <c r="K37" s="10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3"/>
      <c r="BX37" s="3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5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</row>
    <row r="38" spans="1:234" s="35" customFormat="1" ht="45.6" customHeight="1" x14ac:dyDescent="0.2">
      <c r="A38" s="204" t="s">
        <v>3</v>
      </c>
      <c r="B38" s="206"/>
      <c r="C38" s="72" t="s">
        <v>4</v>
      </c>
      <c r="D38" s="72" t="s">
        <v>5</v>
      </c>
      <c r="E38" s="73" t="s">
        <v>45</v>
      </c>
      <c r="F38" s="16" t="s">
        <v>46</v>
      </c>
      <c r="G38" s="15" t="s">
        <v>8</v>
      </c>
      <c r="H38" s="74" t="s">
        <v>9</v>
      </c>
      <c r="I38" s="74" t="s">
        <v>10</v>
      </c>
      <c r="J38" s="74" t="s">
        <v>15</v>
      </c>
      <c r="K38" s="10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3"/>
      <c r="BX38" s="3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5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</row>
    <row r="39" spans="1:234" s="35" customFormat="1" x14ac:dyDescent="0.2">
      <c r="A39" s="240" t="s">
        <v>47</v>
      </c>
      <c r="B39" s="241"/>
      <c r="C39" s="75">
        <f>SUM(D39:F39)</f>
        <v>0</v>
      </c>
      <c r="D39" s="76"/>
      <c r="E39" s="77"/>
      <c r="F39" s="78"/>
      <c r="G39" s="79"/>
      <c r="H39" s="80"/>
      <c r="I39" s="80"/>
      <c r="J39" s="80"/>
      <c r="K39" s="10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3"/>
      <c r="BX39" s="3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5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</row>
    <row r="40" spans="1:234" s="35" customFormat="1" x14ac:dyDescent="0.2">
      <c r="A40" s="246" t="s">
        <v>48</v>
      </c>
      <c r="B40" s="247"/>
      <c r="C40" s="81">
        <f t="shared" ref="C40:C45" si="6">SUM(D40:F40)</f>
        <v>0</v>
      </c>
      <c r="D40" s="65"/>
      <c r="E40" s="82"/>
      <c r="F40" s="83"/>
      <c r="G40" s="84"/>
      <c r="H40" s="80"/>
      <c r="I40" s="80"/>
      <c r="J40" s="80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3"/>
      <c r="BX40" s="3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5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</row>
    <row r="41" spans="1:234" s="35" customFormat="1" x14ac:dyDescent="0.2">
      <c r="A41" s="246" t="s">
        <v>49</v>
      </c>
      <c r="B41" s="247"/>
      <c r="C41" s="23">
        <f t="shared" si="6"/>
        <v>0</v>
      </c>
      <c r="D41" s="65"/>
      <c r="E41" s="82"/>
      <c r="F41" s="83"/>
      <c r="G41" s="84"/>
      <c r="H41" s="80"/>
      <c r="I41" s="80"/>
      <c r="J41" s="80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3"/>
      <c r="BX41" s="3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5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</row>
    <row r="42" spans="1:234" s="35" customFormat="1" x14ac:dyDescent="0.2">
      <c r="A42" s="246" t="s">
        <v>50</v>
      </c>
      <c r="B42" s="247"/>
      <c r="C42" s="23">
        <f t="shared" si="6"/>
        <v>0</v>
      </c>
      <c r="D42" s="65"/>
      <c r="E42" s="60"/>
      <c r="F42" s="83"/>
      <c r="G42" s="85"/>
      <c r="H42" s="86"/>
      <c r="I42" s="86"/>
      <c r="J42" s="86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3"/>
      <c r="BX42" s="3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5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</row>
    <row r="43" spans="1:234" s="35" customFormat="1" ht="21" x14ac:dyDescent="0.2">
      <c r="A43" s="245" t="s">
        <v>51</v>
      </c>
      <c r="B43" s="87" t="s">
        <v>52</v>
      </c>
      <c r="C43" s="88">
        <f t="shared" si="6"/>
        <v>6</v>
      </c>
      <c r="D43" s="76">
        <v>6</v>
      </c>
      <c r="E43" s="77"/>
      <c r="F43" s="78"/>
      <c r="G43" s="79"/>
      <c r="H43" s="89"/>
      <c r="I43" s="89"/>
      <c r="J43" s="89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3"/>
      <c r="BX43" s="3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5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</row>
    <row r="44" spans="1:234" s="35" customFormat="1" x14ac:dyDescent="0.2">
      <c r="A44" s="245"/>
      <c r="B44" s="90" t="s">
        <v>53</v>
      </c>
      <c r="C44" s="23">
        <f t="shared" si="6"/>
        <v>0</v>
      </c>
      <c r="D44" s="65"/>
      <c r="E44" s="82"/>
      <c r="F44" s="83"/>
      <c r="G44" s="84"/>
      <c r="H44" s="89"/>
      <c r="I44" s="89"/>
      <c r="J44" s="89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3"/>
      <c r="BX44" s="3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5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</row>
    <row r="45" spans="1:234" s="35" customFormat="1" ht="23.45" customHeight="1" x14ac:dyDescent="0.2">
      <c r="A45" s="245"/>
      <c r="B45" s="91" t="s">
        <v>54</v>
      </c>
      <c r="C45" s="45">
        <f t="shared" si="6"/>
        <v>0</v>
      </c>
      <c r="D45" s="92"/>
      <c r="E45" s="93"/>
      <c r="F45" s="94"/>
      <c r="G45" s="95"/>
      <c r="H45" s="80"/>
      <c r="I45" s="80"/>
      <c r="J45" s="80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3"/>
      <c r="BX45" s="3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5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</row>
    <row r="46" spans="1:234" s="35" customFormat="1" x14ac:dyDescent="0.2">
      <c r="A46" s="228" t="s">
        <v>55</v>
      </c>
      <c r="B46" s="229"/>
      <c r="C46" s="88">
        <f>SUM(D46:G46)</f>
        <v>0</v>
      </c>
      <c r="D46" s="76"/>
      <c r="E46" s="77"/>
      <c r="F46" s="78"/>
      <c r="G46" s="96"/>
      <c r="H46" s="97"/>
      <c r="I46" s="97"/>
      <c r="J46" s="97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3"/>
      <c r="BX46" s="3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5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</row>
    <row r="47" spans="1:234" s="35" customFormat="1" x14ac:dyDescent="0.2">
      <c r="A47" s="230" t="s">
        <v>56</v>
      </c>
      <c r="B47" s="231"/>
      <c r="C47" s="45">
        <f>SUM(D47:G47)</f>
        <v>1302</v>
      </c>
      <c r="D47" s="92">
        <v>196</v>
      </c>
      <c r="E47" s="93">
        <v>448</v>
      </c>
      <c r="F47" s="98">
        <v>182</v>
      </c>
      <c r="G47" s="99">
        <v>476</v>
      </c>
      <c r="H47" s="100"/>
      <c r="I47" s="100"/>
      <c r="J47" s="100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3"/>
      <c r="BX47" s="3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5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</row>
    <row r="48" spans="1:234" s="35" customFormat="1" x14ac:dyDescent="0.2">
      <c r="A48" s="232" t="s">
        <v>4</v>
      </c>
      <c r="B48" s="233"/>
      <c r="C48" s="101">
        <f t="shared" ref="C48:J48" si="7">SUM(C39:C47)</f>
        <v>1308</v>
      </c>
      <c r="D48" s="101">
        <f>SUM(D39:D47)</f>
        <v>202</v>
      </c>
      <c r="E48" s="102">
        <f t="shared" si="7"/>
        <v>448</v>
      </c>
      <c r="F48" s="103">
        <f t="shared" si="7"/>
        <v>182</v>
      </c>
      <c r="G48" s="104">
        <f>SUM(G46:G47)</f>
        <v>476</v>
      </c>
      <c r="H48" s="105">
        <f t="shared" si="7"/>
        <v>0</v>
      </c>
      <c r="I48" s="105">
        <f t="shared" si="7"/>
        <v>0</v>
      </c>
      <c r="J48" s="105">
        <f t="shared" si="7"/>
        <v>0</v>
      </c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3"/>
      <c r="BX48" s="3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5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</row>
    <row r="49" spans="1:234" s="35" customFormat="1" x14ac:dyDescent="0.2">
      <c r="A49" s="106" t="s">
        <v>57</v>
      </c>
      <c r="B49" s="107"/>
      <c r="C49" s="108"/>
      <c r="D49" s="108"/>
      <c r="E49" s="108"/>
      <c r="F49" s="13"/>
      <c r="G49" s="13"/>
      <c r="H49" s="10"/>
      <c r="I49" s="13"/>
      <c r="J49" s="10"/>
      <c r="K49" s="10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3"/>
      <c r="BX49" s="3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5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</row>
    <row r="50" spans="1:234" s="35" customFormat="1" ht="32.1" customHeight="1" x14ac:dyDescent="0.2">
      <c r="A50" s="109" t="s">
        <v>58</v>
      </c>
      <c r="B50" s="110"/>
      <c r="C50" s="110"/>
      <c r="D50" s="110"/>
      <c r="E50" s="110"/>
      <c r="F50" s="111"/>
      <c r="G50" s="111"/>
      <c r="H50" s="111"/>
      <c r="I50" s="13"/>
      <c r="J50" s="10"/>
      <c r="K50" s="10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3"/>
      <c r="BX50" s="3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5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</row>
    <row r="51" spans="1:234" s="35" customFormat="1" ht="71.45" customHeight="1" x14ac:dyDescent="0.2">
      <c r="A51" s="204" t="s">
        <v>3</v>
      </c>
      <c r="B51" s="206"/>
      <c r="C51" s="182" t="s">
        <v>4</v>
      </c>
      <c r="D51" s="112" t="s">
        <v>59</v>
      </c>
      <c r="E51" s="113" t="s">
        <v>60</v>
      </c>
      <c r="F51" s="22" t="s">
        <v>61</v>
      </c>
      <c r="G51" s="13"/>
      <c r="H51" s="114"/>
      <c r="I51" s="13"/>
      <c r="J51" s="10"/>
      <c r="K51" s="10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3"/>
      <c r="BX51" s="3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5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</row>
    <row r="52" spans="1:234" s="35" customFormat="1" x14ac:dyDescent="0.2">
      <c r="A52" s="234" t="s">
        <v>62</v>
      </c>
      <c r="B52" s="235"/>
      <c r="C52" s="115">
        <f t="shared" ref="C52:C58" si="8">SUM(D52:E52)</f>
        <v>457</v>
      </c>
      <c r="D52" s="76">
        <v>291</v>
      </c>
      <c r="E52" s="78">
        <v>166</v>
      </c>
      <c r="F52" s="116"/>
      <c r="G52" s="117"/>
      <c r="H52" s="118"/>
      <c r="I52" s="119"/>
      <c r="J52" s="117"/>
      <c r="K52" s="117"/>
      <c r="L52" s="5"/>
      <c r="M52" s="5"/>
      <c r="N52" s="5"/>
      <c r="O52" s="5"/>
      <c r="P52" s="5"/>
      <c r="Q52" s="5"/>
      <c r="R52" s="5"/>
      <c r="S52" s="5"/>
      <c r="T52" s="5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3"/>
      <c r="BX52" s="3"/>
      <c r="BY52" s="4"/>
      <c r="BZ52" s="4"/>
      <c r="CA52" s="5"/>
      <c r="CB52" s="5"/>
      <c r="CC52" s="5"/>
      <c r="CD52" s="5"/>
      <c r="CE52" s="5"/>
      <c r="CF52" s="5"/>
      <c r="CG52" s="5"/>
      <c r="CH52" s="5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5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</row>
    <row r="53" spans="1:234" s="35" customFormat="1" x14ac:dyDescent="0.2">
      <c r="A53" s="236" t="s">
        <v>63</v>
      </c>
      <c r="B53" s="237"/>
      <c r="C53" s="120">
        <f t="shared" si="8"/>
        <v>184</v>
      </c>
      <c r="D53" s="121">
        <v>128</v>
      </c>
      <c r="E53" s="122">
        <v>56</v>
      </c>
      <c r="F53" s="123"/>
      <c r="G53" s="117"/>
      <c r="H53" s="118"/>
      <c r="I53" s="119"/>
      <c r="J53" s="117"/>
      <c r="K53" s="117"/>
      <c r="L53" s="5"/>
      <c r="M53" s="5"/>
      <c r="N53" s="5"/>
      <c r="O53" s="5"/>
      <c r="P53" s="5"/>
      <c r="Q53" s="5"/>
      <c r="R53" s="5"/>
      <c r="S53" s="5"/>
      <c r="T53" s="5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3"/>
      <c r="BX53" s="3"/>
      <c r="BY53" s="4"/>
      <c r="BZ53" s="4"/>
      <c r="CA53" s="5"/>
      <c r="CB53" s="5"/>
      <c r="CC53" s="5"/>
      <c r="CD53" s="5"/>
      <c r="CE53" s="5"/>
      <c r="CF53" s="5"/>
      <c r="CG53" s="5"/>
      <c r="CH53" s="5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5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</row>
    <row r="54" spans="1:234" s="35" customFormat="1" ht="27.75" customHeight="1" x14ac:dyDescent="0.2">
      <c r="A54" s="238" t="s">
        <v>38</v>
      </c>
      <c r="B54" s="124" t="s">
        <v>64</v>
      </c>
      <c r="C54" s="115">
        <f t="shared" si="8"/>
        <v>74</v>
      </c>
      <c r="D54" s="76">
        <v>39</v>
      </c>
      <c r="E54" s="78">
        <v>35</v>
      </c>
      <c r="F54" s="125">
        <v>4</v>
      </c>
      <c r="G54" s="117" t="str">
        <f>CA54&amp;CB54</f>
        <v/>
      </c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5"/>
      <c r="T54" s="5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3"/>
      <c r="BX54" s="3"/>
      <c r="BY54" s="4"/>
      <c r="BZ54" s="4"/>
      <c r="CA54" s="5" t="str">
        <f>IF(CG54=1,"* Programa de Atención domiciliaria apersonas con Dependencia Severa debe ser MENOR O IGUAL al Total.","")</f>
        <v/>
      </c>
      <c r="CB54" s="5" t="str">
        <f>IF(CH54=1,"* Recuerde digitar la Columna Programa de Atención Domiciliaria a Personas con Dependencia Severa (Digite Cero si no tiene). ","")</f>
        <v/>
      </c>
      <c r="CC54" s="5"/>
      <c r="CD54" s="5"/>
      <c r="CE54" s="5"/>
      <c r="CF54" s="5"/>
      <c r="CG54" s="5">
        <f>IF(F54&gt;C54,1,0)</f>
        <v>0</v>
      </c>
      <c r="CH54" s="5">
        <f>IF(AND(C54&lt;&gt;0,F54=""),1,0)</f>
        <v>0</v>
      </c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5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</row>
    <row r="55" spans="1:234" s="35" customFormat="1" ht="18" customHeight="1" x14ac:dyDescent="0.2">
      <c r="A55" s="239"/>
      <c r="B55" s="126" t="s">
        <v>65</v>
      </c>
      <c r="C55" s="127">
        <f t="shared" si="8"/>
        <v>376</v>
      </c>
      <c r="D55" s="92">
        <v>239</v>
      </c>
      <c r="E55" s="98">
        <v>137</v>
      </c>
      <c r="F55" s="128">
        <v>19</v>
      </c>
      <c r="G55" s="117" t="str">
        <f>CA55&amp;CB55</f>
        <v/>
      </c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5"/>
      <c r="T55" s="5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3"/>
      <c r="BX55" s="3"/>
      <c r="BY55" s="4"/>
      <c r="BZ55" s="4"/>
      <c r="CA55" s="5" t="str">
        <f>IF(CG55=1,"* Programa de Atención domiciliaria apersonas con Dependencia Severa debe ser MENOR O IGUAL al Total.","")</f>
        <v/>
      </c>
      <c r="CB55" s="5" t="str">
        <f>IF(CH55=1,"* Recuerde digitar la Columna Programa de Atención Domiciliaria a Personas con Dependencia Severa (Digite Cero si no tiene). ","")</f>
        <v/>
      </c>
      <c r="CC55" s="5"/>
      <c r="CD55" s="5"/>
      <c r="CE55" s="5"/>
      <c r="CF55" s="5"/>
      <c r="CG55" s="5">
        <f>IF(F55&gt;C55,1,0)</f>
        <v>0</v>
      </c>
      <c r="CH55" s="5">
        <f>IF(AND(C55&lt;&gt;0,F55=""),1,0)</f>
        <v>0</v>
      </c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5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</row>
    <row r="56" spans="1:234" s="35" customFormat="1" x14ac:dyDescent="0.2">
      <c r="A56" s="240" t="s">
        <v>66</v>
      </c>
      <c r="B56" s="241"/>
      <c r="C56" s="115">
        <f t="shared" si="8"/>
        <v>0</v>
      </c>
      <c r="D56" s="76"/>
      <c r="E56" s="129"/>
      <c r="F56" s="125"/>
      <c r="G56" s="117" t="str">
        <f>CA56&amp;CB56</f>
        <v/>
      </c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5"/>
      <c r="T56" s="5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3"/>
      <c r="BX56" s="3"/>
      <c r="BY56" s="4"/>
      <c r="BZ56" s="4"/>
      <c r="CA56" s="5" t="str">
        <f>IF(CG56=1,"* Programa de Atención domiciliaria apersonas con Dependencia Severa debe ser MENOR O IGUAL al Total.","")</f>
        <v/>
      </c>
      <c r="CB56" s="5" t="str">
        <f>IF(CH56=1,"* Recuerde digitar la Columna Programa de Atención Domiciliaria a Personas con Dependencia Severa (Digite Cero si no tiene). ","")</f>
        <v/>
      </c>
      <c r="CC56" s="5"/>
      <c r="CD56" s="5"/>
      <c r="CE56" s="5"/>
      <c r="CF56" s="5"/>
      <c r="CG56" s="5">
        <f>IF(F56&gt;C56,1,0)</f>
        <v>0</v>
      </c>
      <c r="CH56" s="5">
        <f>IF(AND(C56&lt;&gt;0,F56=""),1,0)</f>
        <v>0</v>
      </c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5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</row>
    <row r="57" spans="1:234" s="35" customFormat="1" x14ac:dyDescent="0.2">
      <c r="A57" s="242" t="s">
        <v>67</v>
      </c>
      <c r="B57" s="242"/>
      <c r="C57" s="130">
        <f t="shared" si="8"/>
        <v>209</v>
      </c>
      <c r="D57" s="131">
        <v>125</v>
      </c>
      <c r="E57" s="132">
        <v>84</v>
      </c>
      <c r="F57" s="133"/>
      <c r="G57" s="117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5"/>
      <c r="T57" s="5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3"/>
      <c r="BX57" s="3"/>
      <c r="BY57" s="4"/>
      <c r="BZ57" s="4"/>
      <c r="CA57" s="5"/>
      <c r="CB57" s="5"/>
      <c r="CC57" s="5"/>
      <c r="CD57" s="5"/>
      <c r="CE57" s="5"/>
      <c r="CF57" s="5"/>
      <c r="CG57" s="5"/>
      <c r="CH57" s="5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5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</row>
    <row r="58" spans="1:234" s="35" customFormat="1" ht="18.75" customHeight="1" x14ac:dyDescent="0.2">
      <c r="A58" s="243" t="s">
        <v>68</v>
      </c>
      <c r="B58" s="244"/>
      <c r="C58" s="127">
        <f t="shared" si="8"/>
        <v>0</v>
      </c>
      <c r="D58" s="92"/>
      <c r="E58" s="134"/>
      <c r="F58" s="128"/>
      <c r="G58" s="117" t="str">
        <f>CA58&amp;CB58</f>
        <v/>
      </c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5"/>
      <c r="T58" s="5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3"/>
      <c r="BX58" s="3"/>
      <c r="BY58" s="4"/>
      <c r="BZ58" s="4"/>
      <c r="CA58" s="5" t="str">
        <f>IF(CG58=1,"* Programa de Atención domiciliaria apersonas con Dependencia Severa debe ser MENOR O IGUAL al Total.","")</f>
        <v/>
      </c>
      <c r="CB58" s="5" t="str">
        <f>IF(CH58=1,"* Recuerde digitar la Columna Programa de Atención Domiciliaria a Personas con Dependencia Severa (Digite Cero si no tiene). ","")</f>
        <v/>
      </c>
      <c r="CC58" s="5"/>
      <c r="CD58" s="5"/>
      <c r="CE58" s="5"/>
      <c r="CF58" s="5"/>
      <c r="CG58" s="5">
        <f>IF(F58&gt;C58,1,0)</f>
        <v>0</v>
      </c>
      <c r="CH58" s="5">
        <f>IF(AND(C58&lt;&gt;0,F58=""),1,0)</f>
        <v>0</v>
      </c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5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</row>
    <row r="59" spans="1:234" s="35" customFormat="1" x14ac:dyDescent="0.2">
      <c r="A59" s="242" t="s">
        <v>69</v>
      </c>
      <c r="B59" s="242"/>
      <c r="C59" s="135">
        <f>D59</f>
        <v>0</v>
      </c>
      <c r="D59" s="131"/>
      <c r="E59" s="136"/>
      <c r="F59" s="137"/>
      <c r="G59" s="117" t="str">
        <f>CA59&amp;CB59</f>
        <v/>
      </c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5"/>
      <c r="T59" s="5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3"/>
      <c r="BX59" s="3"/>
      <c r="BY59" s="4"/>
      <c r="BZ59" s="4"/>
      <c r="CA59" s="5" t="str">
        <f>IF(CG59=1,"* Programa de Atención domiciliaria apersonas con Dependencia Severa debe ser MENOR O IGUAL al Total.","")</f>
        <v/>
      </c>
      <c r="CB59" s="5" t="str">
        <f>IF(CH59=1,"* Recuerde digitar la Columna Programa de Atención Domiciliaria a Personas con Dependencia Severa (Digite Cero si no tiene). ","")</f>
        <v/>
      </c>
      <c r="CC59" s="5"/>
      <c r="CD59" s="5"/>
      <c r="CE59" s="5"/>
      <c r="CF59" s="5"/>
      <c r="CG59" s="5">
        <f>IF(F59&gt;C59,1,0)</f>
        <v>0</v>
      </c>
      <c r="CH59" s="5">
        <f>IF(AND(C59&lt;&gt;0,F59=""),1,0)</f>
        <v>0</v>
      </c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5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</row>
    <row r="60" spans="1:234" s="35" customFormat="1" x14ac:dyDescent="0.2">
      <c r="A60" s="227" t="s">
        <v>70</v>
      </c>
      <c r="B60" s="227"/>
      <c r="C60" s="138">
        <f>D60</f>
        <v>0</v>
      </c>
      <c r="D60" s="65"/>
      <c r="E60" s="139"/>
      <c r="F60" s="140"/>
      <c r="G60" s="117"/>
      <c r="H60" s="119"/>
      <c r="I60" s="117"/>
      <c r="J60" s="117"/>
      <c r="K60" s="117"/>
      <c r="L60" s="5"/>
      <c r="M60" s="5"/>
      <c r="N60" s="5"/>
      <c r="O60" s="5"/>
      <c r="P60" s="5"/>
      <c r="Q60" s="5"/>
      <c r="R60" s="5"/>
      <c r="S60" s="5"/>
      <c r="T60" s="5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3"/>
      <c r="BX60" s="3"/>
      <c r="BY60" s="4"/>
      <c r="BZ60" s="4"/>
      <c r="CA60" s="5"/>
      <c r="CB60" s="5"/>
      <c r="CC60" s="5"/>
      <c r="CD60" s="5"/>
      <c r="CE60" s="5"/>
      <c r="CF60" s="5"/>
      <c r="CG60" s="5"/>
      <c r="CH60" s="5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5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</row>
    <row r="61" spans="1:234" s="35" customFormat="1" ht="23.25" customHeight="1" x14ac:dyDescent="0.2">
      <c r="A61" s="209" t="s">
        <v>71</v>
      </c>
      <c r="B61" s="209"/>
      <c r="C61" s="141">
        <f>+F61</f>
        <v>0</v>
      </c>
      <c r="D61" s="142"/>
      <c r="E61" s="143"/>
      <c r="F61" s="144"/>
      <c r="G61" s="117" t="str">
        <f>CA61&amp;CB61</f>
        <v/>
      </c>
      <c r="H61" s="119"/>
      <c r="I61" s="117"/>
      <c r="J61" s="117"/>
      <c r="K61" s="117"/>
      <c r="L61" s="5"/>
      <c r="M61" s="5"/>
      <c r="N61" s="5"/>
      <c r="O61" s="5"/>
      <c r="P61" s="5"/>
      <c r="Q61" s="5"/>
      <c r="R61" s="5"/>
      <c r="S61" s="5"/>
      <c r="T61" s="5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3"/>
      <c r="BX61" s="3"/>
      <c r="BY61" s="4"/>
      <c r="BZ61" s="4"/>
      <c r="CA61" s="5" t="str">
        <f>IF(CG61=1,"* Programa de Atención domiciliaria apersonas con Dependencia Severa debe ser MENOR O IGUAL al Total.","")</f>
        <v/>
      </c>
      <c r="CB61" s="5" t="str">
        <f>IF(CH61=1,"* Recuerde digitar la Columna Programa de Atención Domiciliaria a Personas con Dependencia Severa (Digite Cero si no tiene). ","")</f>
        <v/>
      </c>
      <c r="CC61" s="5"/>
      <c r="CD61" s="5"/>
      <c r="CE61" s="5"/>
      <c r="CF61" s="5"/>
      <c r="CG61" s="5">
        <f>IF(F61&gt;C61,1,0)</f>
        <v>0</v>
      </c>
      <c r="CH61" s="5">
        <f>IF(AND(C61&lt;&gt;0,F61=""),1,0)</f>
        <v>0</v>
      </c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5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</row>
    <row r="62" spans="1:234" s="35" customFormat="1" ht="32.1" customHeight="1" x14ac:dyDescent="0.2">
      <c r="A62" s="109" t="s">
        <v>72</v>
      </c>
      <c r="B62" s="110"/>
      <c r="C62" s="110"/>
      <c r="D62" s="110"/>
      <c r="E62" s="110"/>
      <c r="F62" s="110"/>
      <c r="G62" s="145"/>
      <c r="H62" s="146"/>
      <c r="I62" s="119"/>
      <c r="J62" s="117"/>
      <c r="K62" s="117"/>
      <c r="L62" s="5"/>
      <c r="M62" s="5"/>
      <c r="N62" s="5"/>
      <c r="O62" s="5"/>
      <c r="P62" s="5"/>
      <c r="Q62" s="5"/>
      <c r="R62" s="5"/>
      <c r="S62" s="5"/>
      <c r="T62" s="5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3"/>
      <c r="BX62" s="3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5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</row>
    <row r="63" spans="1:234" s="35" customFormat="1" x14ac:dyDescent="0.2">
      <c r="A63" s="210" t="s">
        <v>73</v>
      </c>
      <c r="B63" s="211"/>
      <c r="C63" s="216" t="s">
        <v>74</v>
      </c>
      <c r="D63" s="216"/>
      <c r="E63" s="216"/>
      <c r="F63" s="216"/>
      <c r="G63" s="217"/>
      <c r="H63" s="218" t="s">
        <v>75</v>
      </c>
      <c r="I63" s="219"/>
      <c r="J63" s="10"/>
      <c r="K63" s="10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3"/>
      <c r="BX63" s="3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5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</row>
    <row r="64" spans="1:234" s="35" customFormat="1" x14ac:dyDescent="0.2">
      <c r="A64" s="212"/>
      <c r="B64" s="213"/>
      <c r="C64" s="210" t="s">
        <v>4</v>
      </c>
      <c r="D64" s="204" t="s">
        <v>76</v>
      </c>
      <c r="E64" s="205"/>
      <c r="F64" s="206"/>
      <c r="G64" s="221" t="s">
        <v>77</v>
      </c>
      <c r="H64" s="220"/>
      <c r="I64" s="219"/>
      <c r="J64" s="10"/>
      <c r="K64" s="10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3"/>
      <c r="BX64" s="3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5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</row>
    <row r="65" spans="1:234" s="35" customFormat="1" ht="26.45" customHeight="1" x14ac:dyDescent="0.2">
      <c r="A65" s="214"/>
      <c r="B65" s="215"/>
      <c r="C65" s="214"/>
      <c r="D65" s="112" t="s">
        <v>78</v>
      </c>
      <c r="E65" s="16" t="s">
        <v>79</v>
      </c>
      <c r="F65" s="147" t="s">
        <v>80</v>
      </c>
      <c r="G65" s="222"/>
      <c r="H65" s="148" t="s">
        <v>81</v>
      </c>
      <c r="I65" s="182" t="s">
        <v>82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3"/>
      <c r="BX65" s="3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5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</row>
    <row r="66" spans="1:234" s="35" customFormat="1" x14ac:dyDescent="0.2">
      <c r="A66" s="223" t="s">
        <v>83</v>
      </c>
      <c r="B66" s="224"/>
      <c r="C66" s="149">
        <f>SUM(D66:F66)+H66</f>
        <v>0</v>
      </c>
      <c r="D66" s="76"/>
      <c r="E66" s="77"/>
      <c r="F66" s="150"/>
      <c r="G66" s="151"/>
      <c r="H66" s="125"/>
      <c r="I66" s="15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3"/>
      <c r="BX66" s="3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5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</row>
    <row r="67" spans="1:234" s="35" customFormat="1" x14ac:dyDescent="0.2">
      <c r="A67" s="225" t="s">
        <v>84</v>
      </c>
      <c r="B67" s="226"/>
      <c r="C67" s="153">
        <f t="shared" ref="C67:C71" si="9">SUM(D67:F67)+H67</f>
        <v>0</v>
      </c>
      <c r="D67" s="65"/>
      <c r="E67" s="82"/>
      <c r="F67" s="154"/>
      <c r="G67" s="155"/>
      <c r="H67" s="156"/>
      <c r="I67" s="157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3"/>
      <c r="BX67" s="3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5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</row>
    <row r="68" spans="1:234" s="35" customFormat="1" x14ac:dyDescent="0.2">
      <c r="A68" s="225" t="s">
        <v>85</v>
      </c>
      <c r="B68" s="226"/>
      <c r="C68" s="153">
        <f t="shared" si="9"/>
        <v>2</v>
      </c>
      <c r="D68" s="65"/>
      <c r="E68" s="82"/>
      <c r="F68" s="154"/>
      <c r="G68" s="155"/>
      <c r="H68" s="156">
        <v>2</v>
      </c>
      <c r="I68" s="157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3"/>
      <c r="BX68" s="3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5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</row>
    <row r="69" spans="1:234" s="35" customFormat="1" x14ac:dyDescent="0.2">
      <c r="A69" s="225" t="s">
        <v>86</v>
      </c>
      <c r="B69" s="226"/>
      <c r="C69" s="153">
        <f t="shared" si="9"/>
        <v>11</v>
      </c>
      <c r="D69" s="65"/>
      <c r="E69" s="82"/>
      <c r="F69" s="154"/>
      <c r="G69" s="155"/>
      <c r="H69" s="156">
        <v>11</v>
      </c>
      <c r="I69" s="157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3"/>
      <c r="BX69" s="3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5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</row>
    <row r="70" spans="1:234" s="35" customFormat="1" x14ac:dyDescent="0.2">
      <c r="A70" s="225" t="s">
        <v>87</v>
      </c>
      <c r="B70" s="226"/>
      <c r="C70" s="153">
        <f t="shared" si="9"/>
        <v>0</v>
      </c>
      <c r="D70" s="65"/>
      <c r="E70" s="82"/>
      <c r="F70" s="154"/>
      <c r="G70" s="155"/>
      <c r="H70" s="156"/>
      <c r="I70" s="157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3"/>
      <c r="BX70" s="3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5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</row>
    <row r="71" spans="1:234" s="35" customFormat="1" x14ac:dyDescent="0.2">
      <c r="A71" s="207" t="s">
        <v>88</v>
      </c>
      <c r="B71" s="208"/>
      <c r="C71" s="158">
        <f t="shared" si="9"/>
        <v>0</v>
      </c>
      <c r="D71" s="92"/>
      <c r="E71" s="93"/>
      <c r="F71" s="159"/>
      <c r="G71" s="160"/>
      <c r="H71" s="128"/>
      <c r="I71" s="16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3"/>
      <c r="BX71" s="3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5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</row>
    <row r="72" spans="1:234" s="35" customFormat="1" x14ac:dyDescent="0.2">
      <c r="A72" s="1" t="s">
        <v>89</v>
      </c>
      <c r="B72" s="10"/>
      <c r="C72" s="10"/>
      <c r="D72" s="10"/>
      <c r="E72" s="10"/>
      <c r="F72" s="10"/>
      <c r="G72" s="10"/>
      <c r="H72" s="10"/>
      <c r="I72" s="1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3"/>
      <c r="BX72" s="3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5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</row>
    <row r="73" spans="1:234" s="35" customFormat="1" ht="32.1" customHeight="1" x14ac:dyDescent="0.2">
      <c r="A73" s="162" t="s">
        <v>90</v>
      </c>
      <c r="B73" s="163"/>
      <c r="C73" s="163"/>
      <c r="D73" s="163"/>
      <c r="E73" s="163"/>
      <c r="F73" s="164"/>
      <c r="G73" s="164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3"/>
      <c r="BX73" s="3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5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</row>
    <row r="74" spans="1:234" s="35" customFormat="1" ht="21" customHeight="1" x14ac:dyDescent="0.2">
      <c r="A74" s="199" t="s">
        <v>91</v>
      </c>
      <c r="B74" s="199" t="s">
        <v>92</v>
      </c>
      <c r="C74" s="204" t="s">
        <v>93</v>
      </c>
      <c r="D74" s="205"/>
      <c r="E74" s="205"/>
      <c r="F74" s="205"/>
      <c r="G74" s="206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3"/>
      <c r="BX74" s="3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5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</row>
    <row r="75" spans="1:234" s="35" customFormat="1" ht="21.75" customHeight="1" x14ac:dyDescent="0.2">
      <c r="A75" s="200"/>
      <c r="B75" s="200"/>
      <c r="C75" s="112" t="s">
        <v>94</v>
      </c>
      <c r="D75" s="165" t="s">
        <v>95</v>
      </c>
      <c r="E75" s="16" t="s">
        <v>96</v>
      </c>
      <c r="F75" s="16" t="s">
        <v>97</v>
      </c>
      <c r="G75" s="147" t="s">
        <v>98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3"/>
      <c r="BX75" s="3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5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</row>
    <row r="76" spans="1:234" s="35" customFormat="1" ht="21" customHeight="1" x14ac:dyDescent="0.2">
      <c r="A76" s="166" t="s">
        <v>99</v>
      </c>
      <c r="B76" s="167">
        <f>SUM(C76:G76)</f>
        <v>0</v>
      </c>
      <c r="C76" s="76"/>
      <c r="D76" s="168"/>
      <c r="E76" s="168"/>
      <c r="F76" s="168"/>
      <c r="G76" s="169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3"/>
      <c r="BX76" s="3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5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</row>
    <row r="77" spans="1:234" s="35" customFormat="1" ht="21" customHeight="1" x14ac:dyDescent="0.2">
      <c r="A77" s="170" t="s">
        <v>53</v>
      </c>
      <c r="B77" s="171">
        <f>SUM(C77:G77)</f>
        <v>0</v>
      </c>
      <c r="C77" s="92"/>
      <c r="D77" s="94"/>
      <c r="E77" s="94"/>
      <c r="F77" s="94"/>
      <c r="G77" s="17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3"/>
      <c r="BX77" s="3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5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</row>
    <row r="78" spans="1:234" ht="32.1" customHeight="1" x14ac:dyDescent="0.2">
      <c r="A78" s="162" t="s">
        <v>100</v>
      </c>
      <c r="B78" s="163"/>
      <c r="C78" s="163"/>
      <c r="D78" s="163"/>
      <c r="E78" s="163"/>
      <c r="F78" s="164"/>
      <c r="G78" s="164"/>
    </row>
    <row r="79" spans="1:234" ht="21" customHeight="1" x14ac:dyDescent="0.2">
      <c r="A79" s="199" t="s">
        <v>91</v>
      </c>
      <c r="B79" s="199" t="s">
        <v>101</v>
      </c>
      <c r="C79" s="204" t="s">
        <v>102</v>
      </c>
      <c r="D79" s="205"/>
      <c r="E79" s="205"/>
      <c r="F79" s="205"/>
      <c r="G79" s="206"/>
    </row>
    <row r="80" spans="1:234" ht="21" customHeight="1" x14ac:dyDescent="0.2">
      <c r="A80" s="200"/>
      <c r="B80" s="200"/>
      <c r="C80" s="112" t="s">
        <v>94</v>
      </c>
      <c r="D80" s="165" t="s">
        <v>95</v>
      </c>
      <c r="E80" s="16" t="s">
        <v>96</v>
      </c>
      <c r="F80" s="16" t="s">
        <v>97</v>
      </c>
      <c r="G80" s="147" t="s">
        <v>98</v>
      </c>
    </row>
    <row r="81" spans="1:104" ht="25.5" customHeight="1" x14ac:dyDescent="0.2">
      <c r="A81" s="173" t="s">
        <v>103</v>
      </c>
      <c r="B81" s="174">
        <f>SUM(C81:G81)</f>
        <v>0</v>
      </c>
      <c r="C81" s="175"/>
      <c r="D81" s="176"/>
      <c r="E81" s="176"/>
      <c r="F81" s="176"/>
      <c r="G81" s="177"/>
    </row>
    <row r="82" spans="1:104" ht="28.5" customHeight="1" x14ac:dyDescent="0.2">
      <c r="A82" s="162" t="s">
        <v>104</v>
      </c>
      <c r="B82" s="163"/>
      <c r="C82" s="163"/>
      <c r="D82" s="163"/>
      <c r="E82" s="163"/>
      <c r="F82" s="164"/>
      <c r="G82" s="164"/>
    </row>
    <row r="83" spans="1:104" ht="18" customHeight="1" x14ac:dyDescent="0.2">
      <c r="A83" s="199" t="s">
        <v>105</v>
      </c>
      <c r="B83" s="201" t="s">
        <v>106</v>
      </c>
      <c r="C83" s="201" t="s">
        <v>107</v>
      </c>
      <c r="BR83" s="3"/>
      <c r="BS83" s="3"/>
      <c r="BT83" s="3"/>
      <c r="BU83" s="3"/>
      <c r="BV83" s="35"/>
      <c r="BW83" s="35"/>
      <c r="BX83" s="35"/>
      <c r="CV83" s="5"/>
      <c r="CW83" s="5"/>
      <c r="CX83" s="5"/>
      <c r="CY83" s="5"/>
      <c r="CZ83" s="5"/>
    </row>
    <row r="84" spans="1:104" ht="27.75" customHeight="1" x14ac:dyDescent="0.2">
      <c r="A84" s="200"/>
      <c r="B84" s="202"/>
      <c r="C84" s="203"/>
      <c r="BR84" s="3"/>
      <c r="BS84" s="3"/>
      <c r="BT84" s="3"/>
      <c r="BU84" s="3"/>
      <c r="BV84" s="35"/>
      <c r="BW84" s="35"/>
      <c r="BX84" s="35"/>
      <c r="CV84" s="5"/>
      <c r="CW84" s="5"/>
      <c r="CX84" s="5"/>
      <c r="CY84" s="5"/>
      <c r="CZ84" s="5"/>
    </row>
    <row r="85" spans="1:104" ht="27.75" customHeight="1" x14ac:dyDescent="0.2">
      <c r="A85" s="173" t="s">
        <v>99</v>
      </c>
      <c r="B85" s="178"/>
      <c r="C85" s="178"/>
      <c r="BR85" s="3"/>
      <c r="BS85" s="3"/>
      <c r="BT85" s="3"/>
      <c r="BU85" s="3"/>
      <c r="BV85" s="35"/>
      <c r="BW85" s="35"/>
      <c r="BX85" s="35"/>
      <c r="CV85" s="5"/>
      <c r="CW85" s="5"/>
      <c r="CX85" s="5"/>
      <c r="CY85" s="5"/>
      <c r="CZ85" s="5"/>
    </row>
    <row r="194" spans="1:234" ht="12" customHeight="1" x14ac:dyDescent="0.2"/>
    <row r="195" spans="1:234" s="179" customFormat="1" x14ac:dyDescent="0.2">
      <c r="A195" s="179">
        <f>SUM(C10:C36,C48,C52:C61,C66:C71,B76:B77,B81,B85:C85)</f>
        <v>2621</v>
      </c>
      <c r="B195" s="179">
        <f>SUM(CG7:CO85)</f>
        <v>0</v>
      </c>
      <c r="BW195" s="180"/>
      <c r="BX195" s="180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</row>
  </sheetData>
  <mergeCells count="64">
    <mergeCell ref="A14:B14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43:A45"/>
    <mergeCell ref="A27:B27"/>
    <mergeCell ref="A28:B28"/>
    <mergeCell ref="A29:B29"/>
    <mergeCell ref="A30:B30"/>
    <mergeCell ref="A31:B31"/>
    <mergeCell ref="A32:A36"/>
    <mergeCell ref="A38:B38"/>
    <mergeCell ref="A39:B39"/>
    <mergeCell ref="A40:B40"/>
    <mergeCell ref="A41:B41"/>
    <mergeCell ref="A42:B42"/>
    <mergeCell ref="A60:B60"/>
    <mergeCell ref="A46:B46"/>
    <mergeCell ref="A47:B47"/>
    <mergeCell ref="A48:B48"/>
    <mergeCell ref="A51:B51"/>
    <mergeCell ref="A52:B52"/>
    <mergeCell ref="A53:B53"/>
    <mergeCell ref="A54:A55"/>
    <mergeCell ref="A56:B56"/>
    <mergeCell ref="A57:B57"/>
    <mergeCell ref="A58:B58"/>
    <mergeCell ref="A59:B59"/>
    <mergeCell ref="A71:B71"/>
    <mergeCell ref="A61:B61"/>
    <mergeCell ref="A63:B65"/>
    <mergeCell ref="C63:G63"/>
    <mergeCell ref="H63:I64"/>
    <mergeCell ref="C64:C65"/>
    <mergeCell ref="D64:F64"/>
    <mergeCell ref="G64:G65"/>
    <mergeCell ref="A66:B66"/>
    <mergeCell ref="A67:B67"/>
    <mergeCell ref="A68:B68"/>
    <mergeCell ref="A69:B69"/>
    <mergeCell ref="A70:B70"/>
    <mergeCell ref="A83:A84"/>
    <mergeCell ref="B83:B84"/>
    <mergeCell ref="C83:C84"/>
    <mergeCell ref="A74:A75"/>
    <mergeCell ref="B74:B75"/>
    <mergeCell ref="C74:G74"/>
    <mergeCell ref="A79:A80"/>
    <mergeCell ref="B79:B80"/>
    <mergeCell ref="C79:G79"/>
  </mergeCells>
  <dataValidations count="1">
    <dataValidation type="whole" allowBlank="1" showInputMessage="1" showErrorMessage="1" sqref="A1:XFD1048576" xr:uid="{41325FB2-A7EE-4748-9603-FBE5D280BA18}">
      <formula1>0</formula1>
      <formula2>1E+27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Z195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0.42578125" style="2" customWidth="1"/>
    <col min="2" max="2" width="25.85546875" style="2" customWidth="1"/>
    <col min="3" max="3" width="18.28515625" style="2" customWidth="1"/>
    <col min="4" max="10" width="16" style="2" customWidth="1"/>
    <col min="11" max="11" width="18.42578125" style="2" customWidth="1"/>
    <col min="12" max="12" width="16.28515625" style="2" customWidth="1"/>
    <col min="13" max="74" width="11.42578125" style="2"/>
    <col min="75" max="76" width="11.42578125" style="3"/>
    <col min="77" max="77" width="11.42578125" style="4" customWidth="1"/>
    <col min="78" max="104" width="11.28515625" style="4" hidden="1" customWidth="1"/>
    <col min="105" max="105" width="11.28515625" style="5" hidden="1" customWidth="1"/>
    <col min="106" max="234" width="11.42578125" style="5"/>
    <col min="235" max="16384" width="11.42578125" style="2"/>
  </cols>
  <sheetData>
    <row r="1" spans="1:234" ht="16.350000000000001" customHeight="1" x14ac:dyDescent="0.2">
      <c r="A1" s="1" t="s">
        <v>0</v>
      </c>
    </row>
    <row r="2" spans="1:234" ht="16.350000000000001" customHeight="1" x14ac:dyDescent="0.2">
      <c r="A2" s="1" t="str">
        <f>CONCATENATE("COMUNA: ",[11]NOMBRE!B2," - ","( ",[11]NOMBRE!C2,[11]NOMBRE!D2,[11]NOMBRE!E2,[11]NOMBRE!F2,[11]NOMBRE!G2," )")</f>
        <v>COMUNA: LINARES - ( 07401 )</v>
      </c>
    </row>
    <row r="3" spans="1:234" ht="16.350000000000001" customHeight="1" x14ac:dyDescent="0.2">
      <c r="A3" s="1" t="str">
        <f>CONCATENATE("ESTABLECIMIENTO/ESTRATEGIA: ",[11]NOMBRE!B3," - ","( ",[11]NOMBRE!C3,[11]NOMBRE!D3,[11]NOMBRE!E3,[11]NOMBRE!F3,[11]NOMBRE!G3,[11]NOMBRE!H3," )")</f>
        <v>ESTABLECIMIENTO/ESTRATEGIA: HOSPITAL PRESIDENTE CARLOS IBAÑEZ DEL CAMPO - ( 116108 )</v>
      </c>
    </row>
    <row r="4" spans="1:234" ht="16.350000000000001" customHeight="1" x14ac:dyDescent="0.2">
      <c r="A4" s="1" t="str">
        <f>CONCATENATE("MES: ",[11]NOMBRE!B6," - ","( ",[11]NOMBRE!C6,[11]NOMBRE!D6," )")</f>
        <v>MES: OCTUBRE - ( 10 )</v>
      </c>
    </row>
    <row r="5" spans="1:234" ht="16.350000000000001" customHeight="1" x14ac:dyDescent="0.2">
      <c r="A5" s="1" t="str">
        <f>CONCATENATE("AÑO: ",[11]NOMBRE!B7)</f>
        <v>AÑO: 2021</v>
      </c>
    </row>
    <row r="6" spans="1:234" ht="15" customHeight="1" x14ac:dyDescent="0.2">
      <c r="A6" s="6"/>
      <c r="B6" s="6"/>
      <c r="C6" s="7" t="s">
        <v>1</v>
      </c>
      <c r="D6" s="6"/>
      <c r="E6" s="6"/>
      <c r="F6" s="6"/>
      <c r="G6" s="6"/>
      <c r="H6" s="8"/>
      <c r="I6" s="9"/>
      <c r="J6" s="10"/>
      <c r="K6" s="10"/>
    </row>
    <row r="7" spans="1:234" ht="15" x14ac:dyDescent="0.2">
      <c r="A7" s="11"/>
      <c r="B7" s="11"/>
      <c r="C7" s="11"/>
      <c r="D7" s="11"/>
      <c r="E7" s="11"/>
      <c r="F7" s="11"/>
      <c r="G7" s="11"/>
      <c r="H7" s="8"/>
      <c r="I7" s="9"/>
      <c r="J7" s="10"/>
      <c r="K7" s="10"/>
    </row>
    <row r="8" spans="1:234" ht="32.1" customHeight="1" x14ac:dyDescent="0.2">
      <c r="A8" s="12" t="s">
        <v>2</v>
      </c>
      <c r="G8" s="12"/>
      <c r="I8" s="13"/>
      <c r="J8" s="10"/>
      <c r="K8" s="10"/>
    </row>
    <row r="9" spans="1:234" ht="66.75" customHeight="1" x14ac:dyDescent="0.2">
      <c r="A9" s="204" t="s">
        <v>3</v>
      </c>
      <c r="B9" s="205"/>
      <c r="C9" s="196" t="s">
        <v>4</v>
      </c>
      <c r="D9" s="15" t="s">
        <v>5</v>
      </c>
      <c r="E9" s="16" t="s">
        <v>6</v>
      </c>
      <c r="F9" s="16" t="s">
        <v>7</v>
      </c>
      <c r="G9" s="17" t="s">
        <v>8</v>
      </c>
      <c r="H9" s="18" t="s">
        <v>9</v>
      </c>
      <c r="I9" s="19" t="s">
        <v>10</v>
      </c>
      <c r="J9" s="19" t="s">
        <v>11</v>
      </c>
      <c r="K9" s="113" t="s">
        <v>12</v>
      </c>
      <c r="L9" s="21" t="s">
        <v>13</v>
      </c>
      <c r="M9" s="22" t="s">
        <v>14</v>
      </c>
      <c r="N9" s="22" t="s">
        <v>15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BW9" s="2"/>
    </row>
    <row r="10" spans="1:234" s="35" customFormat="1" ht="17.25" customHeight="1" x14ac:dyDescent="0.2">
      <c r="A10" s="228" t="s">
        <v>16</v>
      </c>
      <c r="B10" s="229"/>
      <c r="C10" s="23">
        <f>SUM(D10:G10)</f>
        <v>0</v>
      </c>
      <c r="D10" s="24"/>
      <c r="E10" s="25"/>
      <c r="F10" s="25"/>
      <c r="G10" s="26"/>
      <c r="H10" s="27"/>
      <c r="I10" s="28"/>
      <c r="J10" s="29"/>
      <c r="K10" s="27"/>
      <c r="L10" s="30"/>
      <c r="M10" s="31"/>
      <c r="N10" s="32"/>
      <c r="O10" s="33" t="str">
        <f>CA10&amp;CB10</f>
        <v/>
      </c>
      <c r="P10" s="34"/>
      <c r="Q10" s="34"/>
      <c r="R10" s="34"/>
      <c r="S10" s="34"/>
      <c r="T10" s="34"/>
      <c r="U10" s="34"/>
      <c r="V10" s="34"/>
      <c r="W10" s="34"/>
      <c r="X10" s="34"/>
      <c r="Y10" s="5"/>
      <c r="Z10" s="5"/>
      <c r="AA10" s="5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3"/>
      <c r="BY10" s="4"/>
      <c r="BZ10" s="4"/>
      <c r="CA10" s="5" t="str">
        <f>IF(CG10=1,"* La suma del número de Primera, Segunda y Tercera o más Visitas de Seguimiento debe coincidir con el Total. ","")</f>
        <v/>
      </c>
      <c r="CB10" s="5" t="str">
        <f t="shared" ref="CB10:CB36" si="0">IF(CH10=1,"* Programa de Atención Domiciliaria a Personas con Dependencia Severa debe ser MENOR O IGUAL al Total. ","")</f>
        <v/>
      </c>
      <c r="CC10" s="5"/>
      <c r="CD10" s="5"/>
      <c r="CE10" s="5"/>
      <c r="CF10" s="5"/>
      <c r="CG10" s="5">
        <f>IF((K10+J10+L10)&lt;&gt;C10,1,0)</f>
        <v>0</v>
      </c>
      <c r="CH10" s="5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5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</row>
    <row r="11" spans="1:234" s="35" customFormat="1" ht="17.25" customHeight="1" x14ac:dyDescent="0.2">
      <c r="A11" s="246" t="s">
        <v>17</v>
      </c>
      <c r="B11" s="249"/>
      <c r="C11" s="23">
        <f>SUM(D11:G11)</f>
        <v>0</v>
      </c>
      <c r="D11" s="36"/>
      <c r="E11" s="37"/>
      <c r="F11" s="37"/>
      <c r="G11" s="38"/>
      <c r="H11" s="39"/>
      <c r="I11" s="40"/>
      <c r="J11" s="41"/>
      <c r="K11" s="39"/>
      <c r="L11" s="38"/>
      <c r="M11" s="42"/>
      <c r="N11" s="32"/>
      <c r="O11" s="33" t="str">
        <f t="shared" ref="O11:O36" si="1">CA11&amp;CB11</f>
        <v/>
      </c>
      <c r="P11" s="34"/>
      <c r="Q11" s="34"/>
      <c r="R11" s="34"/>
      <c r="S11" s="34"/>
      <c r="T11" s="34"/>
      <c r="U11" s="34"/>
      <c r="V11" s="34"/>
      <c r="W11" s="34"/>
      <c r="X11" s="34"/>
      <c r="Y11" s="5"/>
      <c r="Z11" s="5"/>
      <c r="AA11" s="5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3"/>
      <c r="BY11" s="4"/>
      <c r="BZ11" s="4"/>
      <c r="CA11" s="5" t="str">
        <f t="shared" ref="CA11:CA36" si="2">IF(CG11=1,"* La suma del número de Primera, Segunda y Tercera o más Visitas de Seguimiento debe coincidir con el Total. ","")</f>
        <v/>
      </c>
      <c r="CB11" s="5" t="str">
        <f t="shared" si="0"/>
        <v/>
      </c>
      <c r="CC11" s="5"/>
      <c r="CD11" s="5"/>
      <c r="CE11" s="5"/>
      <c r="CF11" s="5"/>
      <c r="CG11" s="5">
        <f t="shared" ref="CG11:CG36" si="3">IF((K11+J11+L11)&lt;&gt;C11,1,0)</f>
        <v>0</v>
      </c>
      <c r="CH11" s="5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5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</row>
    <row r="12" spans="1:234" s="35" customFormat="1" ht="17.25" customHeight="1" x14ac:dyDescent="0.2">
      <c r="A12" s="246" t="s">
        <v>18</v>
      </c>
      <c r="B12" s="249"/>
      <c r="C12" s="23">
        <f t="shared" ref="C12:C34" si="4">SUM(D12:G12)</f>
        <v>0</v>
      </c>
      <c r="D12" s="36"/>
      <c r="E12" s="37"/>
      <c r="F12" s="37"/>
      <c r="G12" s="38"/>
      <c r="H12" s="39"/>
      <c r="I12" s="40"/>
      <c r="J12" s="41"/>
      <c r="K12" s="39"/>
      <c r="L12" s="38"/>
      <c r="M12" s="42"/>
      <c r="N12" s="32"/>
      <c r="O12" s="33" t="str">
        <f t="shared" si="1"/>
        <v/>
      </c>
      <c r="P12" s="34"/>
      <c r="Q12" s="34"/>
      <c r="R12" s="34"/>
      <c r="S12" s="34"/>
      <c r="T12" s="34"/>
      <c r="U12" s="34"/>
      <c r="V12" s="34"/>
      <c r="W12" s="34"/>
      <c r="X12" s="34"/>
      <c r="Y12" s="5"/>
      <c r="Z12" s="5"/>
      <c r="AA12" s="5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3"/>
      <c r="BY12" s="4"/>
      <c r="BZ12" s="4"/>
      <c r="CA12" s="5" t="str">
        <f t="shared" si="2"/>
        <v/>
      </c>
      <c r="CB12" s="5" t="str">
        <f t="shared" si="0"/>
        <v/>
      </c>
      <c r="CC12" s="5"/>
      <c r="CD12" s="5"/>
      <c r="CE12" s="5"/>
      <c r="CF12" s="5"/>
      <c r="CG12" s="5">
        <f t="shared" si="3"/>
        <v>0</v>
      </c>
      <c r="CH12" s="5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5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</row>
    <row r="13" spans="1:234" s="35" customFormat="1" ht="17.25" customHeight="1" x14ac:dyDescent="0.2">
      <c r="A13" s="246" t="s">
        <v>19</v>
      </c>
      <c r="B13" s="249"/>
      <c r="C13" s="23">
        <f t="shared" si="4"/>
        <v>0</v>
      </c>
      <c r="D13" s="36"/>
      <c r="E13" s="37"/>
      <c r="F13" s="37"/>
      <c r="G13" s="38"/>
      <c r="H13" s="39"/>
      <c r="I13" s="40"/>
      <c r="J13" s="41"/>
      <c r="K13" s="39"/>
      <c r="L13" s="38"/>
      <c r="M13" s="42"/>
      <c r="N13" s="32"/>
      <c r="O13" s="33" t="str">
        <f t="shared" si="1"/>
        <v/>
      </c>
      <c r="P13" s="34"/>
      <c r="Q13" s="34"/>
      <c r="R13" s="34"/>
      <c r="S13" s="34"/>
      <c r="T13" s="34"/>
      <c r="U13" s="34"/>
      <c r="V13" s="34"/>
      <c r="W13" s="34"/>
      <c r="X13" s="34"/>
      <c r="Y13" s="5"/>
      <c r="Z13" s="5"/>
      <c r="AA13" s="5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3"/>
      <c r="BY13" s="4"/>
      <c r="BZ13" s="4"/>
      <c r="CA13" s="5" t="str">
        <f t="shared" si="2"/>
        <v/>
      </c>
      <c r="CB13" s="5" t="str">
        <f t="shared" si="0"/>
        <v/>
      </c>
      <c r="CC13" s="5"/>
      <c r="CD13" s="5"/>
      <c r="CE13" s="5"/>
      <c r="CF13" s="5"/>
      <c r="CG13" s="5">
        <f t="shared" si="3"/>
        <v>0</v>
      </c>
      <c r="CH13" s="5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5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</row>
    <row r="14" spans="1:234" s="35" customFormat="1" ht="25.5" customHeight="1" x14ac:dyDescent="0.2">
      <c r="A14" s="246" t="s">
        <v>20</v>
      </c>
      <c r="B14" s="249"/>
      <c r="C14" s="23">
        <f t="shared" si="4"/>
        <v>0</v>
      </c>
      <c r="D14" s="36"/>
      <c r="E14" s="37"/>
      <c r="F14" s="37"/>
      <c r="G14" s="38"/>
      <c r="H14" s="39"/>
      <c r="I14" s="40"/>
      <c r="J14" s="41"/>
      <c r="K14" s="39"/>
      <c r="L14" s="38"/>
      <c r="M14" s="42"/>
      <c r="N14" s="32"/>
      <c r="O14" s="33" t="str">
        <f t="shared" si="1"/>
        <v/>
      </c>
      <c r="P14" s="34"/>
      <c r="Q14" s="34"/>
      <c r="R14" s="34"/>
      <c r="S14" s="34"/>
      <c r="T14" s="34"/>
      <c r="U14" s="34"/>
      <c r="V14" s="34"/>
      <c r="W14" s="34"/>
      <c r="X14" s="34"/>
      <c r="Y14" s="5"/>
      <c r="Z14" s="5"/>
      <c r="AA14" s="5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3"/>
      <c r="BY14" s="4"/>
      <c r="BZ14" s="4"/>
      <c r="CA14" s="5" t="str">
        <f t="shared" si="2"/>
        <v/>
      </c>
      <c r="CB14" s="5" t="str">
        <f t="shared" si="0"/>
        <v/>
      </c>
      <c r="CC14" s="5"/>
      <c r="CD14" s="5"/>
      <c r="CE14" s="5"/>
      <c r="CF14" s="5"/>
      <c r="CG14" s="5">
        <f t="shared" si="3"/>
        <v>0</v>
      </c>
      <c r="CH14" s="5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5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</row>
    <row r="15" spans="1:234" s="35" customFormat="1" ht="27" customHeight="1" x14ac:dyDescent="0.2">
      <c r="A15" s="246" t="s">
        <v>21</v>
      </c>
      <c r="B15" s="249"/>
      <c r="C15" s="23">
        <f t="shared" si="4"/>
        <v>0</v>
      </c>
      <c r="D15" s="36"/>
      <c r="E15" s="37"/>
      <c r="F15" s="37"/>
      <c r="G15" s="38"/>
      <c r="H15" s="39"/>
      <c r="I15" s="40"/>
      <c r="J15" s="41"/>
      <c r="K15" s="39"/>
      <c r="L15" s="38"/>
      <c r="M15" s="42"/>
      <c r="N15" s="32"/>
      <c r="O15" s="33" t="str">
        <f t="shared" si="1"/>
        <v/>
      </c>
      <c r="P15" s="34"/>
      <c r="Q15" s="34"/>
      <c r="R15" s="34"/>
      <c r="S15" s="34"/>
      <c r="T15" s="34"/>
      <c r="U15" s="34"/>
      <c r="V15" s="34"/>
      <c r="W15" s="34"/>
      <c r="X15" s="34"/>
      <c r="Y15" s="5"/>
      <c r="Z15" s="5"/>
      <c r="AA15" s="5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3"/>
      <c r="BY15" s="4"/>
      <c r="BZ15" s="4"/>
      <c r="CA15" s="5" t="str">
        <f t="shared" si="2"/>
        <v/>
      </c>
      <c r="CB15" s="5" t="str">
        <f t="shared" si="0"/>
        <v/>
      </c>
      <c r="CC15" s="5"/>
      <c r="CD15" s="5"/>
      <c r="CE15" s="5"/>
      <c r="CF15" s="5"/>
      <c r="CG15" s="5">
        <f t="shared" si="3"/>
        <v>0</v>
      </c>
      <c r="CH15" s="5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5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</row>
    <row r="16" spans="1:234" s="35" customFormat="1" ht="22.5" customHeight="1" x14ac:dyDescent="0.2">
      <c r="A16" s="246" t="s">
        <v>22</v>
      </c>
      <c r="B16" s="249"/>
      <c r="C16" s="23">
        <f t="shared" si="4"/>
        <v>0</v>
      </c>
      <c r="D16" s="36"/>
      <c r="E16" s="37"/>
      <c r="F16" s="37"/>
      <c r="G16" s="38"/>
      <c r="H16" s="39"/>
      <c r="I16" s="40"/>
      <c r="J16" s="41"/>
      <c r="K16" s="39"/>
      <c r="L16" s="38"/>
      <c r="M16" s="42"/>
      <c r="N16" s="32"/>
      <c r="O16" s="33" t="str">
        <f t="shared" si="1"/>
        <v/>
      </c>
      <c r="P16" s="34"/>
      <c r="Q16" s="34"/>
      <c r="R16" s="34"/>
      <c r="S16" s="34"/>
      <c r="T16" s="34"/>
      <c r="U16" s="34"/>
      <c r="V16" s="34"/>
      <c r="W16" s="34"/>
      <c r="X16" s="34"/>
      <c r="Y16" s="5"/>
      <c r="Z16" s="5"/>
      <c r="AA16" s="5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3"/>
      <c r="BY16" s="4"/>
      <c r="BZ16" s="4"/>
      <c r="CA16" s="5" t="str">
        <f t="shared" si="2"/>
        <v/>
      </c>
      <c r="CB16" s="5" t="str">
        <f t="shared" si="0"/>
        <v/>
      </c>
      <c r="CC16" s="5"/>
      <c r="CD16" s="5"/>
      <c r="CE16" s="5"/>
      <c r="CF16" s="5"/>
      <c r="CG16" s="5">
        <f t="shared" si="3"/>
        <v>0</v>
      </c>
      <c r="CH16" s="5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5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</row>
    <row r="17" spans="1:234" s="35" customFormat="1" ht="17.25" customHeight="1" x14ac:dyDescent="0.2">
      <c r="A17" s="246" t="s">
        <v>23</v>
      </c>
      <c r="B17" s="249"/>
      <c r="C17" s="23">
        <f t="shared" si="4"/>
        <v>0</v>
      </c>
      <c r="D17" s="36"/>
      <c r="E17" s="37"/>
      <c r="F17" s="37"/>
      <c r="G17" s="38"/>
      <c r="H17" s="39"/>
      <c r="I17" s="40"/>
      <c r="J17" s="41"/>
      <c r="K17" s="39"/>
      <c r="L17" s="38"/>
      <c r="M17" s="42"/>
      <c r="N17" s="32"/>
      <c r="O17" s="33" t="str">
        <f t="shared" si="1"/>
        <v/>
      </c>
      <c r="P17" s="34"/>
      <c r="Q17" s="34"/>
      <c r="R17" s="34"/>
      <c r="S17" s="34"/>
      <c r="T17" s="34"/>
      <c r="U17" s="34"/>
      <c r="V17" s="34"/>
      <c r="W17" s="34"/>
      <c r="X17" s="34"/>
      <c r="Y17" s="5"/>
      <c r="Z17" s="5"/>
      <c r="AA17" s="5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3"/>
      <c r="BY17" s="4"/>
      <c r="BZ17" s="4"/>
      <c r="CA17" s="5" t="str">
        <f t="shared" si="2"/>
        <v/>
      </c>
      <c r="CB17" s="5" t="str">
        <f t="shared" si="0"/>
        <v/>
      </c>
      <c r="CC17" s="5"/>
      <c r="CD17" s="5"/>
      <c r="CE17" s="5"/>
      <c r="CF17" s="5"/>
      <c r="CG17" s="5">
        <f t="shared" si="3"/>
        <v>0</v>
      </c>
      <c r="CH17" s="5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5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</row>
    <row r="18" spans="1:234" s="35" customFormat="1" ht="23.25" customHeight="1" x14ac:dyDescent="0.2">
      <c r="A18" s="246" t="s">
        <v>24</v>
      </c>
      <c r="B18" s="247"/>
      <c r="C18" s="23">
        <f t="shared" si="4"/>
        <v>0</v>
      </c>
      <c r="D18" s="36"/>
      <c r="E18" s="37"/>
      <c r="F18" s="37"/>
      <c r="G18" s="38"/>
      <c r="H18" s="39"/>
      <c r="I18" s="40"/>
      <c r="J18" s="41"/>
      <c r="K18" s="39"/>
      <c r="L18" s="38"/>
      <c r="M18" s="32"/>
      <c r="N18" s="32"/>
      <c r="O18" s="33" t="str">
        <f t="shared" si="1"/>
        <v/>
      </c>
      <c r="P18" s="34"/>
      <c r="Q18" s="34"/>
      <c r="R18" s="34"/>
      <c r="S18" s="34"/>
      <c r="T18" s="34"/>
      <c r="U18" s="34"/>
      <c r="V18" s="34"/>
      <c r="W18" s="34"/>
      <c r="X18" s="34"/>
      <c r="Y18" s="5"/>
      <c r="Z18" s="5"/>
      <c r="AA18" s="5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3"/>
      <c r="BY18" s="4"/>
      <c r="BZ18" s="4"/>
      <c r="CA18" s="5" t="str">
        <f t="shared" si="2"/>
        <v/>
      </c>
      <c r="CB18" s="5" t="str">
        <f>IF(CH18=1,"* Programa de Atención Domiciliaria a Personas con Dependencia Severa debe ser MENOR O IGUAL al Total. ","")</f>
        <v/>
      </c>
      <c r="CC18" s="5"/>
      <c r="CD18" s="5"/>
      <c r="CE18" s="5"/>
      <c r="CF18" s="5"/>
      <c r="CG18" s="5">
        <f t="shared" si="3"/>
        <v>0</v>
      </c>
      <c r="CH18" s="5">
        <f t="shared" ref="CH18:CH31" si="5">IF(M18&gt;C18,1,0)</f>
        <v>0</v>
      </c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5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</row>
    <row r="19" spans="1:234" s="35" customFormat="1" ht="17.25" customHeight="1" x14ac:dyDescent="0.2">
      <c r="A19" s="246" t="s">
        <v>25</v>
      </c>
      <c r="B19" s="249"/>
      <c r="C19" s="23">
        <f t="shared" si="4"/>
        <v>0</v>
      </c>
      <c r="D19" s="36"/>
      <c r="E19" s="37"/>
      <c r="F19" s="37"/>
      <c r="G19" s="38"/>
      <c r="H19" s="39"/>
      <c r="I19" s="40"/>
      <c r="J19" s="41"/>
      <c r="K19" s="39"/>
      <c r="L19" s="38"/>
      <c r="M19" s="32"/>
      <c r="N19" s="32"/>
      <c r="O19" s="33" t="str">
        <f t="shared" si="1"/>
        <v/>
      </c>
      <c r="P19" s="34"/>
      <c r="Q19" s="34"/>
      <c r="R19" s="34"/>
      <c r="S19" s="34"/>
      <c r="T19" s="34"/>
      <c r="U19" s="34"/>
      <c r="V19" s="34"/>
      <c r="W19" s="34"/>
      <c r="X19" s="34"/>
      <c r="Y19" s="5"/>
      <c r="Z19" s="5"/>
      <c r="AA19" s="5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3"/>
      <c r="BY19" s="4"/>
      <c r="BZ19" s="4"/>
      <c r="CA19" s="5" t="str">
        <f t="shared" si="2"/>
        <v/>
      </c>
      <c r="CB19" s="5" t="str">
        <f t="shared" si="0"/>
        <v/>
      </c>
      <c r="CC19" s="5"/>
      <c r="CD19" s="5"/>
      <c r="CE19" s="5"/>
      <c r="CF19" s="5"/>
      <c r="CG19" s="5">
        <f t="shared" si="3"/>
        <v>0</v>
      </c>
      <c r="CH19" s="5">
        <f t="shared" si="5"/>
        <v>0</v>
      </c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5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</row>
    <row r="20" spans="1:234" s="35" customFormat="1" ht="17.25" customHeight="1" x14ac:dyDescent="0.2">
      <c r="A20" s="246" t="s">
        <v>26</v>
      </c>
      <c r="B20" s="249"/>
      <c r="C20" s="23">
        <f t="shared" si="4"/>
        <v>0</v>
      </c>
      <c r="D20" s="36"/>
      <c r="E20" s="37"/>
      <c r="F20" s="37"/>
      <c r="G20" s="38"/>
      <c r="H20" s="39"/>
      <c r="I20" s="40"/>
      <c r="J20" s="41"/>
      <c r="K20" s="39"/>
      <c r="L20" s="38"/>
      <c r="M20" s="32"/>
      <c r="N20" s="32"/>
      <c r="O20" s="33" t="str">
        <f t="shared" si="1"/>
        <v/>
      </c>
      <c r="P20" s="34"/>
      <c r="Q20" s="34"/>
      <c r="R20" s="34"/>
      <c r="S20" s="34"/>
      <c r="T20" s="34"/>
      <c r="U20" s="34"/>
      <c r="V20" s="34"/>
      <c r="W20" s="34"/>
      <c r="X20" s="34"/>
      <c r="Y20" s="5"/>
      <c r="Z20" s="5"/>
      <c r="AA20" s="5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3"/>
      <c r="BY20" s="4"/>
      <c r="BZ20" s="4"/>
      <c r="CA20" s="5" t="str">
        <f t="shared" si="2"/>
        <v/>
      </c>
      <c r="CB20" s="5" t="str">
        <f t="shared" si="0"/>
        <v/>
      </c>
      <c r="CC20" s="5"/>
      <c r="CD20" s="5"/>
      <c r="CE20" s="5"/>
      <c r="CF20" s="5"/>
      <c r="CG20" s="5">
        <f t="shared" si="3"/>
        <v>0</v>
      </c>
      <c r="CH20" s="5">
        <f t="shared" si="5"/>
        <v>0</v>
      </c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5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</row>
    <row r="21" spans="1:234" s="35" customFormat="1" ht="25.5" customHeight="1" x14ac:dyDescent="0.2">
      <c r="A21" s="246" t="s">
        <v>27</v>
      </c>
      <c r="B21" s="249"/>
      <c r="C21" s="23">
        <f t="shared" si="4"/>
        <v>0</v>
      </c>
      <c r="D21" s="36"/>
      <c r="E21" s="37"/>
      <c r="F21" s="37"/>
      <c r="G21" s="38"/>
      <c r="H21" s="39"/>
      <c r="I21" s="40"/>
      <c r="J21" s="41"/>
      <c r="K21" s="39"/>
      <c r="L21" s="38"/>
      <c r="M21" s="42"/>
      <c r="N21" s="32"/>
      <c r="O21" s="33" t="str">
        <f t="shared" si="1"/>
        <v/>
      </c>
      <c r="P21" s="34"/>
      <c r="Q21" s="34"/>
      <c r="R21" s="34"/>
      <c r="S21" s="34"/>
      <c r="T21" s="34"/>
      <c r="U21" s="34"/>
      <c r="V21" s="34"/>
      <c r="W21" s="34"/>
      <c r="X21" s="34"/>
      <c r="Y21" s="5"/>
      <c r="Z21" s="5"/>
      <c r="AA21" s="5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3"/>
      <c r="BY21" s="4"/>
      <c r="BZ21" s="4"/>
      <c r="CA21" s="5" t="str">
        <f t="shared" si="2"/>
        <v/>
      </c>
      <c r="CB21" s="5" t="str">
        <f t="shared" si="0"/>
        <v/>
      </c>
      <c r="CC21" s="5"/>
      <c r="CD21" s="5"/>
      <c r="CE21" s="5"/>
      <c r="CF21" s="5"/>
      <c r="CG21" s="5">
        <f t="shared" si="3"/>
        <v>0</v>
      </c>
      <c r="CH21" s="5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5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</row>
    <row r="22" spans="1:234" s="35" customFormat="1" ht="17.25" customHeight="1" x14ac:dyDescent="0.2">
      <c r="A22" s="246" t="s">
        <v>28</v>
      </c>
      <c r="B22" s="249"/>
      <c r="C22" s="23">
        <f t="shared" si="4"/>
        <v>0</v>
      </c>
      <c r="D22" s="36"/>
      <c r="E22" s="37"/>
      <c r="F22" s="37"/>
      <c r="G22" s="38"/>
      <c r="H22" s="39"/>
      <c r="I22" s="40"/>
      <c r="J22" s="41"/>
      <c r="K22" s="39"/>
      <c r="L22" s="38"/>
      <c r="M22" s="42"/>
      <c r="N22" s="32"/>
      <c r="O22" s="33" t="str">
        <f t="shared" si="1"/>
        <v/>
      </c>
      <c r="P22" s="34"/>
      <c r="Q22" s="34"/>
      <c r="R22" s="34"/>
      <c r="S22" s="34"/>
      <c r="T22" s="34"/>
      <c r="U22" s="34"/>
      <c r="V22" s="34"/>
      <c r="W22" s="34"/>
      <c r="X22" s="34"/>
      <c r="Y22" s="5"/>
      <c r="Z22" s="5"/>
      <c r="AA22" s="5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3"/>
      <c r="BY22" s="4"/>
      <c r="BZ22" s="4"/>
      <c r="CA22" s="5" t="str">
        <f t="shared" si="2"/>
        <v/>
      </c>
      <c r="CB22" s="5" t="str">
        <f>IF(CH22=1,"* Programa de Atención Domiciliaria a Personas con Dependencia Severa debe ser MENOR O IGUAL al Total. ","")</f>
        <v/>
      </c>
      <c r="CC22" s="5"/>
      <c r="CD22" s="5"/>
      <c r="CE22" s="5"/>
      <c r="CF22" s="5"/>
      <c r="CG22" s="5">
        <f t="shared" si="3"/>
        <v>0</v>
      </c>
      <c r="CH22" s="5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5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</row>
    <row r="23" spans="1:234" s="35" customFormat="1" ht="17.25" customHeight="1" x14ac:dyDescent="0.2">
      <c r="A23" s="246" t="s">
        <v>29</v>
      </c>
      <c r="B23" s="247"/>
      <c r="C23" s="23">
        <f>SUM(D23:G23)</f>
        <v>0</v>
      </c>
      <c r="D23" s="36"/>
      <c r="E23" s="37"/>
      <c r="F23" s="37"/>
      <c r="G23" s="38"/>
      <c r="H23" s="39"/>
      <c r="I23" s="40"/>
      <c r="J23" s="41"/>
      <c r="K23" s="39"/>
      <c r="L23" s="38"/>
      <c r="M23" s="32"/>
      <c r="N23" s="32"/>
      <c r="O23" s="33" t="str">
        <f t="shared" si="1"/>
        <v/>
      </c>
      <c r="P23" s="34"/>
      <c r="Q23" s="34"/>
      <c r="R23" s="34"/>
      <c r="S23" s="34"/>
      <c r="T23" s="34"/>
      <c r="U23" s="34"/>
      <c r="V23" s="34"/>
      <c r="W23" s="34"/>
      <c r="X23" s="34"/>
      <c r="Y23" s="5"/>
      <c r="Z23" s="5"/>
      <c r="AA23" s="5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3"/>
      <c r="BY23" s="4"/>
      <c r="BZ23" s="4"/>
      <c r="CA23" s="5" t="str">
        <f t="shared" si="2"/>
        <v/>
      </c>
      <c r="CB23" s="5" t="str">
        <f t="shared" si="0"/>
        <v/>
      </c>
      <c r="CC23" s="5"/>
      <c r="CD23" s="5"/>
      <c r="CE23" s="5"/>
      <c r="CF23" s="5"/>
      <c r="CG23" s="5">
        <f t="shared" si="3"/>
        <v>0</v>
      </c>
      <c r="CH23" s="5">
        <f t="shared" si="5"/>
        <v>0</v>
      </c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5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</row>
    <row r="24" spans="1:234" s="35" customFormat="1" ht="17.25" customHeight="1" x14ac:dyDescent="0.2">
      <c r="A24" s="246" t="s">
        <v>30</v>
      </c>
      <c r="B24" s="247"/>
      <c r="C24" s="23">
        <f t="shared" si="4"/>
        <v>0</v>
      </c>
      <c r="D24" s="36"/>
      <c r="E24" s="37"/>
      <c r="F24" s="37"/>
      <c r="G24" s="38"/>
      <c r="H24" s="39"/>
      <c r="I24" s="40"/>
      <c r="J24" s="41"/>
      <c r="K24" s="39"/>
      <c r="L24" s="38"/>
      <c r="M24" s="32"/>
      <c r="N24" s="32"/>
      <c r="O24" s="33" t="str">
        <f t="shared" si="1"/>
        <v/>
      </c>
      <c r="P24" s="34"/>
      <c r="Q24" s="34"/>
      <c r="R24" s="34"/>
      <c r="S24" s="34"/>
      <c r="T24" s="34"/>
      <c r="U24" s="34"/>
      <c r="V24" s="34"/>
      <c r="W24" s="34"/>
      <c r="X24" s="34"/>
      <c r="Y24" s="5"/>
      <c r="Z24" s="5"/>
      <c r="AA24" s="5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3"/>
      <c r="BY24" s="4"/>
      <c r="BZ24" s="4"/>
      <c r="CA24" s="5" t="str">
        <f t="shared" si="2"/>
        <v/>
      </c>
      <c r="CB24" s="5" t="str">
        <f t="shared" si="0"/>
        <v/>
      </c>
      <c r="CC24" s="5"/>
      <c r="CD24" s="5"/>
      <c r="CE24" s="5"/>
      <c r="CF24" s="5"/>
      <c r="CG24" s="5">
        <f t="shared" si="3"/>
        <v>0</v>
      </c>
      <c r="CH24" s="5">
        <f t="shared" si="5"/>
        <v>0</v>
      </c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5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</row>
    <row r="25" spans="1:234" s="35" customFormat="1" ht="25.5" customHeight="1" x14ac:dyDescent="0.2">
      <c r="A25" s="246" t="s">
        <v>31</v>
      </c>
      <c r="B25" s="247"/>
      <c r="C25" s="23">
        <f>SUM(D25:G25)</f>
        <v>0</v>
      </c>
      <c r="D25" s="36"/>
      <c r="E25" s="37"/>
      <c r="F25" s="37"/>
      <c r="G25" s="38"/>
      <c r="H25" s="39"/>
      <c r="I25" s="40"/>
      <c r="J25" s="41"/>
      <c r="K25" s="39"/>
      <c r="L25" s="38"/>
      <c r="M25" s="32"/>
      <c r="N25" s="32"/>
      <c r="O25" s="33" t="str">
        <f t="shared" si="1"/>
        <v/>
      </c>
      <c r="P25" s="34"/>
      <c r="Q25" s="34"/>
      <c r="R25" s="34"/>
      <c r="S25" s="34"/>
      <c r="T25" s="34"/>
      <c r="U25" s="34"/>
      <c r="V25" s="34"/>
      <c r="W25" s="34"/>
      <c r="X25" s="34"/>
      <c r="Y25" s="5"/>
      <c r="Z25" s="5"/>
      <c r="AA25" s="5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3"/>
      <c r="BY25" s="4"/>
      <c r="BZ25" s="4"/>
      <c r="CA25" s="5" t="str">
        <f t="shared" si="2"/>
        <v/>
      </c>
      <c r="CB25" s="5" t="str">
        <f t="shared" si="0"/>
        <v/>
      </c>
      <c r="CC25" s="5"/>
      <c r="CD25" s="5"/>
      <c r="CE25" s="5"/>
      <c r="CF25" s="5"/>
      <c r="CG25" s="5">
        <f t="shared" si="3"/>
        <v>0</v>
      </c>
      <c r="CH25" s="5">
        <f t="shared" si="5"/>
        <v>0</v>
      </c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5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</row>
    <row r="26" spans="1:234" s="35" customFormat="1" ht="26.25" customHeight="1" x14ac:dyDescent="0.2">
      <c r="A26" s="246" t="s">
        <v>32</v>
      </c>
      <c r="B26" s="249"/>
      <c r="C26" s="23">
        <f t="shared" si="4"/>
        <v>0</v>
      </c>
      <c r="D26" s="36"/>
      <c r="E26" s="37"/>
      <c r="F26" s="37"/>
      <c r="G26" s="38"/>
      <c r="H26" s="39"/>
      <c r="I26" s="40"/>
      <c r="J26" s="41"/>
      <c r="K26" s="39"/>
      <c r="L26" s="38"/>
      <c r="M26" s="42"/>
      <c r="N26" s="32"/>
      <c r="O26" s="33" t="str">
        <f t="shared" si="1"/>
        <v/>
      </c>
      <c r="P26" s="34"/>
      <c r="Q26" s="34"/>
      <c r="R26" s="34"/>
      <c r="S26" s="34"/>
      <c r="T26" s="34"/>
      <c r="U26" s="34"/>
      <c r="V26" s="34"/>
      <c r="W26" s="34"/>
      <c r="X26" s="34"/>
      <c r="Y26" s="5"/>
      <c r="Z26" s="5"/>
      <c r="AA26" s="5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3"/>
      <c r="BY26" s="4"/>
      <c r="BZ26" s="4"/>
      <c r="CA26" s="5" t="str">
        <f t="shared" si="2"/>
        <v/>
      </c>
      <c r="CB26" s="5" t="str">
        <f t="shared" si="0"/>
        <v/>
      </c>
      <c r="CC26" s="5"/>
      <c r="CD26" s="5"/>
      <c r="CE26" s="5"/>
      <c r="CF26" s="5"/>
      <c r="CG26" s="5">
        <f t="shared" si="3"/>
        <v>0</v>
      </c>
      <c r="CH26" s="5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5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</row>
    <row r="27" spans="1:234" s="35" customFormat="1" ht="26.25" customHeight="1" x14ac:dyDescent="0.2">
      <c r="A27" s="246" t="s">
        <v>33</v>
      </c>
      <c r="B27" s="247"/>
      <c r="C27" s="23">
        <f t="shared" si="4"/>
        <v>0</v>
      </c>
      <c r="D27" s="36"/>
      <c r="E27" s="37"/>
      <c r="F27" s="37"/>
      <c r="G27" s="38"/>
      <c r="H27" s="39"/>
      <c r="I27" s="40"/>
      <c r="J27" s="41"/>
      <c r="K27" s="39"/>
      <c r="L27" s="38"/>
      <c r="M27" s="42"/>
      <c r="N27" s="32"/>
      <c r="O27" s="33" t="str">
        <f t="shared" si="1"/>
        <v/>
      </c>
      <c r="P27" s="34"/>
      <c r="Q27" s="34"/>
      <c r="R27" s="34"/>
      <c r="S27" s="34"/>
      <c r="T27" s="34"/>
      <c r="U27" s="34"/>
      <c r="V27" s="34"/>
      <c r="W27" s="34"/>
      <c r="X27" s="34"/>
      <c r="Y27" s="5"/>
      <c r="Z27" s="5"/>
      <c r="AA27" s="5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3"/>
      <c r="BY27" s="4"/>
      <c r="BZ27" s="4"/>
      <c r="CA27" s="5" t="str">
        <f t="shared" si="2"/>
        <v/>
      </c>
      <c r="CB27" s="5" t="str">
        <f t="shared" si="0"/>
        <v/>
      </c>
      <c r="CC27" s="5"/>
      <c r="CD27" s="5"/>
      <c r="CE27" s="5"/>
      <c r="CF27" s="5"/>
      <c r="CG27" s="5">
        <f t="shared" si="3"/>
        <v>0</v>
      </c>
      <c r="CH27" s="5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5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</row>
    <row r="28" spans="1:234" s="35" customFormat="1" ht="24.75" customHeight="1" x14ac:dyDescent="0.2">
      <c r="A28" s="228" t="s">
        <v>34</v>
      </c>
      <c r="B28" s="248"/>
      <c r="C28" s="23">
        <f t="shared" si="4"/>
        <v>0</v>
      </c>
      <c r="D28" s="36"/>
      <c r="E28" s="37"/>
      <c r="F28" s="37"/>
      <c r="G28" s="38"/>
      <c r="H28" s="39"/>
      <c r="I28" s="40"/>
      <c r="J28" s="41"/>
      <c r="K28" s="39"/>
      <c r="L28" s="38"/>
      <c r="M28" s="42"/>
      <c r="N28" s="32"/>
      <c r="O28" s="33" t="str">
        <f t="shared" si="1"/>
        <v/>
      </c>
      <c r="P28" s="34"/>
      <c r="Q28" s="34"/>
      <c r="R28" s="34"/>
      <c r="S28" s="34"/>
      <c r="T28" s="34"/>
      <c r="U28" s="34"/>
      <c r="V28" s="34"/>
      <c r="W28" s="34"/>
      <c r="X28" s="34"/>
      <c r="Y28" s="5"/>
      <c r="Z28" s="5"/>
      <c r="AA28" s="5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3"/>
      <c r="BY28" s="4"/>
      <c r="BZ28" s="4"/>
      <c r="CA28" s="5" t="str">
        <f t="shared" si="2"/>
        <v/>
      </c>
      <c r="CB28" s="5" t="str">
        <f t="shared" si="0"/>
        <v/>
      </c>
      <c r="CC28" s="5"/>
      <c r="CD28" s="5"/>
      <c r="CE28" s="5"/>
      <c r="CF28" s="5"/>
      <c r="CG28" s="5">
        <f t="shared" si="3"/>
        <v>0</v>
      </c>
      <c r="CH28" s="5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5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</row>
    <row r="29" spans="1:234" s="35" customFormat="1" ht="17.25" customHeight="1" x14ac:dyDescent="0.2">
      <c r="A29" s="228" t="s">
        <v>35</v>
      </c>
      <c r="B29" s="229"/>
      <c r="C29" s="23">
        <f t="shared" si="4"/>
        <v>0</v>
      </c>
      <c r="D29" s="36"/>
      <c r="E29" s="37"/>
      <c r="F29" s="37"/>
      <c r="G29" s="38"/>
      <c r="H29" s="39"/>
      <c r="I29" s="40"/>
      <c r="J29" s="41"/>
      <c r="K29" s="39"/>
      <c r="L29" s="38"/>
      <c r="M29" s="43"/>
      <c r="N29" s="32"/>
      <c r="O29" s="33" t="str">
        <f t="shared" si="1"/>
        <v/>
      </c>
      <c r="P29" s="34"/>
      <c r="Q29" s="34"/>
      <c r="R29" s="34"/>
      <c r="S29" s="34"/>
      <c r="T29" s="34"/>
      <c r="U29" s="34"/>
      <c r="V29" s="34"/>
      <c r="W29" s="34"/>
      <c r="X29" s="34"/>
      <c r="Y29" s="5"/>
      <c r="Z29" s="5"/>
      <c r="AA29" s="5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3"/>
      <c r="BY29" s="4"/>
      <c r="BZ29" s="4"/>
      <c r="CA29" s="5" t="str">
        <f t="shared" si="2"/>
        <v/>
      </c>
      <c r="CB29" s="5" t="str">
        <f t="shared" si="0"/>
        <v/>
      </c>
      <c r="CC29" s="5"/>
      <c r="CD29" s="5"/>
      <c r="CE29" s="5"/>
      <c r="CF29" s="5"/>
      <c r="CG29" s="5">
        <f t="shared" si="3"/>
        <v>0</v>
      </c>
      <c r="CH29" s="5">
        <f t="shared" si="5"/>
        <v>0</v>
      </c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5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</row>
    <row r="30" spans="1:234" s="35" customFormat="1" ht="17.25" customHeight="1" x14ac:dyDescent="0.2">
      <c r="A30" s="246" t="s">
        <v>36</v>
      </c>
      <c r="B30" s="249"/>
      <c r="C30" s="23">
        <f t="shared" si="4"/>
        <v>0</v>
      </c>
      <c r="D30" s="44"/>
      <c r="E30" s="37"/>
      <c r="F30" s="37"/>
      <c r="G30" s="38"/>
      <c r="H30" s="40"/>
      <c r="I30" s="40"/>
      <c r="J30" s="44"/>
      <c r="K30" s="39"/>
      <c r="L30" s="38"/>
      <c r="M30" s="43"/>
      <c r="N30" s="32"/>
      <c r="O30" s="33" t="str">
        <f t="shared" si="1"/>
        <v/>
      </c>
      <c r="P30" s="34"/>
      <c r="Q30" s="34"/>
      <c r="R30" s="34"/>
      <c r="S30" s="34"/>
      <c r="T30" s="34"/>
      <c r="U30" s="34"/>
      <c r="V30" s="34"/>
      <c r="W30" s="34"/>
      <c r="X30" s="34"/>
      <c r="Y30" s="5"/>
      <c r="Z30" s="5"/>
      <c r="AA30" s="5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3"/>
      <c r="BY30" s="4"/>
      <c r="BZ30" s="4"/>
      <c r="CA30" s="5" t="str">
        <f t="shared" si="2"/>
        <v/>
      </c>
      <c r="CB30" s="5" t="str">
        <f t="shared" si="0"/>
        <v/>
      </c>
      <c r="CC30" s="5"/>
      <c r="CD30" s="5"/>
      <c r="CE30" s="5"/>
      <c r="CF30" s="5"/>
      <c r="CG30" s="5">
        <f t="shared" si="3"/>
        <v>0</v>
      </c>
      <c r="CH30" s="5">
        <f t="shared" si="5"/>
        <v>0</v>
      </c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5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</row>
    <row r="31" spans="1:234" s="35" customFormat="1" ht="24" customHeight="1" x14ac:dyDescent="0.2">
      <c r="A31" s="250" t="s">
        <v>37</v>
      </c>
      <c r="B31" s="251"/>
      <c r="C31" s="45">
        <f>SUM(D31:G31)</f>
        <v>0</v>
      </c>
      <c r="D31" s="46"/>
      <c r="E31" s="47"/>
      <c r="F31" s="47"/>
      <c r="G31" s="48"/>
      <c r="H31" s="49"/>
      <c r="I31" s="49"/>
      <c r="J31" s="46"/>
      <c r="K31" s="50"/>
      <c r="L31" s="48"/>
      <c r="M31" s="51"/>
      <c r="N31" s="52"/>
      <c r="O31" s="33" t="str">
        <f t="shared" si="1"/>
        <v/>
      </c>
      <c r="P31" s="34"/>
      <c r="Q31" s="34"/>
      <c r="R31" s="34"/>
      <c r="S31" s="34"/>
      <c r="T31" s="34"/>
      <c r="U31" s="34"/>
      <c r="V31" s="34"/>
      <c r="W31" s="34"/>
      <c r="X31" s="34"/>
      <c r="Y31" s="5"/>
      <c r="Z31" s="5"/>
      <c r="AA31" s="5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3"/>
      <c r="BY31" s="4"/>
      <c r="BZ31" s="4"/>
      <c r="CA31" s="5" t="str">
        <f t="shared" si="2"/>
        <v/>
      </c>
      <c r="CB31" s="5" t="str">
        <f t="shared" si="0"/>
        <v/>
      </c>
      <c r="CC31" s="5"/>
      <c r="CD31" s="5"/>
      <c r="CE31" s="5"/>
      <c r="CF31" s="5"/>
      <c r="CG31" s="5">
        <f t="shared" si="3"/>
        <v>0</v>
      </c>
      <c r="CH31" s="5">
        <f t="shared" si="5"/>
        <v>0</v>
      </c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5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</row>
    <row r="32" spans="1:234" s="35" customFormat="1" ht="25.5" customHeight="1" x14ac:dyDescent="0.2">
      <c r="A32" s="201" t="s">
        <v>38</v>
      </c>
      <c r="B32" s="183" t="s">
        <v>39</v>
      </c>
      <c r="C32" s="54">
        <f>SUM(D32:G32)</f>
        <v>0</v>
      </c>
      <c r="D32" s="24"/>
      <c r="E32" s="25"/>
      <c r="F32" s="25"/>
      <c r="G32" s="30"/>
      <c r="H32" s="27"/>
      <c r="I32" s="28"/>
      <c r="J32" s="29"/>
      <c r="K32" s="27"/>
      <c r="L32" s="30"/>
      <c r="M32" s="55"/>
      <c r="N32" s="56"/>
      <c r="O32" s="33" t="str">
        <f t="shared" si="1"/>
        <v/>
      </c>
      <c r="P32" s="34"/>
      <c r="Q32" s="34"/>
      <c r="R32" s="34"/>
      <c r="S32" s="34"/>
      <c r="T32" s="34"/>
      <c r="U32" s="34"/>
      <c r="V32" s="34"/>
      <c r="W32" s="34"/>
      <c r="X32" s="34"/>
      <c r="Y32" s="5"/>
      <c r="Z32" s="5"/>
      <c r="AA32" s="5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3"/>
      <c r="BY32" s="4"/>
      <c r="BZ32" s="4"/>
      <c r="CA32" s="5" t="str">
        <f t="shared" si="2"/>
        <v/>
      </c>
      <c r="CB32" s="5" t="str">
        <f t="shared" si="0"/>
        <v/>
      </c>
      <c r="CC32" s="5"/>
      <c r="CD32" s="5"/>
      <c r="CE32" s="5"/>
      <c r="CF32" s="5"/>
      <c r="CG32" s="5">
        <f t="shared" si="3"/>
        <v>0</v>
      </c>
      <c r="CH32" s="5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5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</row>
    <row r="33" spans="1:234" s="35" customFormat="1" ht="36" customHeight="1" x14ac:dyDescent="0.2">
      <c r="A33" s="255"/>
      <c r="B33" s="184" t="s">
        <v>40</v>
      </c>
      <c r="C33" s="23">
        <f t="shared" si="4"/>
        <v>0</v>
      </c>
      <c r="D33" s="36"/>
      <c r="E33" s="37"/>
      <c r="F33" s="37"/>
      <c r="G33" s="38"/>
      <c r="H33" s="39"/>
      <c r="I33" s="40"/>
      <c r="J33" s="41"/>
      <c r="K33" s="39"/>
      <c r="L33" s="38"/>
      <c r="M33" s="185"/>
      <c r="N33" s="32"/>
      <c r="O33" s="33" t="str">
        <f t="shared" si="1"/>
        <v/>
      </c>
      <c r="P33" s="34"/>
      <c r="Q33" s="34"/>
      <c r="R33" s="34"/>
      <c r="S33" s="34"/>
      <c r="T33" s="34"/>
      <c r="U33" s="34"/>
      <c r="V33" s="34"/>
      <c r="W33" s="34"/>
      <c r="X33" s="34"/>
      <c r="Y33" s="5"/>
      <c r="Z33" s="5"/>
      <c r="AA33" s="5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3"/>
      <c r="BY33" s="4"/>
      <c r="BZ33" s="4"/>
      <c r="CA33" s="5" t="str">
        <f t="shared" si="2"/>
        <v/>
      </c>
      <c r="CB33" s="5" t="str">
        <f t="shared" si="0"/>
        <v/>
      </c>
      <c r="CC33" s="5"/>
      <c r="CD33" s="5"/>
      <c r="CE33" s="5"/>
      <c r="CF33" s="5"/>
      <c r="CG33" s="5">
        <f t="shared" si="3"/>
        <v>0</v>
      </c>
      <c r="CH33" s="5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5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</row>
    <row r="34" spans="1:234" s="35" customFormat="1" ht="31.5" x14ac:dyDescent="0.2">
      <c r="A34" s="255"/>
      <c r="B34" s="184" t="s">
        <v>41</v>
      </c>
      <c r="C34" s="23">
        <f t="shared" si="4"/>
        <v>0</v>
      </c>
      <c r="D34" s="59"/>
      <c r="E34" s="60"/>
      <c r="F34" s="60"/>
      <c r="G34" s="61"/>
      <c r="H34" s="62"/>
      <c r="I34" s="63"/>
      <c r="J34" s="64"/>
      <c r="K34" s="62"/>
      <c r="L34" s="61"/>
      <c r="M34" s="185"/>
      <c r="N34" s="32"/>
      <c r="O34" s="33" t="str">
        <f t="shared" si="1"/>
        <v/>
      </c>
      <c r="P34" s="34"/>
      <c r="Q34" s="34"/>
      <c r="R34" s="34"/>
      <c r="S34" s="34"/>
      <c r="T34" s="34"/>
      <c r="U34" s="34"/>
      <c r="V34" s="34"/>
      <c r="W34" s="34"/>
      <c r="X34" s="34"/>
      <c r="Y34" s="5"/>
      <c r="Z34" s="5"/>
      <c r="AA34" s="5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3"/>
      <c r="BY34" s="4"/>
      <c r="BZ34" s="4"/>
      <c r="CA34" s="5" t="str">
        <f t="shared" si="2"/>
        <v/>
      </c>
      <c r="CB34" s="5" t="str">
        <f t="shared" si="0"/>
        <v/>
      </c>
      <c r="CC34" s="5"/>
      <c r="CD34" s="5"/>
      <c r="CE34" s="5"/>
      <c r="CF34" s="5"/>
      <c r="CG34" s="5">
        <f t="shared" si="3"/>
        <v>0</v>
      </c>
      <c r="CH34" s="5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5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</row>
    <row r="35" spans="1:234" s="35" customFormat="1" ht="31.5" x14ac:dyDescent="0.2">
      <c r="A35" s="255"/>
      <c r="B35" s="184" t="s">
        <v>42</v>
      </c>
      <c r="C35" s="23">
        <f>SUM(D35:G35)</f>
        <v>0</v>
      </c>
      <c r="D35" s="65"/>
      <c r="E35" s="37"/>
      <c r="F35" s="37"/>
      <c r="G35" s="38"/>
      <c r="H35" s="39"/>
      <c r="I35" s="40"/>
      <c r="J35" s="41"/>
      <c r="K35" s="39"/>
      <c r="L35" s="38"/>
      <c r="M35" s="186"/>
      <c r="N35" s="32"/>
      <c r="O35" s="33" t="str">
        <f t="shared" si="1"/>
        <v/>
      </c>
      <c r="P35" s="34"/>
      <c r="Q35" s="34"/>
      <c r="R35" s="34"/>
      <c r="S35" s="34"/>
      <c r="T35" s="34"/>
      <c r="U35" s="34"/>
      <c r="V35" s="34"/>
      <c r="W35" s="34"/>
      <c r="X35" s="34"/>
      <c r="Y35" s="5"/>
      <c r="Z35" s="5"/>
      <c r="AA35" s="5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3"/>
      <c r="BY35" s="4"/>
      <c r="BZ35" s="4"/>
      <c r="CA35" s="5" t="str">
        <f t="shared" si="2"/>
        <v/>
      </c>
      <c r="CB35" s="5" t="str">
        <f t="shared" si="0"/>
        <v/>
      </c>
      <c r="CC35" s="5"/>
      <c r="CD35" s="5"/>
      <c r="CE35" s="5"/>
      <c r="CF35" s="5"/>
      <c r="CG35" s="5">
        <f t="shared" si="3"/>
        <v>0</v>
      </c>
      <c r="CH35" s="5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5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</row>
    <row r="36" spans="1:234" s="35" customFormat="1" ht="28.5" customHeight="1" x14ac:dyDescent="0.2">
      <c r="A36" s="203"/>
      <c r="B36" s="187" t="s">
        <v>43</v>
      </c>
      <c r="C36" s="45">
        <f>SUM(D36:G36)</f>
        <v>0</v>
      </c>
      <c r="D36" s="46"/>
      <c r="E36" s="47"/>
      <c r="F36" s="47"/>
      <c r="G36" s="48"/>
      <c r="H36" s="49"/>
      <c r="I36" s="49"/>
      <c r="J36" s="46"/>
      <c r="K36" s="50"/>
      <c r="L36" s="48"/>
      <c r="M36" s="188"/>
      <c r="N36" s="52"/>
      <c r="O36" s="33" t="str">
        <f t="shared" si="1"/>
        <v/>
      </c>
      <c r="P36" s="34"/>
      <c r="Q36" s="34"/>
      <c r="R36" s="34"/>
      <c r="S36" s="34"/>
      <c r="T36" s="34"/>
      <c r="U36" s="34"/>
      <c r="V36" s="34"/>
      <c r="W36" s="34"/>
      <c r="X36" s="34"/>
      <c r="Y36" s="5"/>
      <c r="Z36" s="5"/>
      <c r="AA36" s="5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3"/>
      <c r="BY36" s="4"/>
      <c r="BZ36" s="4"/>
      <c r="CA36" s="5" t="str">
        <f t="shared" si="2"/>
        <v/>
      </c>
      <c r="CB36" s="5" t="str">
        <f t="shared" si="0"/>
        <v/>
      </c>
      <c r="CC36" s="5"/>
      <c r="CD36" s="5"/>
      <c r="CE36" s="5"/>
      <c r="CF36" s="5"/>
      <c r="CG36" s="5">
        <f t="shared" si="3"/>
        <v>0</v>
      </c>
      <c r="CH36" s="5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5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</row>
    <row r="37" spans="1:234" s="35" customFormat="1" ht="32.1" customHeight="1" x14ac:dyDescent="0.2">
      <c r="A37" s="69" t="s">
        <v>44</v>
      </c>
      <c r="B37" s="70"/>
      <c r="C37" s="70"/>
      <c r="D37" s="71"/>
      <c r="E37" s="71"/>
      <c r="F37" s="71"/>
      <c r="G37" s="71"/>
      <c r="H37" s="10"/>
      <c r="I37" s="13"/>
      <c r="J37" s="10"/>
      <c r="K37" s="10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3"/>
      <c r="BX37" s="3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5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</row>
    <row r="38" spans="1:234" s="35" customFormat="1" ht="45.6" customHeight="1" x14ac:dyDescent="0.2">
      <c r="A38" s="204" t="s">
        <v>3</v>
      </c>
      <c r="B38" s="206"/>
      <c r="C38" s="72" t="s">
        <v>4</v>
      </c>
      <c r="D38" s="72" t="s">
        <v>5</v>
      </c>
      <c r="E38" s="73" t="s">
        <v>45</v>
      </c>
      <c r="F38" s="16" t="s">
        <v>46</v>
      </c>
      <c r="G38" s="15" t="s">
        <v>8</v>
      </c>
      <c r="H38" s="74" t="s">
        <v>9</v>
      </c>
      <c r="I38" s="74" t="s">
        <v>10</v>
      </c>
      <c r="J38" s="74" t="s">
        <v>15</v>
      </c>
      <c r="K38" s="10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3"/>
      <c r="BX38" s="3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5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</row>
    <row r="39" spans="1:234" s="35" customFormat="1" x14ac:dyDescent="0.2">
      <c r="A39" s="240" t="s">
        <v>47</v>
      </c>
      <c r="B39" s="241"/>
      <c r="C39" s="75">
        <f>SUM(D39:F39)</f>
        <v>0</v>
      </c>
      <c r="D39" s="76"/>
      <c r="E39" s="77"/>
      <c r="F39" s="78"/>
      <c r="G39" s="79"/>
      <c r="H39" s="80"/>
      <c r="I39" s="80"/>
      <c r="J39" s="80"/>
      <c r="K39" s="10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3"/>
      <c r="BX39" s="3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5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</row>
    <row r="40" spans="1:234" s="35" customFormat="1" x14ac:dyDescent="0.2">
      <c r="A40" s="246" t="s">
        <v>48</v>
      </c>
      <c r="B40" s="247"/>
      <c r="C40" s="81">
        <f t="shared" ref="C40:C45" si="6">SUM(D40:F40)</f>
        <v>0</v>
      </c>
      <c r="D40" s="65"/>
      <c r="E40" s="82"/>
      <c r="F40" s="83"/>
      <c r="G40" s="84"/>
      <c r="H40" s="80"/>
      <c r="I40" s="80"/>
      <c r="J40" s="80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3"/>
      <c r="BX40" s="3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5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</row>
    <row r="41" spans="1:234" s="35" customFormat="1" x14ac:dyDescent="0.2">
      <c r="A41" s="246" t="s">
        <v>49</v>
      </c>
      <c r="B41" s="247"/>
      <c r="C41" s="23">
        <f t="shared" si="6"/>
        <v>0</v>
      </c>
      <c r="D41" s="65"/>
      <c r="E41" s="82"/>
      <c r="F41" s="83"/>
      <c r="G41" s="84"/>
      <c r="H41" s="80"/>
      <c r="I41" s="80"/>
      <c r="J41" s="80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3"/>
      <c r="BX41" s="3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5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</row>
    <row r="42" spans="1:234" s="35" customFormat="1" x14ac:dyDescent="0.2">
      <c r="A42" s="246" t="s">
        <v>50</v>
      </c>
      <c r="B42" s="247"/>
      <c r="C42" s="23">
        <f t="shared" si="6"/>
        <v>0</v>
      </c>
      <c r="D42" s="65"/>
      <c r="E42" s="60"/>
      <c r="F42" s="83"/>
      <c r="G42" s="85"/>
      <c r="H42" s="86"/>
      <c r="I42" s="86"/>
      <c r="J42" s="86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3"/>
      <c r="BX42" s="3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5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</row>
    <row r="43" spans="1:234" s="35" customFormat="1" ht="21" x14ac:dyDescent="0.2">
      <c r="A43" s="245" t="s">
        <v>51</v>
      </c>
      <c r="B43" s="87" t="s">
        <v>52</v>
      </c>
      <c r="C43" s="88">
        <f t="shared" si="6"/>
        <v>6</v>
      </c>
      <c r="D43" s="76">
        <v>6</v>
      </c>
      <c r="E43" s="77"/>
      <c r="F43" s="78"/>
      <c r="G43" s="79"/>
      <c r="H43" s="89"/>
      <c r="I43" s="89"/>
      <c r="J43" s="89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3"/>
      <c r="BX43" s="3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5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</row>
    <row r="44" spans="1:234" s="35" customFormat="1" x14ac:dyDescent="0.2">
      <c r="A44" s="245"/>
      <c r="B44" s="90" t="s">
        <v>53</v>
      </c>
      <c r="C44" s="23">
        <f t="shared" si="6"/>
        <v>0</v>
      </c>
      <c r="D44" s="65"/>
      <c r="E44" s="82"/>
      <c r="F44" s="83"/>
      <c r="G44" s="84"/>
      <c r="H44" s="89"/>
      <c r="I44" s="89"/>
      <c r="J44" s="89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3"/>
      <c r="BX44" s="3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5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</row>
    <row r="45" spans="1:234" s="35" customFormat="1" ht="23.45" customHeight="1" x14ac:dyDescent="0.2">
      <c r="A45" s="245"/>
      <c r="B45" s="91" t="s">
        <v>54</v>
      </c>
      <c r="C45" s="45">
        <f t="shared" si="6"/>
        <v>0</v>
      </c>
      <c r="D45" s="92"/>
      <c r="E45" s="93"/>
      <c r="F45" s="94"/>
      <c r="G45" s="95"/>
      <c r="H45" s="80"/>
      <c r="I45" s="80"/>
      <c r="J45" s="80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3"/>
      <c r="BX45" s="3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5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</row>
    <row r="46" spans="1:234" s="35" customFormat="1" x14ac:dyDescent="0.2">
      <c r="A46" s="228" t="s">
        <v>55</v>
      </c>
      <c r="B46" s="229"/>
      <c r="C46" s="88">
        <f>SUM(D46:G46)</f>
        <v>0</v>
      </c>
      <c r="D46" s="76"/>
      <c r="E46" s="77"/>
      <c r="F46" s="78"/>
      <c r="G46" s="96"/>
      <c r="H46" s="97"/>
      <c r="I46" s="97"/>
      <c r="J46" s="97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3"/>
      <c r="BX46" s="3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5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</row>
    <row r="47" spans="1:234" s="35" customFormat="1" x14ac:dyDescent="0.2">
      <c r="A47" s="230" t="s">
        <v>56</v>
      </c>
      <c r="B47" s="231"/>
      <c r="C47" s="45">
        <f>SUM(D47:G47)</f>
        <v>1193</v>
      </c>
      <c r="D47" s="92">
        <v>179</v>
      </c>
      <c r="E47" s="93">
        <v>381</v>
      </c>
      <c r="F47" s="98">
        <v>184</v>
      </c>
      <c r="G47" s="99">
        <v>449</v>
      </c>
      <c r="H47" s="100"/>
      <c r="I47" s="100"/>
      <c r="J47" s="100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3"/>
      <c r="BX47" s="3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5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</row>
    <row r="48" spans="1:234" s="35" customFormat="1" x14ac:dyDescent="0.2">
      <c r="A48" s="232" t="s">
        <v>4</v>
      </c>
      <c r="B48" s="233"/>
      <c r="C48" s="101">
        <f t="shared" ref="C48:J48" si="7">SUM(C39:C47)</f>
        <v>1199</v>
      </c>
      <c r="D48" s="101">
        <f>SUM(D39:D47)</f>
        <v>185</v>
      </c>
      <c r="E48" s="102">
        <f t="shared" si="7"/>
        <v>381</v>
      </c>
      <c r="F48" s="103">
        <f t="shared" si="7"/>
        <v>184</v>
      </c>
      <c r="G48" s="104">
        <f>SUM(G46:G47)</f>
        <v>449</v>
      </c>
      <c r="H48" s="105">
        <f t="shared" si="7"/>
        <v>0</v>
      </c>
      <c r="I48" s="105">
        <f t="shared" si="7"/>
        <v>0</v>
      </c>
      <c r="J48" s="105">
        <f t="shared" si="7"/>
        <v>0</v>
      </c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3"/>
      <c r="BX48" s="3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5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</row>
    <row r="49" spans="1:234" s="35" customFormat="1" x14ac:dyDescent="0.2">
      <c r="A49" s="106" t="s">
        <v>57</v>
      </c>
      <c r="B49" s="107"/>
      <c r="C49" s="108"/>
      <c r="D49" s="108"/>
      <c r="E49" s="108"/>
      <c r="F49" s="13"/>
      <c r="G49" s="13"/>
      <c r="H49" s="10"/>
      <c r="I49" s="13"/>
      <c r="J49" s="10"/>
      <c r="K49" s="10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3"/>
      <c r="BX49" s="3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5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</row>
    <row r="50" spans="1:234" s="35" customFormat="1" ht="32.1" customHeight="1" x14ac:dyDescent="0.2">
      <c r="A50" s="109" t="s">
        <v>58</v>
      </c>
      <c r="B50" s="110"/>
      <c r="C50" s="110"/>
      <c r="D50" s="110"/>
      <c r="E50" s="110"/>
      <c r="F50" s="111"/>
      <c r="G50" s="111"/>
      <c r="H50" s="111"/>
      <c r="I50" s="13"/>
      <c r="J50" s="10"/>
      <c r="K50" s="10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3"/>
      <c r="BX50" s="3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5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</row>
    <row r="51" spans="1:234" s="35" customFormat="1" ht="71.45" customHeight="1" x14ac:dyDescent="0.2">
      <c r="A51" s="204" t="s">
        <v>3</v>
      </c>
      <c r="B51" s="206"/>
      <c r="C51" s="196" t="s">
        <v>4</v>
      </c>
      <c r="D51" s="112" t="s">
        <v>59</v>
      </c>
      <c r="E51" s="113" t="s">
        <v>60</v>
      </c>
      <c r="F51" s="22" t="s">
        <v>61</v>
      </c>
      <c r="G51" s="13"/>
      <c r="H51" s="114"/>
      <c r="I51" s="13"/>
      <c r="J51" s="10"/>
      <c r="K51" s="10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3"/>
      <c r="BX51" s="3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5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</row>
    <row r="52" spans="1:234" s="35" customFormat="1" x14ac:dyDescent="0.2">
      <c r="A52" s="234" t="s">
        <v>62</v>
      </c>
      <c r="B52" s="235"/>
      <c r="C52" s="115">
        <f t="shared" ref="C52:C58" si="8">SUM(D52:E52)</f>
        <v>392</v>
      </c>
      <c r="D52" s="76">
        <v>225</v>
      </c>
      <c r="E52" s="78">
        <v>167</v>
      </c>
      <c r="F52" s="116"/>
      <c r="G52" s="117"/>
      <c r="H52" s="118"/>
      <c r="I52" s="119"/>
      <c r="J52" s="117"/>
      <c r="K52" s="117"/>
      <c r="L52" s="5"/>
      <c r="M52" s="5"/>
      <c r="N52" s="5"/>
      <c r="O52" s="5"/>
      <c r="P52" s="5"/>
      <c r="Q52" s="5"/>
      <c r="R52" s="5"/>
      <c r="S52" s="5"/>
      <c r="T52" s="5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3"/>
      <c r="BX52" s="3"/>
      <c r="BY52" s="4"/>
      <c r="BZ52" s="4"/>
      <c r="CA52" s="5"/>
      <c r="CB52" s="5"/>
      <c r="CC52" s="5"/>
      <c r="CD52" s="5"/>
      <c r="CE52" s="5"/>
      <c r="CF52" s="5"/>
      <c r="CG52" s="5"/>
      <c r="CH52" s="5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5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</row>
    <row r="53" spans="1:234" s="35" customFormat="1" x14ac:dyDescent="0.2">
      <c r="A53" s="236" t="s">
        <v>63</v>
      </c>
      <c r="B53" s="237"/>
      <c r="C53" s="120">
        <f t="shared" si="8"/>
        <v>286</v>
      </c>
      <c r="D53" s="121">
        <v>169</v>
      </c>
      <c r="E53" s="122">
        <v>117</v>
      </c>
      <c r="F53" s="123"/>
      <c r="G53" s="117"/>
      <c r="H53" s="118"/>
      <c r="I53" s="119"/>
      <c r="J53" s="117"/>
      <c r="K53" s="117"/>
      <c r="L53" s="5"/>
      <c r="M53" s="5"/>
      <c r="N53" s="5"/>
      <c r="O53" s="5"/>
      <c r="P53" s="5"/>
      <c r="Q53" s="5"/>
      <c r="R53" s="5"/>
      <c r="S53" s="5"/>
      <c r="T53" s="5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3"/>
      <c r="BX53" s="3"/>
      <c r="BY53" s="4"/>
      <c r="BZ53" s="4"/>
      <c r="CA53" s="5"/>
      <c r="CB53" s="5"/>
      <c r="CC53" s="5"/>
      <c r="CD53" s="5"/>
      <c r="CE53" s="5"/>
      <c r="CF53" s="5"/>
      <c r="CG53" s="5"/>
      <c r="CH53" s="5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5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</row>
    <row r="54" spans="1:234" s="35" customFormat="1" ht="27.75" customHeight="1" x14ac:dyDescent="0.2">
      <c r="A54" s="238" t="s">
        <v>38</v>
      </c>
      <c r="B54" s="124" t="s">
        <v>64</v>
      </c>
      <c r="C54" s="115">
        <f t="shared" si="8"/>
        <v>19</v>
      </c>
      <c r="D54" s="76">
        <v>10</v>
      </c>
      <c r="E54" s="78">
        <v>9</v>
      </c>
      <c r="F54" s="125">
        <v>3</v>
      </c>
      <c r="G54" s="117" t="str">
        <f>CA54&amp;CB54</f>
        <v/>
      </c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5"/>
      <c r="T54" s="5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3"/>
      <c r="BX54" s="3"/>
      <c r="BY54" s="4"/>
      <c r="BZ54" s="4"/>
      <c r="CA54" s="5" t="str">
        <f>IF(CG54=1,"* Programa de Atención domiciliaria apersonas con Dependencia Severa debe ser MENOR O IGUAL al Total.","")</f>
        <v/>
      </c>
      <c r="CB54" s="5" t="str">
        <f>IF(CH54=1,"* Recuerde digitar la Columna Programa de Atención Domiciliaria a Personas con Dependencia Severa (Digite Cero si no tiene). ","")</f>
        <v/>
      </c>
      <c r="CC54" s="5"/>
      <c r="CD54" s="5"/>
      <c r="CE54" s="5"/>
      <c r="CF54" s="5"/>
      <c r="CG54" s="5">
        <f>IF(F54&gt;C54,1,0)</f>
        <v>0</v>
      </c>
      <c r="CH54" s="5">
        <f>IF(AND(C54&lt;&gt;0,F54=""),1,0)</f>
        <v>0</v>
      </c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5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</row>
    <row r="55" spans="1:234" s="35" customFormat="1" ht="18" customHeight="1" x14ac:dyDescent="0.2">
      <c r="A55" s="239"/>
      <c r="B55" s="126" t="s">
        <v>65</v>
      </c>
      <c r="C55" s="127">
        <f t="shared" si="8"/>
        <v>284</v>
      </c>
      <c r="D55" s="92">
        <v>199</v>
      </c>
      <c r="E55" s="98">
        <v>85</v>
      </c>
      <c r="F55" s="128">
        <v>27</v>
      </c>
      <c r="G55" s="117" t="str">
        <f>CA55&amp;CB55</f>
        <v/>
      </c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5"/>
      <c r="T55" s="5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3"/>
      <c r="BX55" s="3"/>
      <c r="BY55" s="4"/>
      <c r="BZ55" s="4"/>
      <c r="CA55" s="5" t="str">
        <f>IF(CG55=1,"* Programa de Atención domiciliaria apersonas con Dependencia Severa debe ser MENOR O IGUAL al Total.","")</f>
        <v/>
      </c>
      <c r="CB55" s="5" t="str">
        <f>IF(CH55=1,"* Recuerde digitar la Columna Programa de Atención Domiciliaria a Personas con Dependencia Severa (Digite Cero si no tiene). ","")</f>
        <v/>
      </c>
      <c r="CC55" s="5"/>
      <c r="CD55" s="5"/>
      <c r="CE55" s="5"/>
      <c r="CF55" s="5"/>
      <c r="CG55" s="5">
        <f>IF(F55&gt;C55,1,0)</f>
        <v>0</v>
      </c>
      <c r="CH55" s="5">
        <f>IF(AND(C55&lt;&gt;0,F55=""),1,0)</f>
        <v>0</v>
      </c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5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</row>
    <row r="56" spans="1:234" s="35" customFormat="1" x14ac:dyDescent="0.2">
      <c r="A56" s="240" t="s">
        <v>66</v>
      </c>
      <c r="B56" s="241"/>
      <c r="C56" s="115">
        <f t="shared" si="8"/>
        <v>19</v>
      </c>
      <c r="D56" s="76">
        <v>19</v>
      </c>
      <c r="E56" s="129"/>
      <c r="F56" s="125">
        <v>0</v>
      </c>
      <c r="G56" s="117" t="str">
        <f>CA56&amp;CB56</f>
        <v/>
      </c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5"/>
      <c r="T56" s="5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3"/>
      <c r="BX56" s="3"/>
      <c r="BY56" s="4"/>
      <c r="BZ56" s="4"/>
      <c r="CA56" s="5" t="str">
        <f>IF(CG56=1,"* Programa de Atención domiciliaria apersonas con Dependencia Severa debe ser MENOR O IGUAL al Total.","")</f>
        <v/>
      </c>
      <c r="CB56" s="5" t="str">
        <f>IF(CH56=1,"* Recuerde digitar la Columna Programa de Atención Domiciliaria a Personas con Dependencia Severa (Digite Cero si no tiene). ","")</f>
        <v/>
      </c>
      <c r="CC56" s="5"/>
      <c r="CD56" s="5"/>
      <c r="CE56" s="5"/>
      <c r="CF56" s="5"/>
      <c r="CG56" s="5">
        <f>IF(F56&gt;C56,1,0)</f>
        <v>0</v>
      </c>
      <c r="CH56" s="5">
        <f>IF(AND(C56&lt;&gt;0,F56=""),1,0)</f>
        <v>0</v>
      </c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5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</row>
    <row r="57" spans="1:234" s="35" customFormat="1" x14ac:dyDescent="0.2">
      <c r="A57" s="242" t="s">
        <v>67</v>
      </c>
      <c r="B57" s="242"/>
      <c r="C57" s="130">
        <f t="shared" si="8"/>
        <v>195</v>
      </c>
      <c r="D57" s="131">
        <v>122</v>
      </c>
      <c r="E57" s="132">
        <v>73</v>
      </c>
      <c r="F57" s="133"/>
      <c r="G57" s="117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5"/>
      <c r="T57" s="5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3"/>
      <c r="BX57" s="3"/>
      <c r="BY57" s="4"/>
      <c r="BZ57" s="4"/>
      <c r="CA57" s="5"/>
      <c r="CB57" s="5"/>
      <c r="CC57" s="5"/>
      <c r="CD57" s="5"/>
      <c r="CE57" s="5"/>
      <c r="CF57" s="5"/>
      <c r="CG57" s="5"/>
      <c r="CH57" s="5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5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</row>
    <row r="58" spans="1:234" s="35" customFormat="1" ht="18.75" customHeight="1" x14ac:dyDescent="0.2">
      <c r="A58" s="243" t="s">
        <v>68</v>
      </c>
      <c r="B58" s="244"/>
      <c r="C58" s="127">
        <f t="shared" si="8"/>
        <v>0</v>
      </c>
      <c r="D58" s="92"/>
      <c r="E58" s="134"/>
      <c r="F58" s="128"/>
      <c r="G58" s="117" t="str">
        <f>CA58&amp;CB58</f>
        <v/>
      </c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5"/>
      <c r="T58" s="5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3"/>
      <c r="BX58" s="3"/>
      <c r="BY58" s="4"/>
      <c r="BZ58" s="4"/>
      <c r="CA58" s="5" t="str">
        <f>IF(CG58=1,"* Programa de Atención domiciliaria apersonas con Dependencia Severa debe ser MENOR O IGUAL al Total.","")</f>
        <v/>
      </c>
      <c r="CB58" s="5" t="str">
        <f>IF(CH58=1,"* Recuerde digitar la Columna Programa de Atención Domiciliaria a Personas con Dependencia Severa (Digite Cero si no tiene). ","")</f>
        <v/>
      </c>
      <c r="CC58" s="5"/>
      <c r="CD58" s="5"/>
      <c r="CE58" s="5"/>
      <c r="CF58" s="5"/>
      <c r="CG58" s="5">
        <f>IF(F58&gt;C58,1,0)</f>
        <v>0</v>
      </c>
      <c r="CH58" s="5">
        <f>IF(AND(C58&lt;&gt;0,F58=""),1,0)</f>
        <v>0</v>
      </c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5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</row>
    <row r="59" spans="1:234" s="35" customFormat="1" x14ac:dyDescent="0.2">
      <c r="A59" s="242" t="s">
        <v>69</v>
      </c>
      <c r="B59" s="242"/>
      <c r="C59" s="135">
        <f>D59</f>
        <v>0</v>
      </c>
      <c r="D59" s="131"/>
      <c r="E59" s="136"/>
      <c r="F59" s="137"/>
      <c r="G59" s="117" t="str">
        <f>CA59&amp;CB59</f>
        <v/>
      </c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5"/>
      <c r="T59" s="5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3"/>
      <c r="BX59" s="3"/>
      <c r="BY59" s="4"/>
      <c r="BZ59" s="4"/>
      <c r="CA59" s="5" t="str">
        <f>IF(CG59=1,"* Programa de Atención domiciliaria apersonas con Dependencia Severa debe ser MENOR O IGUAL al Total.","")</f>
        <v/>
      </c>
      <c r="CB59" s="5" t="str">
        <f>IF(CH59=1,"* Recuerde digitar la Columna Programa de Atención Domiciliaria a Personas con Dependencia Severa (Digite Cero si no tiene). ","")</f>
        <v/>
      </c>
      <c r="CC59" s="5"/>
      <c r="CD59" s="5"/>
      <c r="CE59" s="5"/>
      <c r="CF59" s="5"/>
      <c r="CG59" s="5">
        <f>IF(F59&gt;C59,1,0)</f>
        <v>0</v>
      </c>
      <c r="CH59" s="5">
        <f>IF(AND(C59&lt;&gt;0,F59=""),1,0)</f>
        <v>0</v>
      </c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5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</row>
    <row r="60" spans="1:234" s="35" customFormat="1" x14ac:dyDescent="0.2">
      <c r="A60" s="227" t="s">
        <v>70</v>
      </c>
      <c r="B60" s="227"/>
      <c r="C60" s="138">
        <f>D60</f>
        <v>0</v>
      </c>
      <c r="D60" s="65"/>
      <c r="E60" s="139"/>
      <c r="F60" s="140"/>
      <c r="G60" s="117"/>
      <c r="H60" s="119"/>
      <c r="I60" s="117"/>
      <c r="J60" s="117"/>
      <c r="K60" s="117"/>
      <c r="L60" s="5"/>
      <c r="M60" s="5"/>
      <c r="N60" s="5"/>
      <c r="O60" s="5"/>
      <c r="P60" s="5"/>
      <c r="Q60" s="5"/>
      <c r="R60" s="5"/>
      <c r="S60" s="5"/>
      <c r="T60" s="5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3"/>
      <c r="BX60" s="3"/>
      <c r="BY60" s="4"/>
      <c r="BZ60" s="4"/>
      <c r="CA60" s="5"/>
      <c r="CB60" s="5"/>
      <c r="CC60" s="5"/>
      <c r="CD60" s="5"/>
      <c r="CE60" s="5"/>
      <c r="CF60" s="5"/>
      <c r="CG60" s="5"/>
      <c r="CH60" s="5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5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</row>
    <row r="61" spans="1:234" s="35" customFormat="1" ht="23.25" customHeight="1" x14ac:dyDescent="0.2">
      <c r="A61" s="209" t="s">
        <v>71</v>
      </c>
      <c r="B61" s="209"/>
      <c r="C61" s="141">
        <f>+F61</f>
        <v>0</v>
      </c>
      <c r="D61" s="142"/>
      <c r="E61" s="143"/>
      <c r="F61" s="144"/>
      <c r="G61" s="117" t="str">
        <f>CA61&amp;CB61</f>
        <v/>
      </c>
      <c r="H61" s="119"/>
      <c r="I61" s="117"/>
      <c r="J61" s="117"/>
      <c r="K61" s="117"/>
      <c r="L61" s="5"/>
      <c r="M61" s="5"/>
      <c r="N61" s="5"/>
      <c r="O61" s="5"/>
      <c r="P61" s="5"/>
      <c r="Q61" s="5"/>
      <c r="R61" s="5"/>
      <c r="S61" s="5"/>
      <c r="T61" s="5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3"/>
      <c r="BX61" s="3"/>
      <c r="BY61" s="4"/>
      <c r="BZ61" s="4"/>
      <c r="CA61" s="5" t="str">
        <f>IF(CG61=1,"* Programa de Atención domiciliaria apersonas con Dependencia Severa debe ser MENOR O IGUAL al Total.","")</f>
        <v/>
      </c>
      <c r="CB61" s="5" t="str">
        <f>IF(CH61=1,"* Recuerde digitar la Columna Programa de Atención Domiciliaria a Personas con Dependencia Severa (Digite Cero si no tiene). ","")</f>
        <v/>
      </c>
      <c r="CC61" s="5"/>
      <c r="CD61" s="5"/>
      <c r="CE61" s="5"/>
      <c r="CF61" s="5"/>
      <c r="CG61" s="5">
        <f>IF(F61&gt;C61,1,0)</f>
        <v>0</v>
      </c>
      <c r="CH61" s="5">
        <f>IF(AND(C61&lt;&gt;0,F61=""),1,0)</f>
        <v>0</v>
      </c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5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</row>
    <row r="62" spans="1:234" s="35" customFormat="1" ht="32.1" customHeight="1" x14ac:dyDescent="0.2">
      <c r="A62" s="109" t="s">
        <v>72</v>
      </c>
      <c r="B62" s="110"/>
      <c r="C62" s="110"/>
      <c r="D62" s="110"/>
      <c r="E62" s="110"/>
      <c r="F62" s="110"/>
      <c r="G62" s="145"/>
      <c r="H62" s="146"/>
      <c r="I62" s="119"/>
      <c r="J62" s="117"/>
      <c r="K62" s="117"/>
      <c r="L62" s="5"/>
      <c r="M62" s="5"/>
      <c r="N62" s="5"/>
      <c r="O62" s="5"/>
      <c r="P62" s="5"/>
      <c r="Q62" s="5"/>
      <c r="R62" s="5"/>
      <c r="S62" s="5"/>
      <c r="T62" s="5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3"/>
      <c r="BX62" s="3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5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</row>
    <row r="63" spans="1:234" s="35" customFormat="1" x14ac:dyDescent="0.2">
      <c r="A63" s="210" t="s">
        <v>73</v>
      </c>
      <c r="B63" s="211"/>
      <c r="C63" s="216" t="s">
        <v>74</v>
      </c>
      <c r="D63" s="216"/>
      <c r="E63" s="216"/>
      <c r="F63" s="216"/>
      <c r="G63" s="217"/>
      <c r="H63" s="218" t="s">
        <v>75</v>
      </c>
      <c r="I63" s="219"/>
      <c r="J63" s="10"/>
      <c r="K63" s="10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3"/>
      <c r="BX63" s="3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5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</row>
    <row r="64" spans="1:234" s="35" customFormat="1" x14ac:dyDescent="0.2">
      <c r="A64" s="212"/>
      <c r="B64" s="213"/>
      <c r="C64" s="210" t="s">
        <v>4</v>
      </c>
      <c r="D64" s="204" t="s">
        <v>76</v>
      </c>
      <c r="E64" s="205"/>
      <c r="F64" s="206"/>
      <c r="G64" s="221" t="s">
        <v>77</v>
      </c>
      <c r="H64" s="220"/>
      <c r="I64" s="219"/>
      <c r="J64" s="10"/>
      <c r="K64" s="10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3"/>
      <c r="BX64" s="3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5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</row>
    <row r="65" spans="1:234" s="35" customFormat="1" ht="26.45" customHeight="1" x14ac:dyDescent="0.2">
      <c r="A65" s="214"/>
      <c r="B65" s="215"/>
      <c r="C65" s="214"/>
      <c r="D65" s="112" t="s">
        <v>78</v>
      </c>
      <c r="E65" s="16" t="s">
        <v>79</v>
      </c>
      <c r="F65" s="147" t="s">
        <v>80</v>
      </c>
      <c r="G65" s="222"/>
      <c r="H65" s="148" t="s">
        <v>81</v>
      </c>
      <c r="I65" s="196" t="s">
        <v>82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3"/>
      <c r="BX65" s="3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5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</row>
    <row r="66" spans="1:234" s="35" customFormat="1" x14ac:dyDescent="0.2">
      <c r="A66" s="223" t="s">
        <v>83</v>
      </c>
      <c r="B66" s="224"/>
      <c r="C66" s="149">
        <f>SUM(D66:F66)+H66</f>
        <v>0</v>
      </c>
      <c r="D66" s="76"/>
      <c r="E66" s="77"/>
      <c r="F66" s="150"/>
      <c r="G66" s="151"/>
      <c r="H66" s="125">
        <v>0</v>
      </c>
      <c r="I66" s="15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3"/>
      <c r="BX66" s="3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5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</row>
    <row r="67" spans="1:234" s="35" customFormat="1" x14ac:dyDescent="0.2">
      <c r="A67" s="225" t="s">
        <v>84</v>
      </c>
      <c r="B67" s="226"/>
      <c r="C67" s="153">
        <f t="shared" ref="C67:C71" si="9">SUM(D67:F67)+H67</f>
        <v>0</v>
      </c>
      <c r="D67" s="65"/>
      <c r="E67" s="82"/>
      <c r="F67" s="154"/>
      <c r="G67" s="155"/>
      <c r="H67" s="156">
        <v>0</v>
      </c>
      <c r="I67" s="157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3"/>
      <c r="BX67" s="3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5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</row>
    <row r="68" spans="1:234" s="35" customFormat="1" x14ac:dyDescent="0.2">
      <c r="A68" s="225" t="s">
        <v>85</v>
      </c>
      <c r="B68" s="226"/>
      <c r="C68" s="153">
        <f t="shared" si="9"/>
        <v>1</v>
      </c>
      <c r="D68" s="65"/>
      <c r="E68" s="82"/>
      <c r="F68" s="154"/>
      <c r="G68" s="155"/>
      <c r="H68" s="156">
        <v>1</v>
      </c>
      <c r="I68" s="157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3"/>
      <c r="BX68" s="3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5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</row>
    <row r="69" spans="1:234" s="35" customFormat="1" x14ac:dyDescent="0.2">
      <c r="A69" s="225" t="s">
        <v>86</v>
      </c>
      <c r="B69" s="226"/>
      <c r="C69" s="153">
        <f t="shared" si="9"/>
        <v>12</v>
      </c>
      <c r="D69" s="65"/>
      <c r="E69" s="82"/>
      <c r="F69" s="154"/>
      <c r="G69" s="155"/>
      <c r="H69" s="156">
        <v>12</v>
      </c>
      <c r="I69" s="157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3"/>
      <c r="BX69" s="3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5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</row>
    <row r="70" spans="1:234" s="35" customFormat="1" x14ac:dyDescent="0.2">
      <c r="A70" s="225" t="s">
        <v>87</v>
      </c>
      <c r="B70" s="226"/>
      <c r="C70" s="153">
        <f t="shared" si="9"/>
        <v>24</v>
      </c>
      <c r="D70" s="65"/>
      <c r="E70" s="82"/>
      <c r="F70" s="154"/>
      <c r="G70" s="155"/>
      <c r="H70" s="156">
        <v>24</v>
      </c>
      <c r="I70" s="157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3"/>
      <c r="BX70" s="3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5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</row>
    <row r="71" spans="1:234" s="35" customFormat="1" x14ac:dyDescent="0.2">
      <c r="A71" s="207" t="s">
        <v>88</v>
      </c>
      <c r="B71" s="208"/>
      <c r="C71" s="158">
        <f t="shared" si="9"/>
        <v>3</v>
      </c>
      <c r="D71" s="92"/>
      <c r="E71" s="93"/>
      <c r="F71" s="159"/>
      <c r="G71" s="160"/>
      <c r="H71" s="128">
        <v>3</v>
      </c>
      <c r="I71" s="16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3"/>
      <c r="BX71" s="3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5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</row>
    <row r="72" spans="1:234" s="35" customFormat="1" x14ac:dyDescent="0.2">
      <c r="A72" s="1" t="s">
        <v>89</v>
      </c>
      <c r="B72" s="10"/>
      <c r="C72" s="10"/>
      <c r="D72" s="10"/>
      <c r="E72" s="10"/>
      <c r="F72" s="10"/>
      <c r="G72" s="10"/>
      <c r="H72" s="10"/>
      <c r="I72" s="1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3"/>
      <c r="BX72" s="3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5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</row>
    <row r="73" spans="1:234" s="35" customFormat="1" ht="32.1" customHeight="1" x14ac:dyDescent="0.2">
      <c r="A73" s="162" t="s">
        <v>90</v>
      </c>
      <c r="B73" s="163"/>
      <c r="C73" s="163"/>
      <c r="D73" s="163"/>
      <c r="E73" s="163"/>
      <c r="F73" s="164"/>
      <c r="G73" s="164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3"/>
      <c r="BX73" s="3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5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</row>
    <row r="74" spans="1:234" s="35" customFormat="1" ht="21" customHeight="1" x14ac:dyDescent="0.2">
      <c r="A74" s="199" t="s">
        <v>91</v>
      </c>
      <c r="B74" s="199" t="s">
        <v>92</v>
      </c>
      <c r="C74" s="204" t="s">
        <v>93</v>
      </c>
      <c r="D74" s="205"/>
      <c r="E74" s="205"/>
      <c r="F74" s="205"/>
      <c r="G74" s="206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3"/>
      <c r="BX74" s="3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5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</row>
    <row r="75" spans="1:234" s="35" customFormat="1" ht="21.75" customHeight="1" x14ac:dyDescent="0.2">
      <c r="A75" s="200"/>
      <c r="B75" s="200"/>
      <c r="C75" s="112" t="s">
        <v>94</v>
      </c>
      <c r="D75" s="165" t="s">
        <v>95</v>
      </c>
      <c r="E75" s="16" t="s">
        <v>96</v>
      </c>
      <c r="F75" s="16" t="s">
        <v>97</v>
      </c>
      <c r="G75" s="147" t="s">
        <v>98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3"/>
      <c r="BX75" s="3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5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</row>
    <row r="76" spans="1:234" s="35" customFormat="1" ht="21" customHeight="1" x14ac:dyDescent="0.2">
      <c r="A76" s="166" t="s">
        <v>99</v>
      </c>
      <c r="B76" s="167">
        <f>SUM(C76:G76)</f>
        <v>0</v>
      </c>
      <c r="C76" s="76"/>
      <c r="D76" s="168"/>
      <c r="E76" s="168"/>
      <c r="F76" s="168"/>
      <c r="G76" s="169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3"/>
      <c r="BX76" s="3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5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</row>
    <row r="77" spans="1:234" s="35" customFormat="1" ht="21" customHeight="1" x14ac:dyDescent="0.2">
      <c r="A77" s="170" t="s">
        <v>53</v>
      </c>
      <c r="B77" s="171">
        <f>SUM(C77:G77)</f>
        <v>0</v>
      </c>
      <c r="C77" s="92"/>
      <c r="D77" s="94"/>
      <c r="E77" s="94"/>
      <c r="F77" s="94"/>
      <c r="G77" s="17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3"/>
      <c r="BX77" s="3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5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</row>
    <row r="78" spans="1:234" ht="32.1" customHeight="1" x14ac:dyDescent="0.2">
      <c r="A78" s="162" t="s">
        <v>100</v>
      </c>
      <c r="B78" s="163"/>
      <c r="C78" s="163"/>
      <c r="D78" s="163"/>
      <c r="E78" s="163"/>
      <c r="F78" s="164"/>
      <c r="G78" s="164"/>
    </row>
    <row r="79" spans="1:234" ht="21" customHeight="1" x14ac:dyDescent="0.2">
      <c r="A79" s="199" t="s">
        <v>91</v>
      </c>
      <c r="B79" s="199" t="s">
        <v>101</v>
      </c>
      <c r="C79" s="204" t="s">
        <v>102</v>
      </c>
      <c r="D79" s="205"/>
      <c r="E79" s="205"/>
      <c r="F79" s="205"/>
      <c r="G79" s="206"/>
    </row>
    <row r="80" spans="1:234" ht="21" customHeight="1" x14ac:dyDescent="0.2">
      <c r="A80" s="200"/>
      <c r="B80" s="200"/>
      <c r="C80" s="112" t="s">
        <v>94</v>
      </c>
      <c r="D80" s="165" t="s">
        <v>95</v>
      </c>
      <c r="E80" s="16" t="s">
        <v>96</v>
      </c>
      <c r="F80" s="16" t="s">
        <v>97</v>
      </c>
      <c r="G80" s="147" t="s">
        <v>98</v>
      </c>
    </row>
    <row r="81" spans="1:104" ht="25.5" customHeight="1" x14ac:dyDescent="0.2">
      <c r="A81" s="173" t="s">
        <v>103</v>
      </c>
      <c r="B81" s="174">
        <f>SUM(C81:G81)</f>
        <v>0</v>
      </c>
      <c r="C81" s="175"/>
      <c r="D81" s="176"/>
      <c r="E81" s="176"/>
      <c r="F81" s="176"/>
      <c r="G81" s="177"/>
    </row>
    <row r="82" spans="1:104" ht="28.5" customHeight="1" x14ac:dyDescent="0.2">
      <c r="A82" s="162" t="s">
        <v>104</v>
      </c>
      <c r="B82" s="163"/>
      <c r="C82" s="163"/>
      <c r="D82" s="163"/>
      <c r="E82" s="163"/>
      <c r="F82" s="164"/>
      <c r="G82" s="164"/>
    </row>
    <row r="83" spans="1:104" ht="18" customHeight="1" x14ac:dyDescent="0.2">
      <c r="A83" s="199" t="s">
        <v>105</v>
      </c>
      <c r="B83" s="201" t="s">
        <v>106</v>
      </c>
      <c r="C83" s="201" t="s">
        <v>107</v>
      </c>
      <c r="BR83" s="3"/>
      <c r="BS83" s="3"/>
      <c r="BT83" s="3"/>
      <c r="BU83" s="3"/>
      <c r="BV83" s="35"/>
      <c r="BW83" s="35"/>
      <c r="BX83" s="35"/>
      <c r="CV83" s="5"/>
      <c r="CW83" s="5"/>
      <c r="CX83" s="5"/>
      <c r="CY83" s="5"/>
      <c r="CZ83" s="5"/>
    </row>
    <row r="84" spans="1:104" ht="27.75" customHeight="1" x14ac:dyDescent="0.2">
      <c r="A84" s="200"/>
      <c r="B84" s="202"/>
      <c r="C84" s="203"/>
      <c r="BR84" s="3"/>
      <c r="BS84" s="3"/>
      <c r="BT84" s="3"/>
      <c r="BU84" s="3"/>
      <c r="BV84" s="35"/>
      <c r="BW84" s="35"/>
      <c r="BX84" s="35"/>
      <c r="CV84" s="5"/>
      <c r="CW84" s="5"/>
      <c r="CX84" s="5"/>
      <c r="CY84" s="5"/>
      <c r="CZ84" s="5"/>
    </row>
    <row r="85" spans="1:104" ht="27.75" customHeight="1" x14ac:dyDescent="0.2">
      <c r="A85" s="173" t="s">
        <v>99</v>
      </c>
      <c r="B85" s="178"/>
      <c r="C85" s="178"/>
      <c r="BR85" s="3"/>
      <c r="BS85" s="3"/>
      <c r="BT85" s="3"/>
      <c r="BU85" s="3"/>
      <c r="BV85" s="35"/>
      <c r="BW85" s="35"/>
      <c r="BX85" s="35"/>
      <c r="CV85" s="5"/>
      <c r="CW85" s="5"/>
      <c r="CX85" s="5"/>
      <c r="CY85" s="5"/>
      <c r="CZ85" s="5"/>
    </row>
    <row r="194" spans="1:234" ht="12" customHeight="1" x14ac:dyDescent="0.2"/>
    <row r="195" spans="1:234" s="179" customFormat="1" x14ac:dyDescent="0.2">
      <c r="A195" s="179">
        <f>SUM(C10:C36,C48,C52:C61,C66:C71,B76:B77,B81,B85:C85)</f>
        <v>2434</v>
      </c>
      <c r="B195" s="179">
        <f>SUM(CG7:CO85)</f>
        <v>0</v>
      </c>
      <c r="BW195" s="180"/>
      <c r="BX195" s="180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</row>
  </sheetData>
  <mergeCells count="64">
    <mergeCell ref="A14:B14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43:A45"/>
    <mergeCell ref="A27:B27"/>
    <mergeCell ref="A28:B28"/>
    <mergeCell ref="A29:B29"/>
    <mergeCell ref="A30:B30"/>
    <mergeCell ref="A31:B31"/>
    <mergeCell ref="A32:A36"/>
    <mergeCell ref="A38:B38"/>
    <mergeCell ref="A39:B39"/>
    <mergeCell ref="A40:B40"/>
    <mergeCell ref="A41:B41"/>
    <mergeCell ref="A42:B42"/>
    <mergeCell ref="A60:B60"/>
    <mergeCell ref="A46:B46"/>
    <mergeCell ref="A47:B47"/>
    <mergeCell ref="A48:B48"/>
    <mergeCell ref="A51:B51"/>
    <mergeCell ref="A52:B52"/>
    <mergeCell ref="A53:B53"/>
    <mergeCell ref="A54:A55"/>
    <mergeCell ref="A56:B56"/>
    <mergeCell ref="A57:B57"/>
    <mergeCell ref="A58:B58"/>
    <mergeCell ref="A59:B59"/>
    <mergeCell ref="A71:B71"/>
    <mergeCell ref="A61:B61"/>
    <mergeCell ref="A63:B65"/>
    <mergeCell ref="C63:G63"/>
    <mergeCell ref="H63:I64"/>
    <mergeCell ref="C64:C65"/>
    <mergeCell ref="D64:F64"/>
    <mergeCell ref="G64:G65"/>
    <mergeCell ref="A66:B66"/>
    <mergeCell ref="A67:B67"/>
    <mergeCell ref="A68:B68"/>
    <mergeCell ref="A69:B69"/>
    <mergeCell ref="A70:B70"/>
    <mergeCell ref="A83:A84"/>
    <mergeCell ref="B83:B84"/>
    <mergeCell ref="C83:C84"/>
    <mergeCell ref="A74:A75"/>
    <mergeCell ref="B74:B75"/>
    <mergeCell ref="C74:G74"/>
    <mergeCell ref="A79:A80"/>
    <mergeCell ref="B79:B80"/>
    <mergeCell ref="C79:G79"/>
  </mergeCells>
  <dataValidations count="1">
    <dataValidation type="whole" allowBlank="1" showInputMessage="1" showErrorMessage="1" sqref="A1:XFD1048576" xr:uid="{9F508579-CA5C-4232-8A06-38DF53AA7823}">
      <formula1>0</formula1>
      <formula2>1E+27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Z195"/>
  <sheetViews>
    <sheetView workbookViewId="0">
      <selection activeCell="A4" sqref="A4"/>
    </sheetView>
  </sheetViews>
  <sheetFormatPr baseColWidth="10" defaultColWidth="11.42578125" defaultRowHeight="14.25" x14ac:dyDescent="0.2"/>
  <cols>
    <col min="1" max="1" width="40.42578125" style="2" customWidth="1"/>
    <col min="2" max="2" width="25.85546875" style="2" customWidth="1"/>
    <col min="3" max="3" width="18.28515625" style="2" customWidth="1"/>
    <col min="4" max="10" width="16" style="2" customWidth="1"/>
    <col min="11" max="11" width="18.42578125" style="2" customWidth="1"/>
    <col min="12" max="12" width="16.28515625" style="2" customWidth="1"/>
    <col min="13" max="74" width="11.42578125" style="2"/>
    <col min="75" max="76" width="11.42578125" style="3"/>
    <col min="77" max="77" width="11.42578125" style="4" customWidth="1"/>
    <col min="78" max="104" width="11.28515625" style="4" hidden="1" customWidth="1"/>
    <col min="105" max="105" width="11.28515625" style="5" hidden="1" customWidth="1"/>
    <col min="106" max="234" width="11.42578125" style="5"/>
    <col min="235" max="16384" width="11.42578125" style="2"/>
  </cols>
  <sheetData>
    <row r="1" spans="1:234" ht="16.350000000000001" customHeight="1" x14ac:dyDescent="0.2">
      <c r="A1" s="1" t="s">
        <v>0</v>
      </c>
    </row>
    <row r="2" spans="1:234" ht="16.350000000000001" customHeight="1" x14ac:dyDescent="0.2">
      <c r="A2" s="1" t="str">
        <f>CONCATENATE("COMUNA: ",[12]NOMBRE!B2," - ","( ",[12]NOMBRE!C2,[12]NOMBRE!D2,[12]NOMBRE!E2,[12]NOMBRE!F2,[12]NOMBRE!G2," )")</f>
        <v>COMUNA: LINARES - ( 07401 )</v>
      </c>
    </row>
    <row r="3" spans="1:234" ht="16.350000000000001" customHeight="1" x14ac:dyDescent="0.2">
      <c r="A3" s="1" t="str">
        <f>CONCATENATE("ESTABLECIMIENTO/ESTRATEGIA: ",[12]NOMBRE!B3," - ","( ",[12]NOMBRE!C3,[12]NOMBRE!D3,[12]NOMBRE!E3,[12]NOMBRE!F3,[12]NOMBRE!G3,[12]NOMBRE!H3," )")</f>
        <v>ESTABLECIMIENTO/ESTRATEGIA: HOSPITAL PRESIDENTE CARLOS IBAÑEZ DEL CAMPO - ( 116108 )</v>
      </c>
    </row>
    <row r="4" spans="1:234" ht="16.350000000000001" customHeight="1" x14ac:dyDescent="0.2">
      <c r="A4" s="1" t="str">
        <f>CONCATENATE("MES: ",[12]NOMBRE!B6," - ","( ",[12]NOMBRE!C6,[12]NOMBRE!D6," )")</f>
        <v>MES: NOVIEMBRE - ( 11 )</v>
      </c>
    </row>
    <row r="5" spans="1:234" ht="16.350000000000001" customHeight="1" x14ac:dyDescent="0.2">
      <c r="A5" s="1" t="str">
        <f>CONCATENATE("AÑO: ",[12]NOMBRE!B7)</f>
        <v>AÑO: 2021</v>
      </c>
    </row>
    <row r="6" spans="1:234" ht="15" customHeight="1" x14ac:dyDescent="0.2">
      <c r="A6" s="6"/>
      <c r="B6" s="6"/>
      <c r="C6" s="7" t="s">
        <v>1</v>
      </c>
      <c r="D6" s="6"/>
      <c r="E6" s="6"/>
      <c r="F6" s="6"/>
      <c r="G6" s="6"/>
      <c r="H6" s="8"/>
      <c r="I6" s="9"/>
      <c r="J6" s="10"/>
      <c r="K6" s="10"/>
    </row>
    <row r="7" spans="1:234" ht="15" x14ac:dyDescent="0.2">
      <c r="A7" s="11"/>
      <c r="B7" s="11"/>
      <c r="C7" s="11"/>
      <c r="D7" s="11"/>
      <c r="E7" s="11"/>
      <c r="F7" s="11"/>
      <c r="G7" s="11"/>
      <c r="H7" s="8"/>
      <c r="I7" s="9"/>
      <c r="J7" s="10"/>
      <c r="K7" s="10"/>
    </row>
    <row r="8" spans="1:234" ht="32.1" customHeight="1" x14ac:dyDescent="0.2">
      <c r="A8" s="12" t="s">
        <v>2</v>
      </c>
      <c r="G8" s="12"/>
      <c r="I8" s="13"/>
      <c r="J8" s="10"/>
      <c r="K8" s="10"/>
    </row>
    <row r="9" spans="1:234" ht="66.75" customHeight="1" x14ac:dyDescent="0.2">
      <c r="A9" s="204" t="s">
        <v>3</v>
      </c>
      <c r="B9" s="205"/>
      <c r="C9" s="197" t="s">
        <v>4</v>
      </c>
      <c r="D9" s="15" t="s">
        <v>5</v>
      </c>
      <c r="E9" s="16" t="s">
        <v>6</v>
      </c>
      <c r="F9" s="16" t="s">
        <v>7</v>
      </c>
      <c r="G9" s="17" t="s">
        <v>8</v>
      </c>
      <c r="H9" s="18" t="s">
        <v>9</v>
      </c>
      <c r="I9" s="19" t="s">
        <v>10</v>
      </c>
      <c r="J9" s="19" t="s">
        <v>11</v>
      </c>
      <c r="K9" s="113" t="s">
        <v>12</v>
      </c>
      <c r="L9" s="21" t="s">
        <v>13</v>
      </c>
      <c r="M9" s="22" t="s">
        <v>14</v>
      </c>
      <c r="N9" s="22" t="s">
        <v>15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BW9" s="2"/>
    </row>
    <row r="10" spans="1:234" s="35" customFormat="1" ht="17.25" customHeight="1" x14ac:dyDescent="0.2">
      <c r="A10" s="228" t="s">
        <v>16</v>
      </c>
      <c r="B10" s="229"/>
      <c r="C10" s="23">
        <f>SUM(D10:G10)</f>
        <v>0</v>
      </c>
      <c r="D10" s="24"/>
      <c r="E10" s="25"/>
      <c r="F10" s="25"/>
      <c r="G10" s="26"/>
      <c r="H10" s="27"/>
      <c r="I10" s="28"/>
      <c r="J10" s="29"/>
      <c r="K10" s="27"/>
      <c r="L10" s="30"/>
      <c r="M10" s="31"/>
      <c r="N10" s="32"/>
      <c r="O10" s="33" t="str">
        <f>CA10&amp;CB10</f>
        <v/>
      </c>
      <c r="P10" s="34"/>
      <c r="Q10" s="34"/>
      <c r="R10" s="34"/>
      <c r="S10" s="34"/>
      <c r="T10" s="34"/>
      <c r="U10" s="34"/>
      <c r="V10" s="34"/>
      <c r="W10" s="34"/>
      <c r="X10" s="34"/>
      <c r="Y10" s="5"/>
      <c r="Z10" s="5"/>
      <c r="AA10" s="5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3"/>
      <c r="BY10" s="4"/>
      <c r="BZ10" s="4"/>
      <c r="CA10" s="5" t="str">
        <f>IF(CG10=1,"* La suma del número de Primera, Segunda y Tercera o más Visitas de Seguimiento debe coincidir con el Total. ","")</f>
        <v/>
      </c>
      <c r="CB10" s="5" t="str">
        <f t="shared" ref="CB10:CB36" si="0">IF(CH10=1,"* Programa de Atención Domiciliaria a Personas con Dependencia Severa debe ser MENOR O IGUAL al Total. ","")</f>
        <v/>
      </c>
      <c r="CC10" s="5"/>
      <c r="CD10" s="5"/>
      <c r="CE10" s="5"/>
      <c r="CF10" s="5"/>
      <c r="CG10" s="5">
        <f>IF((K10+J10+L10)&lt;&gt;C10,1,0)</f>
        <v>0</v>
      </c>
      <c r="CH10" s="5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5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</row>
    <row r="11" spans="1:234" s="35" customFormat="1" ht="17.25" customHeight="1" x14ac:dyDescent="0.2">
      <c r="A11" s="246" t="s">
        <v>17</v>
      </c>
      <c r="B11" s="249"/>
      <c r="C11" s="23">
        <f>SUM(D11:G11)</f>
        <v>0</v>
      </c>
      <c r="D11" s="36"/>
      <c r="E11" s="37"/>
      <c r="F11" s="37"/>
      <c r="G11" s="38"/>
      <c r="H11" s="39"/>
      <c r="I11" s="40"/>
      <c r="J11" s="41"/>
      <c r="K11" s="39"/>
      <c r="L11" s="38"/>
      <c r="M11" s="42"/>
      <c r="N11" s="32"/>
      <c r="O11" s="33" t="str">
        <f t="shared" ref="O11:O36" si="1">CA11&amp;CB11</f>
        <v/>
      </c>
      <c r="P11" s="34"/>
      <c r="Q11" s="34"/>
      <c r="R11" s="34"/>
      <c r="S11" s="34"/>
      <c r="T11" s="34"/>
      <c r="U11" s="34"/>
      <c r="V11" s="34"/>
      <c r="W11" s="34"/>
      <c r="X11" s="34"/>
      <c r="Y11" s="5"/>
      <c r="Z11" s="5"/>
      <c r="AA11" s="5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3"/>
      <c r="BY11" s="4"/>
      <c r="BZ11" s="4"/>
      <c r="CA11" s="5" t="str">
        <f t="shared" ref="CA11:CA36" si="2">IF(CG11=1,"* La suma del número de Primera, Segunda y Tercera o más Visitas de Seguimiento debe coincidir con el Total. ","")</f>
        <v/>
      </c>
      <c r="CB11" s="5" t="str">
        <f t="shared" si="0"/>
        <v/>
      </c>
      <c r="CC11" s="5"/>
      <c r="CD11" s="5"/>
      <c r="CE11" s="5"/>
      <c r="CF11" s="5"/>
      <c r="CG11" s="5">
        <f t="shared" ref="CG11:CG36" si="3">IF((K11+J11+L11)&lt;&gt;C11,1,0)</f>
        <v>0</v>
      </c>
      <c r="CH11" s="5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5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</row>
    <row r="12" spans="1:234" s="35" customFormat="1" ht="17.25" customHeight="1" x14ac:dyDescent="0.2">
      <c r="A12" s="246" t="s">
        <v>18</v>
      </c>
      <c r="B12" s="249"/>
      <c r="C12" s="23">
        <f t="shared" ref="C12:C34" si="4">SUM(D12:G12)</f>
        <v>0</v>
      </c>
      <c r="D12" s="36"/>
      <c r="E12" s="37"/>
      <c r="F12" s="37"/>
      <c r="G12" s="38"/>
      <c r="H12" s="39"/>
      <c r="I12" s="40"/>
      <c r="J12" s="41"/>
      <c r="K12" s="39"/>
      <c r="L12" s="38"/>
      <c r="M12" s="42"/>
      <c r="N12" s="32"/>
      <c r="O12" s="33" t="str">
        <f t="shared" si="1"/>
        <v/>
      </c>
      <c r="P12" s="34"/>
      <c r="Q12" s="34"/>
      <c r="R12" s="34"/>
      <c r="S12" s="34"/>
      <c r="T12" s="34"/>
      <c r="U12" s="34"/>
      <c r="V12" s="34"/>
      <c r="W12" s="34"/>
      <c r="X12" s="34"/>
      <c r="Y12" s="5"/>
      <c r="Z12" s="5"/>
      <c r="AA12" s="5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3"/>
      <c r="BY12" s="4"/>
      <c r="BZ12" s="4"/>
      <c r="CA12" s="5" t="str">
        <f t="shared" si="2"/>
        <v/>
      </c>
      <c r="CB12" s="5" t="str">
        <f t="shared" si="0"/>
        <v/>
      </c>
      <c r="CC12" s="5"/>
      <c r="CD12" s="5"/>
      <c r="CE12" s="5"/>
      <c r="CF12" s="5"/>
      <c r="CG12" s="5">
        <f t="shared" si="3"/>
        <v>0</v>
      </c>
      <c r="CH12" s="5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5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</row>
    <row r="13" spans="1:234" s="35" customFormat="1" ht="17.25" customHeight="1" x14ac:dyDescent="0.2">
      <c r="A13" s="246" t="s">
        <v>19</v>
      </c>
      <c r="B13" s="249"/>
      <c r="C13" s="23">
        <f t="shared" si="4"/>
        <v>0</v>
      </c>
      <c r="D13" s="36"/>
      <c r="E13" s="37"/>
      <c r="F13" s="37"/>
      <c r="G13" s="38"/>
      <c r="H13" s="39"/>
      <c r="I13" s="40"/>
      <c r="J13" s="41"/>
      <c r="K13" s="39"/>
      <c r="L13" s="38"/>
      <c r="M13" s="42"/>
      <c r="N13" s="32"/>
      <c r="O13" s="33" t="str">
        <f t="shared" si="1"/>
        <v/>
      </c>
      <c r="P13" s="34"/>
      <c r="Q13" s="34"/>
      <c r="R13" s="34"/>
      <c r="S13" s="34"/>
      <c r="T13" s="34"/>
      <c r="U13" s="34"/>
      <c r="V13" s="34"/>
      <c r="W13" s="34"/>
      <c r="X13" s="34"/>
      <c r="Y13" s="5"/>
      <c r="Z13" s="5"/>
      <c r="AA13" s="5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3"/>
      <c r="BY13" s="4"/>
      <c r="BZ13" s="4"/>
      <c r="CA13" s="5" t="str">
        <f t="shared" si="2"/>
        <v/>
      </c>
      <c r="CB13" s="5" t="str">
        <f t="shared" si="0"/>
        <v/>
      </c>
      <c r="CC13" s="5"/>
      <c r="CD13" s="5"/>
      <c r="CE13" s="5"/>
      <c r="CF13" s="5"/>
      <c r="CG13" s="5">
        <f t="shared" si="3"/>
        <v>0</v>
      </c>
      <c r="CH13" s="5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5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</row>
    <row r="14" spans="1:234" s="35" customFormat="1" ht="25.5" customHeight="1" x14ac:dyDescent="0.2">
      <c r="A14" s="246" t="s">
        <v>20</v>
      </c>
      <c r="B14" s="249"/>
      <c r="C14" s="23">
        <f t="shared" si="4"/>
        <v>0</v>
      </c>
      <c r="D14" s="36"/>
      <c r="E14" s="37"/>
      <c r="F14" s="37"/>
      <c r="G14" s="38"/>
      <c r="H14" s="39"/>
      <c r="I14" s="40"/>
      <c r="J14" s="41"/>
      <c r="K14" s="39"/>
      <c r="L14" s="38"/>
      <c r="M14" s="42"/>
      <c r="N14" s="32"/>
      <c r="O14" s="33" t="str">
        <f t="shared" si="1"/>
        <v/>
      </c>
      <c r="P14" s="34"/>
      <c r="Q14" s="34"/>
      <c r="R14" s="34"/>
      <c r="S14" s="34"/>
      <c r="T14" s="34"/>
      <c r="U14" s="34"/>
      <c r="V14" s="34"/>
      <c r="W14" s="34"/>
      <c r="X14" s="34"/>
      <c r="Y14" s="5"/>
      <c r="Z14" s="5"/>
      <c r="AA14" s="5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3"/>
      <c r="BY14" s="4"/>
      <c r="BZ14" s="4"/>
      <c r="CA14" s="5" t="str">
        <f t="shared" si="2"/>
        <v/>
      </c>
      <c r="CB14" s="5" t="str">
        <f t="shared" si="0"/>
        <v/>
      </c>
      <c r="CC14" s="5"/>
      <c r="CD14" s="5"/>
      <c r="CE14" s="5"/>
      <c r="CF14" s="5"/>
      <c r="CG14" s="5">
        <f t="shared" si="3"/>
        <v>0</v>
      </c>
      <c r="CH14" s="5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5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</row>
    <row r="15" spans="1:234" s="35" customFormat="1" ht="27" customHeight="1" x14ac:dyDescent="0.2">
      <c r="A15" s="246" t="s">
        <v>21</v>
      </c>
      <c r="B15" s="249"/>
      <c r="C15" s="23">
        <f t="shared" si="4"/>
        <v>0</v>
      </c>
      <c r="D15" s="36"/>
      <c r="E15" s="37"/>
      <c r="F15" s="37"/>
      <c r="G15" s="38"/>
      <c r="H15" s="39"/>
      <c r="I15" s="40"/>
      <c r="J15" s="41"/>
      <c r="K15" s="39"/>
      <c r="L15" s="38"/>
      <c r="M15" s="42"/>
      <c r="N15" s="32"/>
      <c r="O15" s="33" t="str">
        <f t="shared" si="1"/>
        <v/>
      </c>
      <c r="P15" s="34"/>
      <c r="Q15" s="34"/>
      <c r="R15" s="34"/>
      <c r="S15" s="34"/>
      <c r="T15" s="34"/>
      <c r="U15" s="34"/>
      <c r="V15" s="34"/>
      <c r="W15" s="34"/>
      <c r="X15" s="34"/>
      <c r="Y15" s="5"/>
      <c r="Z15" s="5"/>
      <c r="AA15" s="5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3"/>
      <c r="BY15" s="4"/>
      <c r="BZ15" s="4"/>
      <c r="CA15" s="5" t="str">
        <f t="shared" si="2"/>
        <v/>
      </c>
      <c r="CB15" s="5" t="str">
        <f t="shared" si="0"/>
        <v/>
      </c>
      <c r="CC15" s="5"/>
      <c r="CD15" s="5"/>
      <c r="CE15" s="5"/>
      <c r="CF15" s="5"/>
      <c r="CG15" s="5">
        <f t="shared" si="3"/>
        <v>0</v>
      </c>
      <c r="CH15" s="5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5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</row>
    <row r="16" spans="1:234" s="35" customFormat="1" ht="22.5" customHeight="1" x14ac:dyDescent="0.2">
      <c r="A16" s="246" t="s">
        <v>22</v>
      </c>
      <c r="B16" s="249"/>
      <c r="C16" s="23">
        <f t="shared" si="4"/>
        <v>0</v>
      </c>
      <c r="D16" s="36"/>
      <c r="E16" s="37"/>
      <c r="F16" s="37"/>
      <c r="G16" s="38"/>
      <c r="H16" s="39"/>
      <c r="I16" s="40"/>
      <c r="J16" s="41"/>
      <c r="K16" s="39"/>
      <c r="L16" s="38"/>
      <c r="M16" s="42"/>
      <c r="N16" s="32"/>
      <c r="O16" s="33" t="str">
        <f t="shared" si="1"/>
        <v/>
      </c>
      <c r="P16" s="34"/>
      <c r="Q16" s="34"/>
      <c r="R16" s="34"/>
      <c r="S16" s="34"/>
      <c r="T16" s="34"/>
      <c r="U16" s="34"/>
      <c r="V16" s="34"/>
      <c r="W16" s="34"/>
      <c r="X16" s="34"/>
      <c r="Y16" s="5"/>
      <c r="Z16" s="5"/>
      <c r="AA16" s="5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3"/>
      <c r="BY16" s="4"/>
      <c r="BZ16" s="4"/>
      <c r="CA16" s="5" t="str">
        <f t="shared" si="2"/>
        <v/>
      </c>
      <c r="CB16" s="5" t="str">
        <f t="shared" si="0"/>
        <v/>
      </c>
      <c r="CC16" s="5"/>
      <c r="CD16" s="5"/>
      <c r="CE16" s="5"/>
      <c r="CF16" s="5"/>
      <c r="CG16" s="5">
        <f t="shared" si="3"/>
        <v>0</v>
      </c>
      <c r="CH16" s="5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5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</row>
    <row r="17" spans="1:234" s="35" customFormat="1" ht="17.25" customHeight="1" x14ac:dyDescent="0.2">
      <c r="A17" s="246" t="s">
        <v>23</v>
      </c>
      <c r="B17" s="249"/>
      <c r="C17" s="23">
        <f t="shared" si="4"/>
        <v>0</v>
      </c>
      <c r="D17" s="36"/>
      <c r="E17" s="37"/>
      <c r="F17" s="37"/>
      <c r="G17" s="38"/>
      <c r="H17" s="39"/>
      <c r="I17" s="40"/>
      <c r="J17" s="41"/>
      <c r="K17" s="39"/>
      <c r="L17" s="38"/>
      <c r="M17" s="42"/>
      <c r="N17" s="32"/>
      <c r="O17" s="33" t="str">
        <f t="shared" si="1"/>
        <v/>
      </c>
      <c r="P17" s="34"/>
      <c r="Q17" s="34"/>
      <c r="R17" s="34"/>
      <c r="S17" s="34"/>
      <c r="T17" s="34"/>
      <c r="U17" s="34"/>
      <c r="V17" s="34"/>
      <c r="W17" s="34"/>
      <c r="X17" s="34"/>
      <c r="Y17" s="5"/>
      <c r="Z17" s="5"/>
      <c r="AA17" s="5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3"/>
      <c r="BY17" s="4"/>
      <c r="BZ17" s="4"/>
      <c r="CA17" s="5" t="str">
        <f t="shared" si="2"/>
        <v/>
      </c>
      <c r="CB17" s="5" t="str">
        <f t="shared" si="0"/>
        <v/>
      </c>
      <c r="CC17" s="5"/>
      <c r="CD17" s="5"/>
      <c r="CE17" s="5"/>
      <c r="CF17" s="5"/>
      <c r="CG17" s="5">
        <f t="shared" si="3"/>
        <v>0</v>
      </c>
      <c r="CH17" s="5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5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</row>
    <row r="18" spans="1:234" s="35" customFormat="1" ht="23.25" customHeight="1" x14ac:dyDescent="0.2">
      <c r="A18" s="246" t="s">
        <v>24</v>
      </c>
      <c r="B18" s="247"/>
      <c r="C18" s="23">
        <f t="shared" si="4"/>
        <v>0</v>
      </c>
      <c r="D18" s="36"/>
      <c r="E18" s="37"/>
      <c r="F18" s="37"/>
      <c r="G18" s="38"/>
      <c r="H18" s="39"/>
      <c r="I18" s="40"/>
      <c r="J18" s="41"/>
      <c r="K18" s="39"/>
      <c r="L18" s="38"/>
      <c r="M18" s="32"/>
      <c r="N18" s="32"/>
      <c r="O18" s="33" t="str">
        <f t="shared" si="1"/>
        <v/>
      </c>
      <c r="P18" s="34"/>
      <c r="Q18" s="34"/>
      <c r="R18" s="34"/>
      <c r="S18" s="34"/>
      <c r="T18" s="34"/>
      <c r="U18" s="34"/>
      <c r="V18" s="34"/>
      <c r="W18" s="34"/>
      <c r="X18" s="34"/>
      <c r="Y18" s="5"/>
      <c r="Z18" s="5"/>
      <c r="AA18" s="5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3"/>
      <c r="BY18" s="4"/>
      <c r="BZ18" s="4"/>
      <c r="CA18" s="5" t="str">
        <f t="shared" si="2"/>
        <v/>
      </c>
      <c r="CB18" s="5" t="str">
        <f>IF(CH18=1,"* Programa de Atención Domiciliaria a Personas con Dependencia Severa debe ser MENOR O IGUAL al Total. ","")</f>
        <v/>
      </c>
      <c r="CC18" s="5"/>
      <c r="CD18" s="5"/>
      <c r="CE18" s="5"/>
      <c r="CF18" s="5"/>
      <c r="CG18" s="5">
        <f t="shared" si="3"/>
        <v>0</v>
      </c>
      <c r="CH18" s="5">
        <f t="shared" ref="CH18:CH31" si="5">IF(M18&gt;C18,1,0)</f>
        <v>0</v>
      </c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5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</row>
    <row r="19" spans="1:234" s="35" customFormat="1" ht="17.25" customHeight="1" x14ac:dyDescent="0.2">
      <c r="A19" s="246" t="s">
        <v>25</v>
      </c>
      <c r="B19" s="249"/>
      <c r="C19" s="23">
        <f t="shared" si="4"/>
        <v>0</v>
      </c>
      <c r="D19" s="36"/>
      <c r="E19" s="37"/>
      <c r="F19" s="37"/>
      <c r="G19" s="38"/>
      <c r="H19" s="39"/>
      <c r="I19" s="40"/>
      <c r="J19" s="41"/>
      <c r="K19" s="39"/>
      <c r="L19" s="38"/>
      <c r="M19" s="32"/>
      <c r="N19" s="32"/>
      <c r="O19" s="33" t="str">
        <f t="shared" si="1"/>
        <v/>
      </c>
      <c r="P19" s="34"/>
      <c r="Q19" s="34"/>
      <c r="R19" s="34"/>
      <c r="S19" s="34"/>
      <c r="T19" s="34"/>
      <c r="U19" s="34"/>
      <c r="V19" s="34"/>
      <c r="W19" s="34"/>
      <c r="X19" s="34"/>
      <c r="Y19" s="5"/>
      <c r="Z19" s="5"/>
      <c r="AA19" s="5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3"/>
      <c r="BY19" s="4"/>
      <c r="BZ19" s="4"/>
      <c r="CA19" s="5" t="str">
        <f t="shared" si="2"/>
        <v/>
      </c>
      <c r="CB19" s="5" t="str">
        <f t="shared" si="0"/>
        <v/>
      </c>
      <c r="CC19" s="5"/>
      <c r="CD19" s="5"/>
      <c r="CE19" s="5"/>
      <c r="CF19" s="5"/>
      <c r="CG19" s="5">
        <f t="shared" si="3"/>
        <v>0</v>
      </c>
      <c r="CH19" s="5">
        <f t="shared" si="5"/>
        <v>0</v>
      </c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5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</row>
    <row r="20" spans="1:234" s="35" customFormat="1" ht="17.25" customHeight="1" x14ac:dyDescent="0.2">
      <c r="A20" s="246" t="s">
        <v>26</v>
      </c>
      <c r="B20" s="249"/>
      <c r="C20" s="23">
        <f t="shared" si="4"/>
        <v>0</v>
      </c>
      <c r="D20" s="36"/>
      <c r="E20" s="37"/>
      <c r="F20" s="37"/>
      <c r="G20" s="38"/>
      <c r="H20" s="39"/>
      <c r="I20" s="40"/>
      <c r="J20" s="41"/>
      <c r="K20" s="39"/>
      <c r="L20" s="38"/>
      <c r="M20" s="32"/>
      <c r="N20" s="32"/>
      <c r="O20" s="33" t="str">
        <f t="shared" si="1"/>
        <v/>
      </c>
      <c r="P20" s="34"/>
      <c r="Q20" s="34"/>
      <c r="R20" s="34"/>
      <c r="S20" s="34"/>
      <c r="T20" s="34"/>
      <c r="U20" s="34"/>
      <c r="V20" s="34"/>
      <c r="W20" s="34"/>
      <c r="X20" s="34"/>
      <c r="Y20" s="5"/>
      <c r="Z20" s="5"/>
      <c r="AA20" s="5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3"/>
      <c r="BY20" s="4"/>
      <c r="BZ20" s="4"/>
      <c r="CA20" s="5" t="str">
        <f t="shared" si="2"/>
        <v/>
      </c>
      <c r="CB20" s="5" t="str">
        <f t="shared" si="0"/>
        <v/>
      </c>
      <c r="CC20" s="5"/>
      <c r="CD20" s="5"/>
      <c r="CE20" s="5"/>
      <c r="CF20" s="5"/>
      <c r="CG20" s="5">
        <f t="shared" si="3"/>
        <v>0</v>
      </c>
      <c r="CH20" s="5">
        <f t="shared" si="5"/>
        <v>0</v>
      </c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5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</row>
    <row r="21" spans="1:234" s="35" customFormat="1" ht="25.5" customHeight="1" x14ac:dyDescent="0.2">
      <c r="A21" s="246" t="s">
        <v>27</v>
      </c>
      <c r="B21" s="249"/>
      <c r="C21" s="23">
        <f t="shared" si="4"/>
        <v>0</v>
      </c>
      <c r="D21" s="36"/>
      <c r="E21" s="37"/>
      <c r="F21" s="37"/>
      <c r="G21" s="38"/>
      <c r="H21" s="39"/>
      <c r="I21" s="40"/>
      <c r="J21" s="41"/>
      <c r="K21" s="39"/>
      <c r="L21" s="38"/>
      <c r="M21" s="42"/>
      <c r="N21" s="32"/>
      <c r="O21" s="33" t="str">
        <f t="shared" si="1"/>
        <v/>
      </c>
      <c r="P21" s="34"/>
      <c r="Q21" s="34"/>
      <c r="R21" s="34"/>
      <c r="S21" s="34"/>
      <c r="T21" s="34"/>
      <c r="U21" s="34"/>
      <c r="V21" s="34"/>
      <c r="W21" s="34"/>
      <c r="X21" s="34"/>
      <c r="Y21" s="5"/>
      <c r="Z21" s="5"/>
      <c r="AA21" s="5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3"/>
      <c r="BY21" s="4"/>
      <c r="BZ21" s="4"/>
      <c r="CA21" s="5" t="str">
        <f t="shared" si="2"/>
        <v/>
      </c>
      <c r="CB21" s="5" t="str">
        <f t="shared" si="0"/>
        <v/>
      </c>
      <c r="CC21" s="5"/>
      <c r="CD21" s="5"/>
      <c r="CE21" s="5"/>
      <c r="CF21" s="5"/>
      <c r="CG21" s="5">
        <f t="shared" si="3"/>
        <v>0</v>
      </c>
      <c r="CH21" s="5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5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</row>
    <row r="22" spans="1:234" s="35" customFormat="1" ht="17.25" customHeight="1" x14ac:dyDescent="0.2">
      <c r="A22" s="246" t="s">
        <v>28</v>
      </c>
      <c r="B22" s="249"/>
      <c r="C22" s="23">
        <f t="shared" si="4"/>
        <v>0</v>
      </c>
      <c r="D22" s="36"/>
      <c r="E22" s="37"/>
      <c r="F22" s="37"/>
      <c r="G22" s="38"/>
      <c r="H22" s="39"/>
      <c r="I22" s="40"/>
      <c r="J22" s="41"/>
      <c r="K22" s="39"/>
      <c r="L22" s="38"/>
      <c r="M22" s="42"/>
      <c r="N22" s="32"/>
      <c r="O22" s="33" t="str">
        <f t="shared" si="1"/>
        <v/>
      </c>
      <c r="P22" s="34"/>
      <c r="Q22" s="34"/>
      <c r="R22" s="34"/>
      <c r="S22" s="34"/>
      <c r="T22" s="34"/>
      <c r="U22" s="34"/>
      <c r="V22" s="34"/>
      <c r="W22" s="34"/>
      <c r="X22" s="34"/>
      <c r="Y22" s="5"/>
      <c r="Z22" s="5"/>
      <c r="AA22" s="5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3"/>
      <c r="BY22" s="4"/>
      <c r="BZ22" s="4"/>
      <c r="CA22" s="5" t="str">
        <f t="shared" si="2"/>
        <v/>
      </c>
      <c r="CB22" s="5" t="str">
        <f>IF(CH22=1,"* Programa de Atención Domiciliaria a Personas con Dependencia Severa debe ser MENOR O IGUAL al Total. ","")</f>
        <v/>
      </c>
      <c r="CC22" s="5"/>
      <c r="CD22" s="5"/>
      <c r="CE22" s="5"/>
      <c r="CF22" s="5"/>
      <c r="CG22" s="5">
        <f t="shared" si="3"/>
        <v>0</v>
      </c>
      <c r="CH22" s="5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5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</row>
    <row r="23" spans="1:234" s="35" customFormat="1" ht="17.25" customHeight="1" x14ac:dyDescent="0.2">
      <c r="A23" s="246" t="s">
        <v>29</v>
      </c>
      <c r="B23" s="247"/>
      <c r="C23" s="23">
        <f>SUM(D23:G23)</f>
        <v>0</v>
      </c>
      <c r="D23" s="36"/>
      <c r="E23" s="37"/>
      <c r="F23" s="37"/>
      <c r="G23" s="38"/>
      <c r="H23" s="39"/>
      <c r="I23" s="40"/>
      <c r="J23" s="41"/>
      <c r="K23" s="39"/>
      <c r="L23" s="38"/>
      <c r="M23" s="32"/>
      <c r="N23" s="32"/>
      <c r="O23" s="33" t="str">
        <f t="shared" si="1"/>
        <v/>
      </c>
      <c r="P23" s="34"/>
      <c r="Q23" s="34"/>
      <c r="R23" s="34"/>
      <c r="S23" s="34"/>
      <c r="T23" s="34"/>
      <c r="U23" s="34"/>
      <c r="V23" s="34"/>
      <c r="W23" s="34"/>
      <c r="X23" s="34"/>
      <c r="Y23" s="5"/>
      <c r="Z23" s="5"/>
      <c r="AA23" s="5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3"/>
      <c r="BY23" s="4"/>
      <c r="BZ23" s="4"/>
      <c r="CA23" s="5" t="str">
        <f t="shared" si="2"/>
        <v/>
      </c>
      <c r="CB23" s="5" t="str">
        <f t="shared" si="0"/>
        <v/>
      </c>
      <c r="CC23" s="5"/>
      <c r="CD23" s="5"/>
      <c r="CE23" s="5"/>
      <c r="CF23" s="5"/>
      <c r="CG23" s="5">
        <f t="shared" si="3"/>
        <v>0</v>
      </c>
      <c r="CH23" s="5">
        <f t="shared" si="5"/>
        <v>0</v>
      </c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5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</row>
    <row r="24" spans="1:234" s="35" customFormat="1" ht="17.25" customHeight="1" x14ac:dyDescent="0.2">
      <c r="A24" s="246" t="s">
        <v>30</v>
      </c>
      <c r="B24" s="247"/>
      <c r="C24" s="23">
        <f t="shared" si="4"/>
        <v>0</v>
      </c>
      <c r="D24" s="36"/>
      <c r="E24" s="37"/>
      <c r="F24" s="37"/>
      <c r="G24" s="38"/>
      <c r="H24" s="39"/>
      <c r="I24" s="40"/>
      <c r="J24" s="41"/>
      <c r="K24" s="39"/>
      <c r="L24" s="38"/>
      <c r="M24" s="32"/>
      <c r="N24" s="32"/>
      <c r="O24" s="33" t="str">
        <f t="shared" si="1"/>
        <v/>
      </c>
      <c r="P24" s="34"/>
      <c r="Q24" s="34"/>
      <c r="R24" s="34"/>
      <c r="S24" s="34"/>
      <c r="T24" s="34"/>
      <c r="U24" s="34"/>
      <c r="V24" s="34"/>
      <c r="W24" s="34"/>
      <c r="X24" s="34"/>
      <c r="Y24" s="5"/>
      <c r="Z24" s="5"/>
      <c r="AA24" s="5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3"/>
      <c r="BY24" s="4"/>
      <c r="BZ24" s="4"/>
      <c r="CA24" s="5" t="str">
        <f t="shared" si="2"/>
        <v/>
      </c>
      <c r="CB24" s="5" t="str">
        <f t="shared" si="0"/>
        <v/>
      </c>
      <c r="CC24" s="5"/>
      <c r="CD24" s="5"/>
      <c r="CE24" s="5"/>
      <c r="CF24" s="5"/>
      <c r="CG24" s="5">
        <f t="shared" si="3"/>
        <v>0</v>
      </c>
      <c r="CH24" s="5">
        <f t="shared" si="5"/>
        <v>0</v>
      </c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5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</row>
    <row r="25" spans="1:234" s="35" customFormat="1" ht="25.5" customHeight="1" x14ac:dyDescent="0.2">
      <c r="A25" s="246" t="s">
        <v>31</v>
      </c>
      <c r="B25" s="247"/>
      <c r="C25" s="23">
        <f>SUM(D25:G25)</f>
        <v>0</v>
      </c>
      <c r="D25" s="36"/>
      <c r="E25" s="37"/>
      <c r="F25" s="37"/>
      <c r="G25" s="38"/>
      <c r="H25" s="39"/>
      <c r="I25" s="40"/>
      <c r="J25" s="41"/>
      <c r="K25" s="39"/>
      <c r="L25" s="38"/>
      <c r="M25" s="32"/>
      <c r="N25" s="32"/>
      <c r="O25" s="33" t="str">
        <f t="shared" si="1"/>
        <v/>
      </c>
      <c r="P25" s="34"/>
      <c r="Q25" s="34"/>
      <c r="R25" s="34"/>
      <c r="S25" s="34"/>
      <c r="T25" s="34"/>
      <c r="U25" s="34"/>
      <c r="V25" s="34"/>
      <c r="W25" s="34"/>
      <c r="X25" s="34"/>
      <c r="Y25" s="5"/>
      <c r="Z25" s="5"/>
      <c r="AA25" s="5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3"/>
      <c r="BY25" s="4"/>
      <c r="BZ25" s="4"/>
      <c r="CA25" s="5" t="str">
        <f t="shared" si="2"/>
        <v/>
      </c>
      <c r="CB25" s="5" t="str">
        <f t="shared" si="0"/>
        <v/>
      </c>
      <c r="CC25" s="5"/>
      <c r="CD25" s="5"/>
      <c r="CE25" s="5"/>
      <c r="CF25" s="5"/>
      <c r="CG25" s="5">
        <f t="shared" si="3"/>
        <v>0</v>
      </c>
      <c r="CH25" s="5">
        <f t="shared" si="5"/>
        <v>0</v>
      </c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5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</row>
    <row r="26" spans="1:234" s="35" customFormat="1" ht="26.25" customHeight="1" x14ac:dyDescent="0.2">
      <c r="A26" s="246" t="s">
        <v>32</v>
      </c>
      <c r="B26" s="249"/>
      <c r="C26" s="23">
        <f t="shared" si="4"/>
        <v>0</v>
      </c>
      <c r="D26" s="36"/>
      <c r="E26" s="37"/>
      <c r="F26" s="37"/>
      <c r="G26" s="38"/>
      <c r="H26" s="39"/>
      <c r="I26" s="40"/>
      <c r="J26" s="41"/>
      <c r="K26" s="39"/>
      <c r="L26" s="38"/>
      <c r="M26" s="42"/>
      <c r="N26" s="32"/>
      <c r="O26" s="33" t="str">
        <f t="shared" si="1"/>
        <v/>
      </c>
      <c r="P26" s="34"/>
      <c r="Q26" s="34"/>
      <c r="R26" s="34"/>
      <c r="S26" s="34"/>
      <c r="T26" s="34"/>
      <c r="U26" s="34"/>
      <c r="V26" s="34"/>
      <c r="W26" s="34"/>
      <c r="X26" s="34"/>
      <c r="Y26" s="5"/>
      <c r="Z26" s="5"/>
      <c r="AA26" s="5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3"/>
      <c r="BY26" s="4"/>
      <c r="BZ26" s="4"/>
      <c r="CA26" s="5" t="str">
        <f t="shared" si="2"/>
        <v/>
      </c>
      <c r="CB26" s="5" t="str">
        <f t="shared" si="0"/>
        <v/>
      </c>
      <c r="CC26" s="5"/>
      <c r="CD26" s="5"/>
      <c r="CE26" s="5"/>
      <c r="CF26" s="5"/>
      <c r="CG26" s="5">
        <f t="shared" si="3"/>
        <v>0</v>
      </c>
      <c r="CH26" s="5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5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</row>
    <row r="27" spans="1:234" s="35" customFormat="1" ht="26.25" customHeight="1" x14ac:dyDescent="0.2">
      <c r="A27" s="246" t="s">
        <v>33</v>
      </c>
      <c r="B27" s="247"/>
      <c r="C27" s="23">
        <f t="shared" si="4"/>
        <v>0</v>
      </c>
      <c r="D27" s="36"/>
      <c r="E27" s="37"/>
      <c r="F27" s="37"/>
      <c r="G27" s="38"/>
      <c r="H27" s="39"/>
      <c r="I27" s="40"/>
      <c r="J27" s="41"/>
      <c r="K27" s="39"/>
      <c r="L27" s="38"/>
      <c r="M27" s="42"/>
      <c r="N27" s="32"/>
      <c r="O27" s="33" t="str">
        <f t="shared" si="1"/>
        <v/>
      </c>
      <c r="P27" s="34"/>
      <c r="Q27" s="34"/>
      <c r="R27" s="34"/>
      <c r="S27" s="34"/>
      <c r="T27" s="34"/>
      <c r="U27" s="34"/>
      <c r="V27" s="34"/>
      <c r="W27" s="34"/>
      <c r="X27" s="34"/>
      <c r="Y27" s="5"/>
      <c r="Z27" s="5"/>
      <c r="AA27" s="5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3"/>
      <c r="BY27" s="4"/>
      <c r="BZ27" s="4"/>
      <c r="CA27" s="5" t="str">
        <f t="shared" si="2"/>
        <v/>
      </c>
      <c r="CB27" s="5" t="str">
        <f t="shared" si="0"/>
        <v/>
      </c>
      <c r="CC27" s="5"/>
      <c r="CD27" s="5"/>
      <c r="CE27" s="5"/>
      <c r="CF27" s="5"/>
      <c r="CG27" s="5">
        <f t="shared" si="3"/>
        <v>0</v>
      </c>
      <c r="CH27" s="5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5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</row>
    <row r="28" spans="1:234" s="35" customFormat="1" ht="24.75" customHeight="1" x14ac:dyDescent="0.2">
      <c r="A28" s="228" t="s">
        <v>34</v>
      </c>
      <c r="B28" s="248"/>
      <c r="C28" s="23">
        <f t="shared" si="4"/>
        <v>0</v>
      </c>
      <c r="D28" s="36"/>
      <c r="E28" s="37"/>
      <c r="F28" s="37"/>
      <c r="G28" s="38"/>
      <c r="H28" s="39"/>
      <c r="I28" s="40"/>
      <c r="J28" s="41"/>
      <c r="K28" s="39"/>
      <c r="L28" s="38"/>
      <c r="M28" s="42"/>
      <c r="N28" s="32"/>
      <c r="O28" s="33" t="str">
        <f t="shared" si="1"/>
        <v/>
      </c>
      <c r="P28" s="34"/>
      <c r="Q28" s="34"/>
      <c r="R28" s="34"/>
      <c r="S28" s="34"/>
      <c r="T28" s="34"/>
      <c r="U28" s="34"/>
      <c r="V28" s="34"/>
      <c r="W28" s="34"/>
      <c r="X28" s="34"/>
      <c r="Y28" s="5"/>
      <c r="Z28" s="5"/>
      <c r="AA28" s="5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3"/>
      <c r="BY28" s="4"/>
      <c r="BZ28" s="4"/>
      <c r="CA28" s="5" t="str">
        <f t="shared" si="2"/>
        <v/>
      </c>
      <c r="CB28" s="5" t="str">
        <f t="shared" si="0"/>
        <v/>
      </c>
      <c r="CC28" s="5"/>
      <c r="CD28" s="5"/>
      <c r="CE28" s="5"/>
      <c r="CF28" s="5"/>
      <c r="CG28" s="5">
        <f t="shared" si="3"/>
        <v>0</v>
      </c>
      <c r="CH28" s="5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5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</row>
    <row r="29" spans="1:234" s="35" customFormat="1" ht="17.25" customHeight="1" x14ac:dyDescent="0.2">
      <c r="A29" s="228" t="s">
        <v>35</v>
      </c>
      <c r="B29" s="229"/>
      <c r="C29" s="23">
        <f t="shared" si="4"/>
        <v>0</v>
      </c>
      <c r="D29" s="36"/>
      <c r="E29" s="37"/>
      <c r="F29" s="37"/>
      <c r="G29" s="38"/>
      <c r="H29" s="39"/>
      <c r="I29" s="40"/>
      <c r="J29" s="41"/>
      <c r="K29" s="39"/>
      <c r="L29" s="38"/>
      <c r="M29" s="43"/>
      <c r="N29" s="32"/>
      <c r="O29" s="33" t="str">
        <f t="shared" si="1"/>
        <v/>
      </c>
      <c r="P29" s="34"/>
      <c r="Q29" s="34"/>
      <c r="R29" s="34"/>
      <c r="S29" s="34"/>
      <c r="T29" s="34"/>
      <c r="U29" s="34"/>
      <c r="V29" s="34"/>
      <c r="W29" s="34"/>
      <c r="X29" s="34"/>
      <c r="Y29" s="5"/>
      <c r="Z29" s="5"/>
      <c r="AA29" s="5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3"/>
      <c r="BY29" s="4"/>
      <c r="BZ29" s="4"/>
      <c r="CA29" s="5" t="str">
        <f t="shared" si="2"/>
        <v/>
      </c>
      <c r="CB29" s="5" t="str">
        <f t="shared" si="0"/>
        <v/>
      </c>
      <c r="CC29" s="5"/>
      <c r="CD29" s="5"/>
      <c r="CE29" s="5"/>
      <c r="CF29" s="5"/>
      <c r="CG29" s="5">
        <f t="shared" si="3"/>
        <v>0</v>
      </c>
      <c r="CH29" s="5">
        <f t="shared" si="5"/>
        <v>0</v>
      </c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5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</row>
    <row r="30" spans="1:234" s="35" customFormat="1" ht="17.25" customHeight="1" x14ac:dyDescent="0.2">
      <c r="A30" s="246" t="s">
        <v>36</v>
      </c>
      <c r="B30" s="249"/>
      <c r="C30" s="23">
        <f t="shared" si="4"/>
        <v>0</v>
      </c>
      <c r="D30" s="44"/>
      <c r="E30" s="37"/>
      <c r="F30" s="37"/>
      <c r="G30" s="38"/>
      <c r="H30" s="40"/>
      <c r="I30" s="40"/>
      <c r="J30" s="44"/>
      <c r="K30" s="39"/>
      <c r="L30" s="38"/>
      <c r="M30" s="43"/>
      <c r="N30" s="32"/>
      <c r="O30" s="33" t="str">
        <f t="shared" si="1"/>
        <v/>
      </c>
      <c r="P30" s="34"/>
      <c r="Q30" s="34"/>
      <c r="R30" s="34"/>
      <c r="S30" s="34"/>
      <c r="T30" s="34"/>
      <c r="U30" s="34"/>
      <c r="V30" s="34"/>
      <c r="W30" s="34"/>
      <c r="X30" s="34"/>
      <c r="Y30" s="5"/>
      <c r="Z30" s="5"/>
      <c r="AA30" s="5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3"/>
      <c r="BY30" s="4"/>
      <c r="BZ30" s="4"/>
      <c r="CA30" s="5" t="str">
        <f t="shared" si="2"/>
        <v/>
      </c>
      <c r="CB30" s="5" t="str">
        <f t="shared" si="0"/>
        <v/>
      </c>
      <c r="CC30" s="5"/>
      <c r="CD30" s="5"/>
      <c r="CE30" s="5"/>
      <c r="CF30" s="5"/>
      <c r="CG30" s="5">
        <f t="shared" si="3"/>
        <v>0</v>
      </c>
      <c r="CH30" s="5">
        <f t="shared" si="5"/>
        <v>0</v>
      </c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5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</row>
    <row r="31" spans="1:234" s="35" customFormat="1" ht="24" customHeight="1" x14ac:dyDescent="0.2">
      <c r="A31" s="250" t="s">
        <v>37</v>
      </c>
      <c r="B31" s="251"/>
      <c r="C31" s="45">
        <f>SUM(D31:G31)</f>
        <v>0</v>
      </c>
      <c r="D31" s="46"/>
      <c r="E31" s="47"/>
      <c r="F31" s="47"/>
      <c r="G31" s="48"/>
      <c r="H31" s="49"/>
      <c r="I31" s="49"/>
      <c r="J31" s="46"/>
      <c r="K31" s="50"/>
      <c r="L31" s="48"/>
      <c r="M31" s="51"/>
      <c r="N31" s="52"/>
      <c r="O31" s="33" t="str">
        <f t="shared" si="1"/>
        <v/>
      </c>
      <c r="P31" s="34"/>
      <c r="Q31" s="34"/>
      <c r="R31" s="34"/>
      <c r="S31" s="34"/>
      <c r="T31" s="34"/>
      <c r="U31" s="34"/>
      <c r="V31" s="34"/>
      <c r="W31" s="34"/>
      <c r="X31" s="34"/>
      <c r="Y31" s="5"/>
      <c r="Z31" s="5"/>
      <c r="AA31" s="5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3"/>
      <c r="BY31" s="4"/>
      <c r="BZ31" s="4"/>
      <c r="CA31" s="5" t="str">
        <f t="shared" si="2"/>
        <v/>
      </c>
      <c r="CB31" s="5" t="str">
        <f t="shared" si="0"/>
        <v/>
      </c>
      <c r="CC31" s="5"/>
      <c r="CD31" s="5"/>
      <c r="CE31" s="5"/>
      <c r="CF31" s="5"/>
      <c r="CG31" s="5">
        <f t="shared" si="3"/>
        <v>0</v>
      </c>
      <c r="CH31" s="5">
        <f t="shared" si="5"/>
        <v>0</v>
      </c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5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</row>
    <row r="32" spans="1:234" s="35" customFormat="1" ht="25.5" customHeight="1" x14ac:dyDescent="0.2">
      <c r="A32" s="201" t="s">
        <v>38</v>
      </c>
      <c r="B32" s="183" t="s">
        <v>39</v>
      </c>
      <c r="C32" s="54">
        <f>SUM(D32:G32)</f>
        <v>0</v>
      </c>
      <c r="D32" s="24"/>
      <c r="E32" s="25"/>
      <c r="F32" s="25"/>
      <c r="G32" s="30"/>
      <c r="H32" s="27"/>
      <c r="I32" s="28"/>
      <c r="J32" s="29"/>
      <c r="K32" s="27"/>
      <c r="L32" s="30"/>
      <c r="M32" s="55"/>
      <c r="N32" s="56"/>
      <c r="O32" s="33" t="str">
        <f t="shared" si="1"/>
        <v/>
      </c>
      <c r="P32" s="34"/>
      <c r="Q32" s="34"/>
      <c r="R32" s="34"/>
      <c r="S32" s="34"/>
      <c r="T32" s="34"/>
      <c r="U32" s="34"/>
      <c r="V32" s="34"/>
      <c r="W32" s="34"/>
      <c r="X32" s="34"/>
      <c r="Y32" s="5"/>
      <c r="Z32" s="5"/>
      <c r="AA32" s="5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3"/>
      <c r="BY32" s="4"/>
      <c r="BZ32" s="4"/>
      <c r="CA32" s="5" t="str">
        <f t="shared" si="2"/>
        <v/>
      </c>
      <c r="CB32" s="5" t="str">
        <f t="shared" si="0"/>
        <v/>
      </c>
      <c r="CC32" s="5"/>
      <c r="CD32" s="5"/>
      <c r="CE32" s="5"/>
      <c r="CF32" s="5"/>
      <c r="CG32" s="5">
        <f t="shared" si="3"/>
        <v>0</v>
      </c>
      <c r="CH32" s="5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5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</row>
    <row r="33" spans="1:234" s="35" customFormat="1" ht="36" customHeight="1" x14ac:dyDescent="0.2">
      <c r="A33" s="255"/>
      <c r="B33" s="184" t="s">
        <v>40</v>
      </c>
      <c r="C33" s="23">
        <f t="shared" si="4"/>
        <v>0</v>
      </c>
      <c r="D33" s="36"/>
      <c r="E33" s="37"/>
      <c r="F33" s="37"/>
      <c r="G33" s="38"/>
      <c r="H33" s="39"/>
      <c r="I33" s="40"/>
      <c r="J33" s="41"/>
      <c r="K33" s="39"/>
      <c r="L33" s="38"/>
      <c r="M33" s="185"/>
      <c r="N33" s="32"/>
      <c r="O33" s="33" t="str">
        <f t="shared" si="1"/>
        <v/>
      </c>
      <c r="P33" s="34"/>
      <c r="Q33" s="34"/>
      <c r="R33" s="34"/>
      <c r="S33" s="34"/>
      <c r="T33" s="34"/>
      <c r="U33" s="34"/>
      <c r="V33" s="34"/>
      <c r="W33" s="34"/>
      <c r="X33" s="34"/>
      <c r="Y33" s="5"/>
      <c r="Z33" s="5"/>
      <c r="AA33" s="5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3"/>
      <c r="BY33" s="4"/>
      <c r="BZ33" s="4"/>
      <c r="CA33" s="5" t="str">
        <f t="shared" si="2"/>
        <v/>
      </c>
      <c r="CB33" s="5" t="str">
        <f t="shared" si="0"/>
        <v/>
      </c>
      <c r="CC33" s="5"/>
      <c r="CD33" s="5"/>
      <c r="CE33" s="5"/>
      <c r="CF33" s="5"/>
      <c r="CG33" s="5">
        <f t="shared" si="3"/>
        <v>0</v>
      </c>
      <c r="CH33" s="5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5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</row>
    <row r="34" spans="1:234" s="35" customFormat="1" ht="31.5" x14ac:dyDescent="0.2">
      <c r="A34" s="255"/>
      <c r="B34" s="184" t="s">
        <v>41</v>
      </c>
      <c r="C34" s="23">
        <f t="shared" si="4"/>
        <v>0</v>
      </c>
      <c r="D34" s="59"/>
      <c r="E34" s="60"/>
      <c r="F34" s="60"/>
      <c r="G34" s="61"/>
      <c r="H34" s="62"/>
      <c r="I34" s="63"/>
      <c r="J34" s="64"/>
      <c r="K34" s="62"/>
      <c r="L34" s="61"/>
      <c r="M34" s="185"/>
      <c r="N34" s="32"/>
      <c r="O34" s="33" t="str">
        <f t="shared" si="1"/>
        <v/>
      </c>
      <c r="P34" s="34"/>
      <c r="Q34" s="34"/>
      <c r="R34" s="34"/>
      <c r="S34" s="34"/>
      <c r="T34" s="34"/>
      <c r="U34" s="34"/>
      <c r="V34" s="34"/>
      <c r="W34" s="34"/>
      <c r="X34" s="34"/>
      <c r="Y34" s="5"/>
      <c r="Z34" s="5"/>
      <c r="AA34" s="5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3"/>
      <c r="BY34" s="4"/>
      <c r="BZ34" s="4"/>
      <c r="CA34" s="5" t="str">
        <f t="shared" si="2"/>
        <v/>
      </c>
      <c r="CB34" s="5" t="str">
        <f t="shared" si="0"/>
        <v/>
      </c>
      <c r="CC34" s="5"/>
      <c r="CD34" s="5"/>
      <c r="CE34" s="5"/>
      <c r="CF34" s="5"/>
      <c r="CG34" s="5">
        <f t="shared" si="3"/>
        <v>0</v>
      </c>
      <c r="CH34" s="5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5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</row>
    <row r="35" spans="1:234" s="35" customFormat="1" ht="31.5" x14ac:dyDescent="0.2">
      <c r="A35" s="255"/>
      <c r="B35" s="184" t="s">
        <v>42</v>
      </c>
      <c r="C35" s="23">
        <f>SUM(D35:G35)</f>
        <v>0</v>
      </c>
      <c r="D35" s="65"/>
      <c r="E35" s="37"/>
      <c r="F35" s="37"/>
      <c r="G35" s="38"/>
      <c r="H35" s="39"/>
      <c r="I35" s="40"/>
      <c r="J35" s="41"/>
      <c r="K35" s="39"/>
      <c r="L35" s="38"/>
      <c r="M35" s="186"/>
      <c r="N35" s="32"/>
      <c r="O35" s="33" t="str">
        <f t="shared" si="1"/>
        <v/>
      </c>
      <c r="P35" s="34"/>
      <c r="Q35" s="34"/>
      <c r="R35" s="34"/>
      <c r="S35" s="34"/>
      <c r="T35" s="34"/>
      <c r="U35" s="34"/>
      <c r="V35" s="34"/>
      <c r="W35" s="34"/>
      <c r="X35" s="34"/>
      <c r="Y35" s="5"/>
      <c r="Z35" s="5"/>
      <c r="AA35" s="5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3"/>
      <c r="BY35" s="4"/>
      <c r="BZ35" s="4"/>
      <c r="CA35" s="5" t="str">
        <f t="shared" si="2"/>
        <v/>
      </c>
      <c r="CB35" s="5" t="str">
        <f t="shared" si="0"/>
        <v/>
      </c>
      <c r="CC35" s="5"/>
      <c r="CD35" s="5"/>
      <c r="CE35" s="5"/>
      <c r="CF35" s="5"/>
      <c r="CG35" s="5">
        <f t="shared" si="3"/>
        <v>0</v>
      </c>
      <c r="CH35" s="5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5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</row>
    <row r="36" spans="1:234" s="35" customFormat="1" ht="28.5" customHeight="1" x14ac:dyDescent="0.2">
      <c r="A36" s="203"/>
      <c r="B36" s="187" t="s">
        <v>43</v>
      </c>
      <c r="C36" s="45">
        <f>SUM(D36:G36)</f>
        <v>0</v>
      </c>
      <c r="D36" s="46"/>
      <c r="E36" s="47"/>
      <c r="F36" s="47"/>
      <c r="G36" s="48"/>
      <c r="H36" s="49"/>
      <c r="I36" s="49"/>
      <c r="J36" s="46"/>
      <c r="K36" s="50"/>
      <c r="L36" s="48"/>
      <c r="M36" s="188"/>
      <c r="N36" s="52"/>
      <c r="O36" s="33" t="str">
        <f t="shared" si="1"/>
        <v/>
      </c>
      <c r="P36" s="34"/>
      <c r="Q36" s="34"/>
      <c r="R36" s="34"/>
      <c r="S36" s="34"/>
      <c r="T36" s="34"/>
      <c r="U36" s="34"/>
      <c r="V36" s="34"/>
      <c r="W36" s="34"/>
      <c r="X36" s="34"/>
      <c r="Y36" s="5"/>
      <c r="Z36" s="5"/>
      <c r="AA36" s="5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3"/>
      <c r="BY36" s="4"/>
      <c r="BZ36" s="4"/>
      <c r="CA36" s="5" t="str">
        <f t="shared" si="2"/>
        <v/>
      </c>
      <c r="CB36" s="5" t="str">
        <f t="shared" si="0"/>
        <v/>
      </c>
      <c r="CC36" s="5"/>
      <c r="CD36" s="5"/>
      <c r="CE36" s="5"/>
      <c r="CF36" s="5"/>
      <c r="CG36" s="5">
        <f t="shared" si="3"/>
        <v>0</v>
      </c>
      <c r="CH36" s="5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5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</row>
    <row r="37" spans="1:234" s="35" customFormat="1" ht="32.1" customHeight="1" x14ac:dyDescent="0.2">
      <c r="A37" s="69" t="s">
        <v>44</v>
      </c>
      <c r="B37" s="70"/>
      <c r="C37" s="70"/>
      <c r="D37" s="71"/>
      <c r="E37" s="71"/>
      <c r="F37" s="71"/>
      <c r="G37" s="71"/>
      <c r="H37" s="10"/>
      <c r="I37" s="13"/>
      <c r="J37" s="10"/>
      <c r="K37" s="10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3"/>
      <c r="BX37" s="3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5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</row>
    <row r="38" spans="1:234" s="35" customFormat="1" ht="45.6" customHeight="1" x14ac:dyDescent="0.2">
      <c r="A38" s="204" t="s">
        <v>3</v>
      </c>
      <c r="B38" s="206"/>
      <c r="C38" s="72" t="s">
        <v>4</v>
      </c>
      <c r="D38" s="72" t="s">
        <v>5</v>
      </c>
      <c r="E38" s="73" t="s">
        <v>45</v>
      </c>
      <c r="F38" s="16" t="s">
        <v>46</v>
      </c>
      <c r="G38" s="15" t="s">
        <v>8</v>
      </c>
      <c r="H38" s="74" t="s">
        <v>9</v>
      </c>
      <c r="I38" s="74" t="s">
        <v>10</v>
      </c>
      <c r="J38" s="74" t="s">
        <v>15</v>
      </c>
      <c r="K38" s="10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3"/>
      <c r="BX38" s="3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5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</row>
    <row r="39" spans="1:234" s="35" customFormat="1" x14ac:dyDescent="0.2">
      <c r="A39" s="240" t="s">
        <v>47</v>
      </c>
      <c r="B39" s="241"/>
      <c r="C39" s="75">
        <f>SUM(D39:F39)</f>
        <v>0</v>
      </c>
      <c r="D39" s="76"/>
      <c r="E39" s="77"/>
      <c r="F39" s="78"/>
      <c r="G39" s="79"/>
      <c r="H39" s="80"/>
      <c r="I39" s="80"/>
      <c r="J39" s="80"/>
      <c r="K39" s="10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3"/>
      <c r="BX39" s="3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5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</row>
    <row r="40" spans="1:234" s="35" customFormat="1" x14ac:dyDescent="0.2">
      <c r="A40" s="246" t="s">
        <v>48</v>
      </c>
      <c r="B40" s="247"/>
      <c r="C40" s="81">
        <f t="shared" ref="C40:C45" si="6">SUM(D40:F40)</f>
        <v>0</v>
      </c>
      <c r="D40" s="65"/>
      <c r="E40" s="82"/>
      <c r="F40" s="83"/>
      <c r="G40" s="84"/>
      <c r="H40" s="80"/>
      <c r="I40" s="80"/>
      <c r="J40" s="80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3"/>
      <c r="BX40" s="3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5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</row>
    <row r="41" spans="1:234" s="35" customFormat="1" x14ac:dyDescent="0.2">
      <c r="A41" s="246" t="s">
        <v>49</v>
      </c>
      <c r="B41" s="247"/>
      <c r="C41" s="23">
        <f t="shared" si="6"/>
        <v>0</v>
      </c>
      <c r="D41" s="65"/>
      <c r="E41" s="82"/>
      <c r="F41" s="83"/>
      <c r="G41" s="84"/>
      <c r="H41" s="80"/>
      <c r="I41" s="80"/>
      <c r="J41" s="80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3"/>
      <c r="BX41" s="3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5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</row>
    <row r="42" spans="1:234" s="35" customFormat="1" x14ac:dyDescent="0.2">
      <c r="A42" s="246" t="s">
        <v>50</v>
      </c>
      <c r="B42" s="247"/>
      <c r="C42" s="23">
        <f t="shared" si="6"/>
        <v>0</v>
      </c>
      <c r="D42" s="65"/>
      <c r="E42" s="60"/>
      <c r="F42" s="83"/>
      <c r="G42" s="85"/>
      <c r="H42" s="86"/>
      <c r="I42" s="86"/>
      <c r="J42" s="86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3"/>
      <c r="BX42" s="3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5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</row>
    <row r="43" spans="1:234" s="35" customFormat="1" ht="21" x14ac:dyDescent="0.2">
      <c r="A43" s="245" t="s">
        <v>51</v>
      </c>
      <c r="B43" s="87" t="s">
        <v>52</v>
      </c>
      <c r="C43" s="88">
        <f t="shared" si="6"/>
        <v>24</v>
      </c>
      <c r="D43" s="76">
        <v>24</v>
      </c>
      <c r="E43" s="77"/>
      <c r="F43" s="78"/>
      <c r="G43" s="79"/>
      <c r="H43" s="89"/>
      <c r="I43" s="89"/>
      <c r="J43" s="89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3"/>
      <c r="BX43" s="3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5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</row>
    <row r="44" spans="1:234" s="35" customFormat="1" x14ac:dyDescent="0.2">
      <c r="A44" s="245"/>
      <c r="B44" s="90" t="s">
        <v>53</v>
      </c>
      <c r="C44" s="23">
        <f t="shared" si="6"/>
        <v>0</v>
      </c>
      <c r="D44" s="65"/>
      <c r="E44" s="82"/>
      <c r="F44" s="83"/>
      <c r="G44" s="84"/>
      <c r="H44" s="89"/>
      <c r="I44" s="89"/>
      <c r="J44" s="89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3"/>
      <c r="BX44" s="3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5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</row>
    <row r="45" spans="1:234" s="35" customFormat="1" ht="23.45" customHeight="1" x14ac:dyDescent="0.2">
      <c r="A45" s="245"/>
      <c r="B45" s="91" t="s">
        <v>54</v>
      </c>
      <c r="C45" s="45">
        <f t="shared" si="6"/>
        <v>0</v>
      </c>
      <c r="D45" s="92"/>
      <c r="E45" s="93"/>
      <c r="F45" s="94"/>
      <c r="G45" s="95"/>
      <c r="H45" s="80"/>
      <c r="I45" s="80"/>
      <c r="J45" s="80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3"/>
      <c r="BX45" s="3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5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</row>
    <row r="46" spans="1:234" s="35" customFormat="1" x14ac:dyDescent="0.2">
      <c r="A46" s="228" t="s">
        <v>55</v>
      </c>
      <c r="B46" s="229"/>
      <c r="C46" s="88">
        <f>SUM(D46:G46)</f>
        <v>0</v>
      </c>
      <c r="D46" s="76"/>
      <c r="E46" s="77"/>
      <c r="F46" s="78"/>
      <c r="G46" s="96"/>
      <c r="H46" s="97"/>
      <c r="I46" s="97"/>
      <c r="J46" s="97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3"/>
      <c r="BX46" s="3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5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</row>
    <row r="47" spans="1:234" s="35" customFormat="1" x14ac:dyDescent="0.2">
      <c r="A47" s="230" t="s">
        <v>56</v>
      </c>
      <c r="B47" s="231"/>
      <c r="C47" s="45">
        <f>SUM(D47:G47)</f>
        <v>1049</v>
      </c>
      <c r="D47" s="92">
        <v>181</v>
      </c>
      <c r="E47" s="93">
        <v>340</v>
      </c>
      <c r="F47" s="98">
        <v>161</v>
      </c>
      <c r="G47" s="99">
        <v>367</v>
      </c>
      <c r="H47" s="100"/>
      <c r="I47" s="100"/>
      <c r="J47" s="100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3"/>
      <c r="BX47" s="3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5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</row>
    <row r="48" spans="1:234" s="35" customFormat="1" x14ac:dyDescent="0.2">
      <c r="A48" s="232" t="s">
        <v>4</v>
      </c>
      <c r="B48" s="233"/>
      <c r="C48" s="101">
        <f t="shared" ref="C48:J48" si="7">SUM(C39:C47)</f>
        <v>1073</v>
      </c>
      <c r="D48" s="101">
        <f>SUM(D39:D47)</f>
        <v>205</v>
      </c>
      <c r="E48" s="102">
        <f t="shared" si="7"/>
        <v>340</v>
      </c>
      <c r="F48" s="103">
        <f t="shared" si="7"/>
        <v>161</v>
      </c>
      <c r="G48" s="104">
        <f>SUM(G46:G47)</f>
        <v>367</v>
      </c>
      <c r="H48" s="105">
        <f t="shared" si="7"/>
        <v>0</v>
      </c>
      <c r="I48" s="105">
        <f t="shared" si="7"/>
        <v>0</v>
      </c>
      <c r="J48" s="105">
        <f t="shared" si="7"/>
        <v>0</v>
      </c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3"/>
      <c r="BX48" s="3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5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</row>
    <row r="49" spans="1:234" s="35" customFormat="1" x14ac:dyDescent="0.2">
      <c r="A49" s="106" t="s">
        <v>57</v>
      </c>
      <c r="B49" s="107"/>
      <c r="C49" s="108"/>
      <c r="D49" s="108"/>
      <c r="E49" s="108"/>
      <c r="F49" s="13"/>
      <c r="G49" s="13"/>
      <c r="H49" s="10"/>
      <c r="I49" s="13"/>
      <c r="J49" s="10"/>
      <c r="K49" s="10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3"/>
      <c r="BX49" s="3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5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</row>
    <row r="50" spans="1:234" s="35" customFormat="1" ht="32.1" customHeight="1" x14ac:dyDescent="0.2">
      <c r="A50" s="109" t="s">
        <v>58</v>
      </c>
      <c r="B50" s="110"/>
      <c r="C50" s="110"/>
      <c r="D50" s="110"/>
      <c r="E50" s="110"/>
      <c r="F50" s="111"/>
      <c r="G50" s="111"/>
      <c r="H50" s="111"/>
      <c r="I50" s="13"/>
      <c r="J50" s="10"/>
      <c r="K50" s="10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3"/>
      <c r="BX50" s="3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5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</row>
    <row r="51" spans="1:234" s="35" customFormat="1" ht="71.45" customHeight="1" x14ac:dyDescent="0.2">
      <c r="A51" s="204" t="s">
        <v>3</v>
      </c>
      <c r="B51" s="206"/>
      <c r="C51" s="197" t="s">
        <v>4</v>
      </c>
      <c r="D51" s="112" t="s">
        <v>59</v>
      </c>
      <c r="E51" s="113" t="s">
        <v>60</v>
      </c>
      <c r="F51" s="22" t="s">
        <v>61</v>
      </c>
      <c r="G51" s="13"/>
      <c r="H51" s="114"/>
      <c r="I51" s="13"/>
      <c r="J51" s="10"/>
      <c r="K51" s="10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3"/>
      <c r="BX51" s="3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5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</row>
    <row r="52" spans="1:234" s="35" customFormat="1" x14ac:dyDescent="0.2">
      <c r="A52" s="234" t="s">
        <v>62</v>
      </c>
      <c r="B52" s="235"/>
      <c r="C52" s="115">
        <f t="shared" ref="C52:C58" si="8">SUM(D52:E52)</f>
        <v>185</v>
      </c>
      <c r="D52" s="76">
        <v>97</v>
      </c>
      <c r="E52" s="78">
        <v>88</v>
      </c>
      <c r="F52" s="116"/>
      <c r="G52" s="117"/>
      <c r="H52" s="118"/>
      <c r="I52" s="119"/>
      <c r="J52" s="117"/>
      <c r="K52" s="117"/>
      <c r="L52" s="5"/>
      <c r="M52" s="5"/>
      <c r="N52" s="5"/>
      <c r="O52" s="5"/>
      <c r="P52" s="5"/>
      <c r="Q52" s="5"/>
      <c r="R52" s="5"/>
      <c r="S52" s="5"/>
      <c r="T52" s="5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3"/>
      <c r="BX52" s="3"/>
      <c r="BY52" s="4"/>
      <c r="BZ52" s="4"/>
      <c r="CA52" s="5"/>
      <c r="CB52" s="5"/>
      <c r="CC52" s="5"/>
      <c r="CD52" s="5"/>
      <c r="CE52" s="5"/>
      <c r="CF52" s="5"/>
      <c r="CG52" s="5"/>
      <c r="CH52" s="5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5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</row>
    <row r="53" spans="1:234" s="35" customFormat="1" x14ac:dyDescent="0.2">
      <c r="A53" s="236" t="s">
        <v>63</v>
      </c>
      <c r="B53" s="237"/>
      <c r="C53" s="120">
        <f t="shared" si="8"/>
        <v>218</v>
      </c>
      <c r="D53" s="121">
        <v>143</v>
      </c>
      <c r="E53" s="122">
        <v>75</v>
      </c>
      <c r="F53" s="123"/>
      <c r="G53" s="117"/>
      <c r="H53" s="118"/>
      <c r="I53" s="119"/>
      <c r="J53" s="117"/>
      <c r="K53" s="117"/>
      <c r="L53" s="5"/>
      <c r="M53" s="5"/>
      <c r="N53" s="5"/>
      <c r="O53" s="5"/>
      <c r="P53" s="5"/>
      <c r="Q53" s="5"/>
      <c r="R53" s="5"/>
      <c r="S53" s="5"/>
      <c r="T53" s="5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3"/>
      <c r="BX53" s="3"/>
      <c r="BY53" s="4"/>
      <c r="BZ53" s="4"/>
      <c r="CA53" s="5"/>
      <c r="CB53" s="5"/>
      <c r="CC53" s="5"/>
      <c r="CD53" s="5"/>
      <c r="CE53" s="5"/>
      <c r="CF53" s="5"/>
      <c r="CG53" s="5"/>
      <c r="CH53" s="5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5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</row>
    <row r="54" spans="1:234" s="35" customFormat="1" ht="27.75" customHeight="1" x14ac:dyDescent="0.2">
      <c r="A54" s="238" t="s">
        <v>38</v>
      </c>
      <c r="B54" s="124" t="s">
        <v>64</v>
      </c>
      <c r="C54" s="115">
        <f t="shared" si="8"/>
        <v>11</v>
      </c>
      <c r="D54" s="76">
        <v>8</v>
      </c>
      <c r="E54" s="78">
        <v>3</v>
      </c>
      <c r="F54" s="125">
        <v>2</v>
      </c>
      <c r="G54" s="117" t="str">
        <f>CA54&amp;CB54</f>
        <v/>
      </c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5"/>
      <c r="T54" s="5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3"/>
      <c r="BX54" s="3"/>
      <c r="BY54" s="4"/>
      <c r="BZ54" s="4"/>
      <c r="CA54" s="5" t="str">
        <f>IF(CG54=1,"* Programa de Atención domiciliaria apersonas con Dependencia Severa debe ser MENOR O IGUAL al Total.","")</f>
        <v/>
      </c>
      <c r="CB54" s="5" t="str">
        <f>IF(CH54=1,"* Recuerde digitar la Columna Programa de Atención Domiciliaria a Personas con Dependencia Severa (Digite Cero si no tiene). ","")</f>
        <v/>
      </c>
      <c r="CC54" s="5"/>
      <c r="CD54" s="5"/>
      <c r="CE54" s="5"/>
      <c r="CF54" s="5"/>
      <c r="CG54" s="5">
        <f>IF(F54&gt;C54,1,0)</f>
        <v>0</v>
      </c>
      <c r="CH54" s="5">
        <f>IF(AND(C54&lt;&gt;0,F54=""),1,0)</f>
        <v>0</v>
      </c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5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</row>
    <row r="55" spans="1:234" s="35" customFormat="1" ht="18" customHeight="1" x14ac:dyDescent="0.2">
      <c r="A55" s="239"/>
      <c r="B55" s="126" t="s">
        <v>65</v>
      </c>
      <c r="C55" s="127">
        <f t="shared" si="8"/>
        <v>357</v>
      </c>
      <c r="D55" s="92">
        <v>230</v>
      </c>
      <c r="E55" s="98">
        <v>127</v>
      </c>
      <c r="F55" s="128">
        <v>27</v>
      </c>
      <c r="G55" s="117" t="str">
        <f>CA55&amp;CB55</f>
        <v/>
      </c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5"/>
      <c r="T55" s="5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3"/>
      <c r="BX55" s="3"/>
      <c r="BY55" s="4"/>
      <c r="BZ55" s="4"/>
      <c r="CA55" s="5" t="str">
        <f>IF(CG55=1,"* Programa de Atención domiciliaria apersonas con Dependencia Severa debe ser MENOR O IGUAL al Total.","")</f>
        <v/>
      </c>
      <c r="CB55" s="5" t="str">
        <f>IF(CH55=1,"* Recuerde digitar la Columna Programa de Atención Domiciliaria a Personas con Dependencia Severa (Digite Cero si no tiene). ","")</f>
        <v/>
      </c>
      <c r="CC55" s="5"/>
      <c r="CD55" s="5"/>
      <c r="CE55" s="5"/>
      <c r="CF55" s="5"/>
      <c r="CG55" s="5">
        <f>IF(F55&gt;C55,1,0)</f>
        <v>0</v>
      </c>
      <c r="CH55" s="5">
        <f>IF(AND(C55&lt;&gt;0,F55=""),1,0)</f>
        <v>0</v>
      </c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5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</row>
    <row r="56" spans="1:234" s="35" customFormat="1" x14ac:dyDescent="0.2">
      <c r="A56" s="240" t="s">
        <v>66</v>
      </c>
      <c r="B56" s="241"/>
      <c r="C56" s="115">
        <f t="shared" si="8"/>
        <v>0</v>
      </c>
      <c r="D56" s="76"/>
      <c r="E56" s="129"/>
      <c r="F56" s="125"/>
      <c r="G56" s="117" t="str">
        <f>CA56&amp;CB56</f>
        <v/>
      </c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5"/>
      <c r="T56" s="5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3"/>
      <c r="BX56" s="3"/>
      <c r="BY56" s="4"/>
      <c r="BZ56" s="4"/>
      <c r="CA56" s="5" t="str">
        <f>IF(CG56=1,"* Programa de Atención domiciliaria apersonas con Dependencia Severa debe ser MENOR O IGUAL al Total.","")</f>
        <v/>
      </c>
      <c r="CB56" s="5" t="str">
        <f>IF(CH56=1,"* Recuerde digitar la Columna Programa de Atención Domiciliaria a Personas con Dependencia Severa (Digite Cero si no tiene). ","")</f>
        <v/>
      </c>
      <c r="CC56" s="5"/>
      <c r="CD56" s="5"/>
      <c r="CE56" s="5"/>
      <c r="CF56" s="5"/>
      <c r="CG56" s="5">
        <f>IF(F56&gt;C56,1,0)</f>
        <v>0</v>
      </c>
      <c r="CH56" s="5">
        <f>IF(AND(C56&lt;&gt;0,F56=""),1,0)</f>
        <v>0</v>
      </c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5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</row>
    <row r="57" spans="1:234" s="35" customFormat="1" x14ac:dyDescent="0.2">
      <c r="A57" s="242" t="s">
        <v>67</v>
      </c>
      <c r="B57" s="242"/>
      <c r="C57" s="130">
        <f t="shared" si="8"/>
        <v>245</v>
      </c>
      <c r="D57" s="131">
        <v>156</v>
      </c>
      <c r="E57" s="132">
        <v>89</v>
      </c>
      <c r="F57" s="133"/>
      <c r="G57" s="117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5"/>
      <c r="T57" s="5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3"/>
      <c r="BX57" s="3"/>
      <c r="BY57" s="4"/>
      <c r="BZ57" s="4"/>
      <c r="CA57" s="5"/>
      <c r="CB57" s="5"/>
      <c r="CC57" s="5"/>
      <c r="CD57" s="5"/>
      <c r="CE57" s="5"/>
      <c r="CF57" s="5"/>
      <c r="CG57" s="5"/>
      <c r="CH57" s="5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5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</row>
    <row r="58" spans="1:234" s="35" customFormat="1" ht="18.75" customHeight="1" x14ac:dyDescent="0.2">
      <c r="A58" s="243" t="s">
        <v>68</v>
      </c>
      <c r="B58" s="244"/>
      <c r="C58" s="127">
        <f t="shared" si="8"/>
        <v>0</v>
      </c>
      <c r="D58" s="92"/>
      <c r="E58" s="134"/>
      <c r="F58" s="128"/>
      <c r="G58" s="117" t="str">
        <f>CA58&amp;CB58</f>
        <v/>
      </c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5"/>
      <c r="T58" s="5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3"/>
      <c r="BX58" s="3"/>
      <c r="BY58" s="4"/>
      <c r="BZ58" s="4"/>
      <c r="CA58" s="5" t="str">
        <f>IF(CG58=1,"* Programa de Atención domiciliaria apersonas con Dependencia Severa debe ser MENOR O IGUAL al Total.","")</f>
        <v/>
      </c>
      <c r="CB58" s="5" t="str">
        <f>IF(CH58=1,"* Recuerde digitar la Columna Programa de Atención Domiciliaria a Personas con Dependencia Severa (Digite Cero si no tiene). ","")</f>
        <v/>
      </c>
      <c r="CC58" s="5"/>
      <c r="CD58" s="5"/>
      <c r="CE58" s="5"/>
      <c r="CF58" s="5"/>
      <c r="CG58" s="5">
        <f>IF(F58&gt;C58,1,0)</f>
        <v>0</v>
      </c>
      <c r="CH58" s="5">
        <f>IF(AND(C58&lt;&gt;0,F58=""),1,0)</f>
        <v>0</v>
      </c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5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</row>
    <row r="59" spans="1:234" s="35" customFormat="1" x14ac:dyDescent="0.2">
      <c r="A59" s="242" t="s">
        <v>69</v>
      </c>
      <c r="B59" s="242"/>
      <c r="C59" s="135">
        <f>D59</f>
        <v>0</v>
      </c>
      <c r="D59" s="131"/>
      <c r="E59" s="136"/>
      <c r="F59" s="137"/>
      <c r="G59" s="117" t="str">
        <f>CA59&amp;CB59</f>
        <v/>
      </c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5"/>
      <c r="T59" s="5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3"/>
      <c r="BX59" s="3"/>
      <c r="BY59" s="4"/>
      <c r="BZ59" s="4"/>
      <c r="CA59" s="5" t="str">
        <f>IF(CG59=1,"* Programa de Atención domiciliaria apersonas con Dependencia Severa debe ser MENOR O IGUAL al Total.","")</f>
        <v/>
      </c>
      <c r="CB59" s="5" t="str">
        <f>IF(CH59=1,"* Recuerde digitar la Columna Programa de Atención Domiciliaria a Personas con Dependencia Severa (Digite Cero si no tiene). ","")</f>
        <v/>
      </c>
      <c r="CC59" s="5"/>
      <c r="CD59" s="5"/>
      <c r="CE59" s="5"/>
      <c r="CF59" s="5"/>
      <c r="CG59" s="5">
        <f>IF(F59&gt;C59,1,0)</f>
        <v>0</v>
      </c>
      <c r="CH59" s="5">
        <f>IF(AND(C59&lt;&gt;0,F59=""),1,0)</f>
        <v>0</v>
      </c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5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</row>
    <row r="60" spans="1:234" s="35" customFormat="1" x14ac:dyDescent="0.2">
      <c r="A60" s="227" t="s">
        <v>70</v>
      </c>
      <c r="B60" s="227"/>
      <c r="C60" s="138">
        <f>D60</f>
        <v>0</v>
      </c>
      <c r="D60" s="65"/>
      <c r="E60" s="139"/>
      <c r="F60" s="140"/>
      <c r="G60" s="117"/>
      <c r="H60" s="119"/>
      <c r="I60" s="117"/>
      <c r="J60" s="117"/>
      <c r="K60" s="117"/>
      <c r="L60" s="5"/>
      <c r="M60" s="5"/>
      <c r="N60" s="5"/>
      <c r="O60" s="5"/>
      <c r="P60" s="5"/>
      <c r="Q60" s="5"/>
      <c r="R60" s="5"/>
      <c r="S60" s="5"/>
      <c r="T60" s="5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3"/>
      <c r="BX60" s="3"/>
      <c r="BY60" s="4"/>
      <c r="BZ60" s="4"/>
      <c r="CA60" s="5"/>
      <c r="CB60" s="5"/>
      <c r="CC60" s="5"/>
      <c r="CD60" s="5"/>
      <c r="CE60" s="5"/>
      <c r="CF60" s="5"/>
      <c r="CG60" s="5"/>
      <c r="CH60" s="5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5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</row>
    <row r="61" spans="1:234" s="35" customFormat="1" ht="23.25" customHeight="1" x14ac:dyDescent="0.2">
      <c r="A61" s="209" t="s">
        <v>71</v>
      </c>
      <c r="B61" s="209"/>
      <c r="C61" s="141">
        <f>+F61</f>
        <v>0</v>
      </c>
      <c r="D61" s="142"/>
      <c r="E61" s="143"/>
      <c r="F61" s="144"/>
      <c r="G61" s="117" t="str">
        <f>CA61&amp;CB61</f>
        <v/>
      </c>
      <c r="H61" s="119"/>
      <c r="I61" s="117"/>
      <c r="J61" s="117"/>
      <c r="K61" s="117"/>
      <c r="L61" s="5"/>
      <c r="M61" s="5"/>
      <c r="N61" s="5"/>
      <c r="O61" s="5"/>
      <c r="P61" s="5"/>
      <c r="Q61" s="5"/>
      <c r="R61" s="5"/>
      <c r="S61" s="5"/>
      <c r="T61" s="5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3"/>
      <c r="BX61" s="3"/>
      <c r="BY61" s="4"/>
      <c r="BZ61" s="4"/>
      <c r="CA61" s="5" t="str">
        <f>IF(CG61=1,"* Programa de Atención domiciliaria apersonas con Dependencia Severa debe ser MENOR O IGUAL al Total.","")</f>
        <v/>
      </c>
      <c r="CB61" s="5" t="str">
        <f>IF(CH61=1,"* Recuerde digitar la Columna Programa de Atención Domiciliaria a Personas con Dependencia Severa (Digite Cero si no tiene). ","")</f>
        <v/>
      </c>
      <c r="CC61" s="5"/>
      <c r="CD61" s="5"/>
      <c r="CE61" s="5"/>
      <c r="CF61" s="5"/>
      <c r="CG61" s="5">
        <f>IF(F61&gt;C61,1,0)</f>
        <v>0</v>
      </c>
      <c r="CH61" s="5">
        <f>IF(AND(C61&lt;&gt;0,F61=""),1,0)</f>
        <v>0</v>
      </c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5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</row>
    <row r="62" spans="1:234" s="35" customFormat="1" ht="32.1" customHeight="1" x14ac:dyDescent="0.2">
      <c r="A62" s="109" t="s">
        <v>72</v>
      </c>
      <c r="B62" s="110"/>
      <c r="C62" s="110"/>
      <c r="D62" s="110"/>
      <c r="E62" s="110"/>
      <c r="F62" s="110"/>
      <c r="G62" s="145"/>
      <c r="H62" s="146"/>
      <c r="I62" s="119"/>
      <c r="J62" s="117"/>
      <c r="K62" s="117"/>
      <c r="L62" s="5"/>
      <c r="M62" s="5"/>
      <c r="N62" s="5"/>
      <c r="O62" s="5"/>
      <c r="P62" s="5"/>
      <c r="Q62" s="5"/>
      <c r="R62" s="5"/>
      <c r="S62" s="5"/>
      <c r="T62" s="5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3"/>
      <c r="BX62" s="3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5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</row>
    <row r="63" spans="1:234" s="35" customFormat="1" x14ac:dyDescent="0.2">
      <c r="A63" s="210" t="s">
        <v>73</v>
      </c>
      <c r="B63" s="211"/>
      <c r="C63" s="216" t="s">
        <v>74</v>
      </c>
      <c r="D63" s="216"/>
      <c r="E63" s="216"/>
      <c r="F63" s="216"/>
      <c r="G63" s="217"/>
      <c r="H63" s="218" t="s">
        <v>75</v>
      </c>
      <c r="I63" s="219"/>
      <c r="J63" s="10"/>
      <c r="K63" s="10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3"/>
      <c r="BX63" s="3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5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</row>
    <row r="64" spans="1:234" s="35" customFormat="1" x14ac:dyDescent="0.2">
      <c r="A64" s="212"/>
      <c r="B64" s="213"/>
      <c r="C64" s="210" t="s">
        <v>4</v>
      </c>
      <c r="D64" s="204" t="s">
        <v>76</v>
      </c>
      <c r="E64" s="205"/>
      <c r="F64" s="206"/>
      <c r="G64" s="221" t="s">
        <v>77</v>
      </c>
      <c r="H64" s="220"/>
      <c r="I64" s="219"/>
      <c r="J64" s="10"/>
      <c r="K64" s="10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3"/>
      <c r="BX64" s="3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5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</row>
    <row r="65" spans="1:234" s="35" customFormat="1" ht="26.45" customHeight="1" x14ac:dyDescent="0.2">
      <c r="A65" s="214"/>
      <c r="B65" s="215"/>
      <c r="C65" s="214"/>
      <c r="D65" s="112" t="s">
        <v>78</v>
      </c>
      <c r="E65" s="16" t="s">
        <v>79</v>
      </c>
      <c r="F65" s="147" t="s">
        <v>80</v>
      </c>
      <c r="G65" s="222"/>
      <c r="H65" s="148" t="s">
        <v>81</v>
      </c>
      <c r="I65" s="197" t="s">
        <v>82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3"/>
      <c r="BX65" s="3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5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</row>
    <row r="66" spans="1:234" s="35" customFormat="1" x14ac:dyDescent="0.2">
      <c r="A66" s="223" t="s">
        <v>83</v>
      </c>
      <c r="B66" s="224"/>
      <c r="C66" s="149">
        <f>SUM(D66:F66)+H66</f>
        <v>0</v>
      </c>
      <c r="D66" s="76"/>
      <c r="E66" s="77"/>
      <c r="F66" s="150"/>
      <c r="G66" s="151"/>
      <c r="H66" s="125">
        <v>0</v>
      </c>
      <c r="I66" s="15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3"/>
      <c r="BX66" s="3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5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</row>
    <row r="67" spans="1:234" s="35" customFormat="1" x14ac:dyDescent="0.2">
      <c r="A67" s="225" t="s">
        <v>84</v>
      </c>
      <c r="B67" s="226"/>
      <c r="C67" s="153">
        <f t="shared" ref="C67:C71" si="9">SUM(D67:F67)+H67</f>
        <v>0</v>
      </c>
      <c r="D67" s="65"/>
      <c r="E67" s="82"/>
      <c r="F67" s="154"/>
      <c r="G67" s="155"/>
      <c r="H67" s="156">
        <v>0</v>
      </c>
      <c r="I67" s="157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3"/>
      <c r="BX67" s="3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5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</row>
    <row r="68" spans="1:234" s="35" customFormat="1" x14ac:dyDescent="0.2">
      <c r="A68" s="225" t="s">
        <v>85</v>
      </c>
      <c r="B68" s="226"/>
      <c r="C68" s="153">
        <f t="shared" si="9"/>
        <v>2</v>
      </c>
      <c r="D68" s="65"/>
      <c r="E68" s="82"/>
      <c r="F68" s="154"/>
      <c r="G68" s="155"/>
      <c r="H68" s="156">
        <v>2</v>
      </c>
      <c r="I68" s="157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3"/>
      <c r="BX68" s="3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5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</row>
    <row r="69" spans="1:234" s="35" customFormat="1" x14ac:dyDescent="0.2">
      <c r="A69" s="225" t="s">
        <v>86</v>
      </c>
      <c r="B69" s="226"/>
      <c r="C69" s="153">
        <f t="shared" si="9"/>
        <v>12</v>
      </c>
      <c r="D69" s="65"/>
      <c r="E69" s="82"/>
      <c r="F69" s="154"/>
      <c r="G69" s="155"/>
      <c r="H69" s="156">
        <v>12</v>
      </c>
      <c r="I69" s="157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3"/>
      <c r="BX69" s="3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5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</row>
    <row r="70" spans="1:234" s="35" customFormat="1" x14ac:dyDescent="0.2">
      <c r="A70" s="225" t="s">
        <v>87</v>
      </c>
      <c r="B70" s="226"/>
      <c r="C70" s="153">
        <f t="shared" si="9"/>
        <v>13</v>
      </c>
      <c r="D70" s="65"/>
      <c r="E70" s="82"/>
      <c r="F70" s="154"/>
      <c r="G70" s="155"/>
      <c r="H70" s="156">
        <v>13</v>
      </c>
      <c r="I70" s="157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3"/>
      <c r="BX70" s="3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5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</row>
    <row r="71" spans="1:234" s="35" customFormat="1" x14ac:dyDescent="0.2">
      <c r="A71" s="207" t="s">
        <v>88</v>
      </c>
      <c r="B71" s="208"/>
      <c r="C71" s="158">
        <f t="shared" si="9"/>
        <v>3</v>
      </c>
      <c r="D71" s="92"/>
      <c r="E71" s="93"/>
      <c r="F71" s="159"/>
      <c r="G71" s="160"/>
      <c r="H71" s="128">
        <v>3</v>
      </c>
      <c r="I71" s="16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3"/>
      <c r="BX71" s="3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5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</row>
    <row r="72" spans="1:234" s="35" customFormat="1" x14ac:dyDescent="0.2">
      <c r="A72" s="1" t="s">
        <v>89</v>
      </c>
      <c r="B72" s="10"/>
      <c r="C72" s="10"/>
      <c r="D72" s="10"/>
      <c r="E72" s="10"/>
      <c r="F72" s="10"/>
      <c r="G72" s="10"/>
      <c r="H72" s="10"/>
      <c r="I72" s="1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3"/>
      <c r="BX72" s="3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5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</row>
    <row r="73" spans="1:234" s="35" customFormat="1" ht="32.1" customHeight="1" x14ac:dyDescent="0.2">
      <c r="A73" s="162" t="s">
        <v>90</v>
      </c>
      <c r="B73" s="163"/>
      <c r="C73" s="163"/>
      <c r="D73" s="163"/>
      <c r="E73" s="163"/>
      <c r="F73" s="164"/>
      <c r="G73" s="164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3"/>
      <c r="BX73" s="3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5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</row>
    <row r="74" spans="1:234" s="35" customFormat="1" ht="21" customHeight="1" x14ac:dyDescent="0.2">
      <c r="A74" s="199" t="s">
        <v>91</v>
      </c>
      <c r="B74" s="199" t="s">
        <v>92</v>
      </c>
      <c r="C74" s="204" t="s">
        <v>93</v>
      </c>
      <c r="D74" s="205"/>
      <c r="E74" s="205"/>
      <c r="F74" s="205"/>
      <c r="G74" s="206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3"/>
      <c r="BX74" s="3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5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</row>
    <row r="75" spans="1:234" s="35" customFormat="1" ht="21.75" customHeight="1" x14ac:dyDescent="0.2">
      <c r="A75" s="200"/>
      <c r="B75" s="200"/>
      <c r="C75" s="112" t="s">
        <v>94</v>
      </c>
      <c r="D75" s="165" t="s">
        <v>95</v>
      </c>
      <c r="E75" s="16" t="s">
        <v>96</v>
      </c>
      <c r="F75" s="16" t="s">
        <v>97</v>
      </c>
      <c r="G75" s="147" t="s">
        <v>98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3"/>
      <c r="BX75" s="3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5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</row>
    <row r="76" spans="1:234" s="35" customFormat="1" ht="21" customHeight="1" x14ac:dyDescent="0.2">
      <c r="A76" s="166" t="s">
        <v>99</v>
      </c>
      <c r="B76" s="167">
        <f>SUM(C76:G76)</f>
        <v>0</v>
      </c>
      <c r="C76" s="76"/>
      <c r="D76" s="168"/>
      <c r="E76" s="168"/>
      <c r="F76" s="168"/>
      <c r="G76" s="169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3"/>
      <c r="BX76" s="3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5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</row>
    <row r="77" spans="1:234" s="35" customFormat="1" ht="21" customHeight="1" x14ac:dyDescent="0.2">
      <c r="A77" s="170" t="s">
        <v>53</v>
      </c>
      <c r="B77" s="171">
        <f>SUM(C77:G77)</f>
        <v>0</v>
      </c>
      <c r="C77" s="92"/>
      <c r="D77" s="94"/>
      <c r="E77" s="94"/>
      <c r="F77" s="94"/>
      <c r="G77" s="17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3"/>
      <c r="BX77" s="3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5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</row>
    <row r="78" spans="1:234" ht="32.1" customHeight="1" x14ac:dyDescent="0.2">
      <c r="A78" s="162" t="s">
        <v>100</v>
      </c>
      <c r="B78" s="163"/>
      <c r="C78" s="163"/>
      <c r="D78" s="163"/>
      <c r="E78" s="163"/>
      <c r="F78" s="164"/>
      <c r="G78" s="164"/>
    </row>
    <row r="79" spans="1:234" ht="21" customHeight="1" x14ac:dyDescent="0.2">
      <c r="A79" s="199" t="s">
        <v>91</v>
      </c>
      <c r="B79" s="199" t="s">
        <v>101</v>
      </c>
      <c r="C79" s="204" t="s">
        <v>102</v>
      </c>
      <c r="D79" s="205"/>
      <c r="E79" s="205"/>
      <c r="F79" s="205"/>
      <c r="G79" s="206"/>
    </row>
    <row r="80" spans="1:234" ht="21" customHeight="1" x14ac:dyDescent="0.2">
      <c r="A80" s="200"/>
      <c r="B80" s="200"/>
      <c r="C80" s="112" t="s">
        <v>94</v>
      </c>
      <c r="D80" s="165" t="s">
        <v>95</v>
      </c>
      <c r="E80" s="16" t="s">
        <v>96</v>
      </c>
      <c r="F80" s="16" t="s">
        <v>97</v>
      </c>
      <c r="G80" s="147" t="s">
        <v>98</v>
      </c>
    </row>
    <row r="81" spans="1:104" ht="25.5" customHeight="1" x14ac:dyDescent="0.2">
      <c r="A81" s="173" t="s">
        <v>103</v>
      </c>
      <c r="B81" s="174">
        <f>SUM(C81:G81)</f>
        <v>0</v>
      </c>
      <c r="C81" s="175"/>
      <c r="D81" s="176"/>
      <c r="E81" s="176"/>
      <c r="F81" s="176"/>
      <c r="G81" s="177"/>
    </row>
    <row r="82" spans="1:104" ht="28.5" customHeight="1" x14ac:dyDescent="0.2">
      <c r="A82" s="162" t="s">
        <v>104</v>
      </c>
      <c r="B82" s="163"/>
      <c r="C82" s="163"/>
      <c r="D82" s="163"/>
      <c r="E82" s="163"/>
      <c r="F82" s="164"/>
      <c r="G82" s="164"/>
    </row>
    <row r="83" spans="1:104" ht="18" customHeight="1" x14ac:dyDescent="0.2">
      <c r="A83" s="199" t="s">
        <v>105</v>
      </c>
      <c r="B83" s="201" t="s">
        <v>106</v>
      </c>
      <c r="C83" s="201" t="s">
        <v>107</v>
      </c>
      <c r="BR83" s="3"/>
      <c r="BS83" s="3"/>
      <c r="BT83" s="3"/>
      <c r="BU83" s="3"/>
      <c r="BV83" s="35"/>
      <c r="BW83" s="35"/>
      <c r="BX83" s="35"/>
      <c r="CV83" s="5"/>
      <c r="CW83" s="5"/>
      <c r="CX83" s="5"/>
      <c r="CY83" s="5"/>
      <c r="CZ83" s="5"/>
    </row>
    <row r="84" spans="1:104" ht="27.75" customHeight="1" x14ac:dyDescent="0.2">
      <c r="A84" s="200"/>
      <c r="B84" s="202"/>
      <c r="C84" s="203"/>
      <c r="BR84" s="3"/>
      <c r="BS84" s="3"/>
      <c r="BT84" s="3"/>
      <c r="BU84" s="3"/>
      <c r="BV84" s="35"/>
      <c r="BW84" s="35"/>
      <c r="BX84" s="35"/>
      <c r="CV84" s="5"/>
      <c r="CW84" s="5"/>
      <c r="CX84" s="5"/>
      <c r="CY84" s="5"/>
      <c r="CZ84" s="5"/>
    </row>
    <row r="85" spans="1:104" ht="27.75" customHeight="1" x14ac:dyDescent="0.2">
      <c r="A85" s="173" t="s">
        <v>99</v>
      </c>
      <c r="B85" s="178"/>
      <c r="C85" s="178"/>
      <c r="BR85" s="3"/>
      <c r="BS85" s="3"/>
      <c r="BT85" s="3"/>
      <c r="BU85" s="3"/>
      <c r="BV85" s="35"/>
      <c r="BW85" s="35"/>
      <c r="BX85" s="35"/>
      <c r="CV85" s="5"/>
      <c r="CW85" s="5"/>
      <c r="CX85" s="5"/>
      <c r="CY85" s="5"/>
      <c r="CZ85" s="5"/>
    </row>
    <row r="194" spans="1:234" ht="12" customHeight="1" x14ac:dyDescent="0.2"/>
    <row r="195" spans="1:234" s="179" customFormat="1" x14ac:dyDescent="0.2">
      <c r="A195" s="179">
        <f>SUM(C10:C36,C48,C52:C61,C66:C71,B76:B77,B81,B85:C85)</f>
        <v>2119</v>
      </c>
      <c r="B195" s="179">
        <f>SUM(CG7:CO85)</f>
        <v>0</v>
      </c>
      <c r="BW195" s="180"/>
      <c r="BX195" s="180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</row>
  </sheetData>
  <mergeCells count="64">
    <mergeCell ref="A14:B14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43:A45"/>
    <mergeCell ref="A27:B27"/>
    <mergeCell ref="A28:B28"/>
    <mergeCell ref="A29:B29"/>
    <mergeCell ref="A30:B30"/>
    <mergeCell ref="A31:B31"/>
    <mergeCell ref="A32:A36"/>
    <mergeCell ref="A38:B38"/>
    <mergeCell ref="A39:B39"/>
    <mergeCell ref="A40:B40"/>
    <mergeCell ref="A41:B41"/>
    <mergeCell ref="A42:B42"/>
    <mergeCell ref="A60:B60"/>
    <mergeCell ref="A46:B46"/>
    <mergeCell ref="A47:B47"/>
    <mergeCell ref="A48:B48"/>
    <mergeCell ref="A51:B51"/>
    <mergeCell ref="A52:B52"/>
    <mergeCell ref="A53:B53"/>
    <mergeCell ref="A54:A55"/>
    <mergeCell ref="A56:B56"/>
    <mergeCell ref="A57:B57"/>
    <mergeCell ref="A58:B58"/>
    <mergeCell ref="A59:B59"/>
    <mergeCell ref="A71:B71"/>
    <mergeCell ref="A61:B61"/>
    <mergeCell ref="A63:B65"/>
    <mergeCell ref="C63:G63"/>
    <mergeCell ref="H63:I64"/>
    <mergeCell ref="C64:C65"/>
    <mergeCell ref="D64:F64"/>
    <mergeCell ref="G64:G65"/>
    <mergeCell ref="A66:B66"/>
    <mergeCell ref="A67:B67"/>
    <mergeCell ref="A68:B68"/>
    <mergeCell ref="A69:B69"/>
    <mergeCell ref="A70:B70"/>
    <mergeCell ref="A83:A84"/>
    <mergeCell ref="B83:B84"/>
    <mergeCell ref="C83:C84"/>
    <mergeCell ref="A74:A75"/>
    <mergeCell ref="B74:B75"/>
    <mergeCell ref="C74:G74"/>
    <mergeCell ref="A79:A80"/>
    <mergeCell ref="B79:B80"/>
    <mergeCell ref="C79:G79"/>
  </mergeCells>
  <dataValidations count="1">
    <dataValidation type="whole" allowBlank="1" showInputMessage="1" showErrorMessage="1" sqref="A1:XFD1048576" xr:uid="{7E722F62-E213-493B-B481-538034DCCF12}">
      <formula1>0</formula1>
      <formula2>1E+27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Z195"/>
  <sheetViews>
    <sheetView tabSelected="1" workbookViewId="0">
      <selection sqref="A1:XFD1048576"/>
    </sheetView>
  </sheetViews>
  <sheetFormatPr baseColWidth="10" defaultColWidth="11.42578125" defaultRowHeight="14.25" x14ac:dyDescent="0.2"/>
  <cols>
    <col min="1" max="1" width="40.42578125" style="2" customWidth="1"/>
    <col min="2" max="2" width="25.85546875" style="2" customWidth="1"/>
    <col min="3" max="3" width="18.28515625" style="2" customWidth="1"/>
    <col min="4" max="10" width="16" style="2" customWidth="1"/>
    <col min="11" max="11" width="18.42578125" style="2" customWidth="1"/>
    <col min="12" max="12" width="16.28515625" style="2" customWidth="1"/>
    <col min="13" max="74" width="11.42578125" style="2"/>
    <col min="75" max="76" width="11.42578125" style="3"/>
    <col min="77" max="77" width="11.42578125" style="4" customWidth="1"/>
    <col min="78" max="104" width="11.28515625" style="4" hidden="1" customWidth="1"/>
    <col min="105" max="105" width="11.28515625" style="5" hidden="1" customWidth="1"/>
    <col min="106" max="234" width="11.42578125" style="5"/>
    <col min="235" max="16384" width="11.42578125" style="2"/>
  </cols>
  <sheetData>
    <row r="1" spans="1:234" ht="16.350000000000001" customHeight="1" x14ac:dyDescent="0.2">
      <c r="A1" s="1" t="s">
        <v>0</v>
      </c>
    </row>
    <row r="2" spans="1:234" ht="16.350000000000001" customHeight="1" x14ac:dyDescent="0.2">
      <c r="A2" s="1" t="str">
        <f>CONCATENATE("COMUNA: ",[13]NOMBRE!B2," - ","( ",[13]NOMBRE!C2,[13]NOMBRE!D2,[13]NOMBRE!E2,[13]NOMBRE!F2,[13]NOMBRE!G2," )")</f>
        <v>COMUNA: LINARES - ( 07401 )</v>
      </c>
    </row>
    <row r="3" spans="1:234" ht="16.350000000000001" customHeight="1" x14ac:dyDescent="0.2">
      <c r="A3" s="1" t="str">
        <f>CONCATENATE("ESTABLECIMIENTO/ESTRATEGIA: ",[13]NOMBRE!B3," - ","( ",[13]NOMBRE!C3,[13]NOMBRE!D3,[13]NOMBRE!E3,[13]NOMBRE!F3,[13]NOMBRE!G3,[13]NOMBRE!H3," )")</f>
        <v>ESTABLECIMIENTO/ESTRATEGIA: HOSPITAL PRESIDENTE CARLOS IBAÑEZ DEL CAMPO - ( 116108 )</v>
      </c>
    </row>
    <row r="4" spans="1:234" ht="16.350000000000001" customHeight="1" x14ac:dyDescent="0.2">
      <c r="A4" s="1" t="str">
        <f>CONCATENATE("MES: ",[13]NOMBRE!B6," - ","( ",[13]NOMBRE!C6,[13]NOMBRE!D6," )")</f>
        <v>MES: DICIEMBRE - ( 12 )</v>
      </c>
    </row>
    <row r="5" spans="1:234" ht="16.350000000000001" customHeight="1" x14ac:dyDescent="0.2">
      <c r="A5" s="1" t="str">
        <f>CONCATENATE("AÑO: ",[13]NOMBRE!B7)</f>
        <v>AÑO: 2021</v>
      </c>
    </row>
    <row r="6" spans="1:234" ht="15" customHeight="1" x14ac:dyDescent="0.2">
      <c r="A6" s="6"/>
      <c r="B6" s="6"/>
      <c r="C6" s="7" t="s">
        <v>1</v>
      </c>
      <c r="D6" s="6"/>
      <c r="E6" s="6"/>
      <c r="F6" s="6"/>
      <c r="G6" s="6"/>
      <c r="H6" s="8"/>
      <c r="I6" s="9"/>
      <c r="J6" s="10"/>
      <c r="K6" s="10"/>
    </row>
    <row r="7" spans="1:234" ht="15" x14ac:dyDescent="0.2">
      <c r="A7" s="11"/>
      <c r="B7" s="11"/>
      <c r="C7" s="11"/>
      <c r="D7" s="11"/>
      <c r="E7" s="11"/>
      <c r="F7" s="11"/>
      <c r="G7" s="11"/>
      <c r="H7" s="8"/>
      <c r="I7" s="9"/>
      <c r="J7" s="10"/>
      <c r="K7" s="10"/>
    </row>
    <row r="8" spans="1:234" ht="32.1" customHeight="1" x14ac:dyDescent="0.2">
      <c r="A8" s="12" t="s">
        <v>2</v>
      </c>
      <c r="G8" s="12"/>
      <c r="I8" s="13"/>
      <c r="J8" s="10"/>
      <c r="K8" s="10"/>
    </row>
    <row r="9" spans="1:234" ht="66.75" customHeight="1" x14ac:dyDescent="0.2">
      <c r="A9" s="204" t="s">
        <v>3</v>
      </c>
      <c r="B9" s="205"/>
      <c r="C9" s="198" t="s">
        <v>4</v>
      </c>
      <c r="D9" s="15" t="s">
        <v>5</v>
      </c>
      <c r="E9" s="16" t="s">
        <v>6</v>
      </c>
      <c r="F9" s="16" t="s">
        <v>7</v>
      </c>
      <c r="G9" s="17" t="s">
        <v>8</v>
      </c>
      <c r="H9" s="18" t="s">
        <v>9</v>
      </c>
      <c r="I9" s="19" t="s">
        <v>10</v>
      </c>
      <c r="J9" s="19" t="s">
        <v>11</v>
      </c>
      <c r="K9" s="113" t="s">
        <v>12</v>
      </c>
      <c r="L9" s="21" t="s">
        <v>13</v>
      </c>
      <c r="M9" s="22" t="s">
        <v>14</v>
      </c>
      <c r="N9" s="22" t="s">
        <v>15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BW9" s="2"/>
    </row>
    <row r="10" spans="1:234" s="35" customFormat="1" ht="17.25" customHeight="1" x14ac:dyDescent="0.2">
      <c r="A10" s="228" t="s">
        <v>16</v>
      </c>
      <c r="B10" s="229"/>
      <c r="C10" s="23">
        <f>SUM(D10:G10)</f>
        <v>0</v>
      </c>
      <c r="D10" s="24"/>
      <c r="E10" s="25"/>
      <c r="F10" s="25"/>
      <c r="G10" s="26"/>
      <c r="H10" s="27"/>
      <c r="I10" s="28"/>
      <c r="J10" s="29"/>
      <c r="K10" s="27"/>
      <c r="L10" s="30"/>
      <c r="M10" s="31"/>
      <c r="N10" s="32"/>
      <c r="O10" s="33" t="str">
        <f>CA10&amp;CB10</f>
        <v/>
      </c>
      <c r="P10" s="34"/>
      <c r="Q10" s="34"/>
      <c r="R10" s="34"/>
      <c r="S10" s="34"/>
      <c r="T10" s="34"/>
      <c r="U10" s="34"/>
      <c r="V10" s="34"/>
      <c r="W10" s="34"/>
      <c r="X10" s="34"/>
      <c r="Y10" s="5"/>
      <c r="Z10" s="5"/>
      <c r="AA10" s="5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3"/>
      <c r="BY10" s="4"/>
      <c r="BZ10" s="4"/>
      <c r="CA10" s="5" t="str">
        <f>IF(CG10=1,"* La suma del número de Primera, Segunda y Tercera o más Visitas de Seguimiento debe coincidir con el Total. ","")</f>
        <v/>
      </c>
      <c r="CB10" s="5" t="str">
        <f t="shared" ref="CB10:CB36" si="0">IF(CH10=1,"* Programa de Atención Domiciliaria a Personas con Dependencia Severa debe ser MENOR O IGUAL al Total. ","")</f>
        <v/>
      </c>
      <c r="CC10" s="5"/>
      <c r="CD10" s="5"/>
      <c r="CE10" s="5"/>
      <c r="CF10" s="5"/>
      <c r="CG10" s="5">
        <f>IF((K10+J10+L10)&lt;&gt;C10,1,0)</f>
        <v>0</v>
      </c>
      <c r="CH10" s="5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5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</row>
    <row r="11" spans="1:234" s="35" customFormat="1" ht="17.25" customHeight="1" x14ac:dyDescent="0.2">
      <c r="A11" s="246" t="s">
        <v>17</v>
      </c>
      <c r="B11" s="249"/>
      <c r="C11" s="23">
        <f>SUM(D11:G11)</f>
        <v>0</v>
      </c>
      <c r="D11" s="36"/>
      <c r="E11" s="37"/>
      <c r="F11" s="37"/>
      <c r="G11" s="38"/>
      <c r="H11" s="39"/>
      <c r="I11" s="40"/>
      <c r="J11" s="41"/>
      <c r="K11" s="39"/>
      <c r="L11" s="38"/>
      <c r="M11" s="42"/>
      <c r="N11" s="32"/>
      <c r="O11" s="33" t="str">
        <f t="shared" ref="O11:O36" si="1">CA11&amp;CB11</f>
        <v/>
      </c>
      <c r="P11" s="34"/>
      <c r="Q11" s="34"/>
      <c r="R11" s="34"/>
      <c r="S11" s="34"/>
      <c r="T11" s="34"/>
      <c r="U11" s="34"/>
      <c r="V11" s="34"/>
      <c r="W11" s="34"/>
      <c r="X11" s="34"/>
      <c r="Y11" s="5"/>
      <c r="Z11" s="5"/>
      <c r="AA11" s="5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3"/>
      <c r="BY11" s="4"/>
      <c r="BZ11" s="4"/>
      <c r="CA11" s="5" t="str">
        <f t="shared" ref="CA11:CA36" si="2">IF(CG11=1,"* La suma del número de Primera, Segunda y Tercera o más Visitas de Seguimiento debe coincidir con el Total. ","")</f>
        <v/>
      </c>
      <c r="CB11" s="5" t="str">
        <f t="shared" si="0"/>
        <v/>
      </c>
      <c r="CC11" s="5"/>
      <c r="CD11" s="5"/>
      <c r="CE11" s="5"/>
      <c r="CF11" s="5"/>
      <c r="CG11" s="5">
        <f t="shared" ref="CG11:CG36" si="3">IF((K11+J11+L11)&lt;&gt;C11,1,0)</f>
        <v>0</v>
      </c>
      <c r="CH11" s="5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5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</row>
    <row r="12" spans="1:234" s="35" customFormat="1" ht="17.25" customHeight="1" x14ac:dyDescent="0.2">
      <c r="A12" s="246" t="s">
        <v>18</v>
      </c>
      <c r="B12" s="249"/>
      <c r="C12" s="23">
        <f t="shared" ref="C12:C34" si="4">SUM(D12:G12)</f>
        <v>0</v>
      </c>
      <c r="D12" s="36"/>
      <c r="E12" s="37"/>
      <c r="F12" s="37"/>
      <c r="G12" s="38"/>
      <c r="H12" s="39"/>
      <c r="I12" s="40"/>
      <c r="J12" s="41"/>
      <c r="K12" s="39"/>
      <c r="L12" s="38"/>
      <c r="M12" s="42"/>
      <c r="N12" s="32"/>
      <c r="O12" s="33" t="str">
        <f t="shared" si="1"/>
        <v/>
      </c>
      <c r="P12" s="34"/>
      <c r="Q12" s="34"/>
      <c r="R12" s="34"/>
      <c r="S12" s="34"/>
      <c r="T12" s="34"/>
      <c r="U12" s="34"/>
      <c r="V12" s="34"/>
      <c r="W12" s="34"/>
      <c r="X12" s="34"/>
      <c r="Y12" s="5"/>
      <c r="Z12" s="5"/>
      <c r="AA12" s="5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3"/>
      <c r="BY12" s="4"/>
      <c r="BZ12" s="4"/>
      <c r="CA12" s="5" t="str">
        <f t="shared" si="2"/>
        <v/>
      </c>
      <c r="CB12" s="5" t="str">
        <f t="shared" si="0"/>
        <v/>
      </c>
      <c r="CC12" s="5"/>
      <c r="CD12" s="5"/>
      <c r="CE12" s="5"/>
      <c r="CF12" s="5"/>
      <c r="CG12" s="5">
        <f t="shared" si="3"/>
        <v>0</v>
      </c>
      <c r="CH12" s="5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5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</row>
    <row r="13" spans="1:234" s="35" customFormat="1" ht="17.25" customHeight="1" x14ac:dyDescent="0.2">
      <c r="A13" s="246" t="s">
        <v>19</v>
      </c>
      <c r="B13" s="249"/>
      <c r="C13" s="23">
        <f t="shared" si="4"/>
        <v>0</v>
      </c>
      <c r="D13" s="36"/>
      <c r="E13" s="37"/>
      <c r="F13" s="37"/>
      <c r="G13" s="38"/>
      <c r="H13" s="39"/>
      <c r="I13" s="40"/>
      <c r="J13" s="41"/>
      <c r="K13" s="39"/>
      <c r="L13" s="38"/>
      <c r="M13" s="42"/>
      <c r="N13" s="32"/>
      <c r="O13" s="33" t="str">
        <f t="shared" si="1"/>
        <v/>
      </c>
      <c r="P13" s="34"/>
      <c r="Q13" s="34"/>
      <c r="R13" s="34"/>
      <c r="S13" s="34"/>
      <c r="T13" s="34"/>
      <c r="U13" s="34"/>
      <c r="V13" s="34"/>
      <c r="W13" s="34"/>
      <c r="X13" s="34"/>
      <c r="Y13" s="5"/>
      <c r="Z13" s="5"/>
      <c r="AA13" s="5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3"/>
      <c r="BY13" s="4"/>
      <c r="BZ13" s="4"/>
      <c r="CA13" s="5" t="str">
        <f t="shared" si="2"/>
        <v/>
      </c>
      <c r="CB13" s="5" t="str">
        <f t="shared" si="0"/>
        <v/>
      </c>
      <c r="CC13" s="5"/>
      <c r="CD13" s="5"/>
      <c r="CE13" s="5"/>
      <c r="CF13" s="5"/>
      <c r="CG13" s="5">
        <f t="shared" si="3"/>
        <v>0</v>
      </c>
      <c r="CH13" s="5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5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</row>
    <row r="14" spans="1:234" s="35" customFormat="1" ht="25.5" customHeight="1" x14ac:dyDescent="0.2">
      <c r="A14" s="246" t="s">
        <v>20</v>
      </c>
      <c r="B14" s="249"/>
      <c r="C14" s="23">
        <f t="shared" si="4"/>
        <v>0</v>
      </c>
      <c r="D14" s="36"/>
      <c r="E14" s="37"/>
      <c r="F14" s="37"/>
      <c r="G14" s="38"/>
      <c r="H14" s="39"/>
      <c r="I14" s="40"/>
      <c r="J14" s="41"/>
      <c r="K14" s="39"/>
      <c r="L14" s="38"/>
      <c r="M14" s="42"/>
      <c r="N14" s="32"/>
      <c r="O14" s="33" t="str">
        <f t="shared" si="1"/>
        <v/>
      </c>
      <c r="P14" s="34"/>
      <c r="Q14" s="34"/>
      <c r="R14" s="34"/>
      <c r="S14" s="34"/>
      <c r="T14" s="34"/>
      <c r="U14" s="34"/>
      <c r="V14" s="34"/>
      <c r="W14" s="34"/>
      <c r="X14" s="34"/>
      <c r="Y14" s="5"/>
      <c r="Z14" s="5"/>
      <c r="AA14" s="5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3"/>
      <c r="BY14" s="4"/>
      <c r="BZ14" s="4"/>
      <c r="CA14" s="5" t="str">
        <f t="shared" si="2"/>
        <v/>
      </c>
      <c r="CB14" s="5" t="str">
        <f t="shared" si="0"/>
        <v/>
      </c>
      <c r="CC14" s="5"/>
      <c r="CD14" s="5"/>
      <c r="CE14" s="5"/>
      <c r="CF14" s="5"/>
      <c r="CG14" s="5">
        <f t="shared" si="3"/>
        <v>0</v>
      </c>
      <c r="CH14" s="5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5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</row>
    <row r="15" spans="1:234" s="35" customFormat="1" ht="27" customHeight="1" x14ac:dyDescent="0.2">
      <c r="A15" s="246" t="s">
        <v>21</v>
      </c>
      <c r="B15" s="249"/>
      <c r="C15" s="23">
        <f t="shared" si="4"/>
        <v>0</v>
      </c>
      <c r="D15" s="36"/>
      <c r="E15" s="37"/>
      <c r="F15" s="37"/>
      <c r="G15" s="38"/>
      <c r="H15" s="39"/>
      <c r="I15" s="40"/>
      <c r="J15" s="41"/>
      <c r="K15" s="39"/>
      <c r="L15" s="38"/>
      <c r="M15" s="42"/>
      <c r="N15" s="32"/>
      <c r="O15" s="33" t="str">
        <f t="shared" si="1"/>
        <v/>
      </c>
      <c r="P15" s="34"/>
      <c r="Q15" s="34"/>
      <c r="R15" s="34"/>
      <c r="S15" s="34"/>
      <c r="T15" s="34"/>
      <c r="U15" s="34"/>
      <c r="V15" s="34"/>
      <c r="W15" s="34"/>
      <c r="X15" s="34"/>
      <c r="Y15" s="5"/>
      <c r="Z15" s="5"/>
      <c r="AA15" s="5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3"/>
      <c r="BY15" s="4"/>
      <c r="BZ15" s="4"/>
      <c r="CA15" s="5" t="str">
        <f t="shared" si="2"/>
        <v/>
      </c>
      <c r="CB15" s="5" t="str">
        <f t="shared" si="0"/>
        <v/>
      </c>
      <c r="CC15" s="5"/>
      <c r="CD15" s="5"/>
      <c r="CE15" s="5"/>
      <c r="CF15" s="5"/>
      <c r="CG15" s="5">
        <f t="shared" si="3"/>
        <v>0</v>
      </c>
      <c r="CH15" s="5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5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</row>
    <row r="16" spans="1:234" s="35" customFormat="1" ht="22.5" customHeight="1" x14ac:dyDescent="0.2">
      <c r="A16" s="246" t="s">
        <v>22</v>
      </c>
      <c r="B16" s="249"/>
      <c r="C16" s="23">
        <f t="shared" si="4"/>
        <v>0</v>
      </c>
      <c r="D16" s="36"/>
      <c r="E16" s="37"/>
      <c r="F16" s="37"/>
      <c r="G16" s="38"/>
      <c r="H16" s="39"/>
      <c r="I16" s="40"/>
      <c r="J16" s="41"/>
      <c r="K16" s="39"/>
      <c r="L16" s="38"/>
      <c r="M16" s="42"/>
      <c r="N16" s="32"/>
      <c r="O16" s="33" t="str">
        <f t="shared" si="1"/>
        <v/>
      </c>
      <c r="P16" s="34"/>
      <c r="Q16" s="34"/>
      <c r="R16" s="34"/>
      <c r="S16" s="34"/>
      <c r="T16" s="34"/>
      <c r="U16" s="34"/>
      <c r="V16" s="34"/>
      <c r="W16" s="34"/>
      <c r="X16" s="34"/>
      <c r="Y16" s="5"/>
      <c r="Z16" s="5"/>
      <c r="AA16" s="5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3"/>
      <c r="BY16" s="4"/>
      <c r="BZ16" s="4"/>
      <c r="CA16" s="5" t="str">
        <f t="shared" si="2"/>
        <v/>
      </c>
      <c r="CB16" s="5" t="str">
        <f t="shared" si="0"/>
        <v/>
      </c>
      <c r="CC16" s="5"/>
      <c r="CD16" s="5"/>
      <c r="CE16" s="5"/>
      <c r="CF16" s="5"/>
      <c r="CG16" s="5">
        <f t="shared" si="3"/>
        <v>0</v>
      </c>
      <c r="CH16" s="5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5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</row>
    <row r="17" spans="1:234" s="35" customFormat="1" ht="17.25" customHeight="1" x14ac:dyDescent="0.2">
      <c r="A17" s="246" t="s">
        <v>23</v>
      </c>
      <c r="B17" s="249"/>
      <c r="C17" s="23">
        <f t="shared" si="4"/>
        <v>0</v>
      </c>
      <c r="D17" s="36"/>
      <c r="E17" s="37"/>
      <c r="F17" s="37"/>
      <c r="G17" s="38"/>
      <c r="H17" s="39"/>
      <c r="I17" s="40"/>
      <c r="J17" s="41"/>
      <c r="K17" s="39"/>
      <c r="L17" s="38"/>
      <c r="M17" s="42"/>
      <c r="N17" s="32"/>
      <c r="O17" s="33" t="str">
        <f t="shared" si="1"/>
        <v/>
      </c>
      <c r="P17" s="34"/>
      <c r="Q17" s="34"/>
      <c r="R17" s="34"/>
      <c r="S17" s="34"/>
      <c r="T17" s="34"/>
      <c r="U17" s="34"/>
      <c r="V17" s="34"/>
      <c r="W17" s="34"/>
      <c r="X17" s="34"/>
      <c r="Y17" s="5"/>
      <c r="Z17" s="5"/>
      <c r="AA17" s="5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3"/>
      <c r="BY17" s="4"/>
      <c r="BZ17" s="4"/>
      <c r="CA17" s="5" t="str">
        <f t="shared" si="2"/>
        <v/>
      </c>
      <c r="CB17" s="5" t="str">
        <f t="shared" si="0"/>
        <v/>
      </c>
      <c r="CC17" s="5"/>
      <c r="CD17" s="5"/>
      <c r="CE17" s="5"/>
      <c r="CF17" s="5"/>
      <c r="CG17" s="5">
        <f t="shared" si="3"/>
        <v>0</v>
      </c>
      <c r="CH17" s="5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5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</row>
    <row r="18" spans="1:234" s="35" customFormat="1" ht="23.25" customHeight="1" x14ac:dyDescent="0.2">
      <c r="A18" s="246" t="s">
        <v>24</v>
      </c>
      <c r="B18" s="247"/>
      <c r="C18" s="23">
        <f t="shared" si="4"/>
        <v>0</v>
      </c>
      <c r="D18" s="36"/>
      <c r="E18" s="37"/>
      <c r="F18" s="37"/>
      <c r="G18" s="38"/>
      <c r="H18" s="39"/>
      <c r="I18" s="40"/>
      <c r="J18" s="41"/>
      <c r="K18" s="39"/>
      <c r="L18" s="38"/>
      <c r="M18" s="32"/>
      <c r="N18" s="32"/>
      <c r="O18" s="33" t="str">
        <f t="shared" si="1"/>
        <v/>
      </c>
      <c r="P18" s="34"/>
      <c r="Q18" s="34"/>
      <c r="R18" s="34"/>
      <c r="S18" s="34"/>
      <c r="T18" s="34"/>
      <c r="U18" s="34"/>
      <c r="V18" s="34"/>
      <c r="W18" s="34"/>
      <c r="X18" s="34"/>
      <c r="Y18" s="5"/>
      <c r="Z18" s="5"/>
      <c r="AA18" s="5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3"/>
      <c r="BY18" s="4"/>
      <c r="BZ18" s="4"/>
      <c r="CA18" s="5" t="str">
        <f t="shared" si="2"/>
        <v/>
      </c>
      <c r="CB18" s="5" t="str">
        <f>IF(CH18=1,"* Programa de Atención Domiciliaria a Personas con Dependencia Severa debe ser MENOR O IGUAL al Total. ","")</f>
        <v/>
      </c>
      <c r="CC18" s="5"/>
      <c r="CD18" s="5"/>
      <c r="CE18" s="5"/>
      <c r="CF18" s="5"/>
      <c r="CG18" s="5">
        <f t="shared" si="3"/>
        <v>0</v>
      </c>
      <c r="CH18" s="5">
        <f t="shared" ref="CH18:CH31" si="5">IF(M18&gt;C18,1,0)</f>
        <v>0</v>
      </c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5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</row>
    <row r="19" spans="1:234" s="35" customFormat="1" ht="17.25" customHeight="1" x14ac:dyDescent="0.2">
      <c r="A19" s="246" t="s">
        <v>25</v>
      </c>
      <c r="B19" s="249"/>
      <c r="C19" s="23">
        <f t="shared" si="4"/>
        <v>0</v>
      </c>
      <c r="D19" s="36"/>
      <c r="E19" s="37"/>
      <c r="F19" s="37"/>
      <c r="G19" s="38"/>
      <c r="H19" s="39"/>
      <c r="I19" s="40"/>
      <c r="J19" s="41"/>
      <c r="K19" s="39"/>
      <c r="L19" s="38"/>
      <c r="M19" s="32"/>
      <c r="N19" s="32"/>
      <c r="O19" s="33" t="str">
        <f t="shared" si="1"/>
        <v/>
      </c>
      <c r="P19" s="34"/>
      <c r="Q19" s="34"/>
      <c r="R19" s="34"/>
      <c r="S19" s="34"/>
      <c r="T19" s="34"/>
      <c r="U19" s="34"/>
      <c r="V19" s="34"/>
      <c r="W19" s="34"/>
      <c r="X19" s="34"/>
      <c r="Y19" s="5"/>
      <c r="Z19" s="5"/>
      <c r="AA19" s="5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3"/>
      <c r="BY19" s="4"/>
      <c r="BZ19" s="4"/>
      <c r="CA19" s="5" t="str">
        <f t="shared" si="2"/>
        <v/>
      </c>
      <c r="CB19" s="5" t="str">
        <f t="shared" si="0"/>
        <v/>
      </c>
      <c r="CC19" s="5"/>
      <c r="CD19" s="5"/>
      <c r="CE19" s="5"/>
      <c r="CF19" s="5"/>
      <c r="CG19" s="5">
        <f t="shared" si="3"/>
        <v>0</v>
      </c>
      <c r="CH19" s="5">
        <f t="shared" si="5"/>
        <v>0</v>
      </c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5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</row>
    <row r="20" spans="1:234" s="35" customFormat="1" ht="17.25" customHeight="1" x14ac:dyDescent="0.2">
      <c r="A20" s="246" t="s">
        <v>26</v>
      </c>
      <c r="B20" s="249"/>
      <c r="C20" s="23">
        <f t="shared" si="4"/>
        <v>0</v>
      </c>
      <c r="D20" s="36"/>
      <c r="E20" s="37"/>
      <c r="F20" s="37"/>
      <c r="G20" s="38"/>
      <c r="H20" s="39"/>
      <c r="I20" s="40"/>
      <c r="J20" s="41"/>
      <c r="K20" s="39"/>
      <c r="L20" s="38"/>
      <c r="M20" s="32"/>
      <c r="N20" s="32"/>
      <c r="O20" s="33" t="str">
        <f t="shared" si="1"/>
        <v/>
      </c>
      <c r="P20" s="34"/>
      <c r="Q20" s="34"/>
      <c r="R20" s="34"/>
      <c r="S20" s="34"/>
      <c r="T20" s="34"/>
      <c r="U20" s="34"/>
      <c r="V20" s="34"/>
      <c r="W20" s="34"/>
      <c r="X20" s="34"/>
      <c r="Y20" s="5"/>
      <c r="Z20" s="5"/>
      <c r="AA20" s="5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3"/>
      <c r="BY20" s="4"/>
      <c r="BZ20" s="4"/>
      <c r="CA20" s="5" t="str">
        <f t="shared" si="2"/>
        <v/>
      </c>
      <c r="CB20" s="5" t="str">
        <f t="shared" si="0"/>
        <v/>
      </c>
      <c r="CC20" s="5"/>
      <c r="CD20" s="5"/>
      <c r="CE20" s="5"/>
      <c r="CF20" s="5"/>
      <c r="CG20" s="5">
        <f t="shared" si="3"/>
        <v>0</v>
      </c>
      <c r="CH20" s="5">
        <f t="shared" si="5"/>
        <v>0</v>
      </c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5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</row>
    <row r="21" spans="1:234" s="35" customFormat="1" ht="25.5" customHeight="1" x14ac:dyDescent="0.2">
      <c r="A21" s="246" t="s">
        <v>27</v>
      </c>
      <c r="B21" s="249"/>
      <c r="C21" s="23">
        <f t="shared" si="4"/>
        <v>0</v>
      </c>
      <c r="D21" s="36"/>
      <c r="E21" s="37"/>
      <c r="F21" s="37"/>
      <c r="G21" s="38"/>
      <c r="H21" s="39"/>
      <c r="I21" s="40"/>
      <c r="J21" s="41"/>
      <c r="K21" s="39"/>
      <c r="L21" s="38"/>
      <c r="M21" s="42"/>
      <c r="N21" s="32"/>
      <c r="O21" s="33" t="str">
        <f t="shared" si="1"/>
        <v/>
      </c>
      <c r="P21" s="34"/>
      <c r="Q21" s="34"/>
      <c r="R21" s="34"/>
      <c r="S21" s="34"/>
      <c r="T21" s="34"/>
      <c r="U21" s="34"/>
      <c r="V21" s="34"/>
      <c r="W21" s="34"/>
      <c r="X21" s="34"/>
      <c r="Y21" s="5"/>
      <c r="Z21" s="5"/>
      <c r="AA21" s="5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3"/>
      <c r="BY21" s="4"/>
      <c r="BZ21" s="4"/>
      <c r="CA21" s="5" t="str">
        <f t="shared" si="2"/>
        <v/>
      </c>
      <c r="CB21" s="5" t="str">
        <f t="shared" si="0"/>
        <v/>
      </c>
      <c r="CC21" s="5"/>
      <c r="CD21" s="5"/>
      <c r="CE21" s="5"/>
      <c r="CF21" s="5"/>
      <c r="CG21" s="5">
        <f t="shared" si="3"/>
        <v>0</v>
      </c>
      <c r="CH21" s="5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5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</row>
    <row r="22" spans="1:234" s="35" customFormat="1" ht="17.25" customHeight="1" x14ac:dyDescent="0.2">
      <c r="A22" s="246" t="s">
        <v>28</v>
      </c>
      <c r="B22" s="249"/>
      <c r="C22" s="23">
        <f t="shared" si="4"/>
        <v>0</v>
      </c>
      <c r="D22" s="36"/>
      <c r="E22" s="37"/>
      <c r="F22" s="37"/>
      <c r="G22" s="38"/>
      <c r="H22" s="39"/>
      <c r="I22" s="40"/>
      <c r="J22" s="41"/>
      <c r="K22" s="39"/>
      <c r="L22" s="38"/>
      <c r="M22" s="42"/>
      <c r="N22" s="32"/>
      <c r="O22" s="33" t="str">
        <f t="shared" si="1"/>
        <v/>
      </c>
      <c r="P22" s="34"/>
      <c r="Q22" s="34"/>
      <c r="R22" s="34"/>
      <c r="S22" s="34"/>
      <c r="T22" s="34"/>
      <c r="U22" s="34"/>
      <c r="V22" s="34"/>
      <c r="W22" s="34"/>
      <c r="X22" s="34"/>
      <c r="Y22" s="5"/>
      <c r="Z22" s="5"/>
      <c r="AA22" s="5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3"/>
      <c r="BY22" s="4"/>
      <c r="BZ22" s="4"/>
      <c r="CA22" s="5" t="str">
        <f t="shared" si="2"/>
        <v/>
      </c>
      <c r="CB22" s="5" t="str">
        <f>IF(CH22=1,"* Programa de Atención Domiciliaria a Personas con Dependencia Severa debe ser MENOR O IGUAL al Total. ","")</f>
        <v/>
      </c>
      <c r="CC22" s="5"/>
      <c r="CD22" s="5"/>
      <c r="CE22" s="5"/>
      <c r="CF22" s="5"/>
      <c r="CG22" s="5">
        <f t="shared" si="3"/>
        <v>0</v>
      </c>
      <c r="CH22" s="5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5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</row>
    <row r="23" spans="1:234" s="35" customFormat="1" ht="17.25" customHeight="1" x14ac:dyDescent="0.2">
      <c r="A23" s="246" t="s">
        <v>29</v>
      </c>
      <c r="B23" s="247"/>
      <c r="C23" s="23">
        <f>SUM(D23:G23)</f>
        <v>0</v>
      </c>
      <c r="D23" s="36"/>
      <c r="E23" s="37"/>
      <c r="F23" s="37"/>
      <c r="G23" s="38"/>
      <c r="H23" s="39"/>
      <c r="I23" s="40"/>
      <c r="J23" s="41"/>
      <c r="K23" s="39"/>
      <c r="L23" s="38"/>
      <c r="M23" s="32"/>
      <c r="N23" s="32"/>
      <c r="O23" s="33" t="str">
        <f t="shared" si="1"/>
        <v/>
      </c>
      <c r="P23" s="34"/>
      <c r="Q23" s="34"/>
      <c r="R23" s="34"/>
      <c r="S23" s="34"/>
      <c r="T23" s="34"/>
      <c r="U23" s="34"/>
      <c r="V23" s="34"/>
      <c r="W23" s="34"/>
      <c r="X23" s="34"/>
      <c r="Y23" s="5"/>
      <c r="Z23" s="5"/>
      <c r="AA23" s="5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3"/>
      <c r="BY23" s="4"/>
      <c r="BZ23" s="4"/>
      <c r="CA23" s="5" t="str">
        <f t="shared" si="2"/>
        <v/>
      </c>
      <c r="CB23" s="5" t="str">
        <f t="shared" si="0"/>
        <v/>
      </c>
      <c r="CC23" s="5"/>
      <c r="CD23" s="5"/>
      <c r="CE23" s="5"/>
      <c r="CF23" s="5"/>
      <c r="CG23" s="5">
        <f t="shared" si="3"/>
        <v>0</v>
      </c>
      <c r="CH23" s="5">
        <f t="shared" si="5"/>
        <v>0</v>
      </c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5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</row>
    <row r="24" spans="1:234" s="35" customFormat="1" ht="17.25" customHeight="1" x14ac:dyDescent="0.2">
      <c r="A24" s="246" t="s">
        <v>30</v>
      </c>
      <c r="B24" s="247"/>
      <c r="C24" s="23">
        <f t="shared" si="4"/>
        <v>0</v>
      </c>
      <c r="D24" s="36"/>
      <c r="E24" s="37"/>
      <c r="F24" s="37"/>
      <c r="G24" s="38"/>
      <c r="H24" s="39"/>
      <c r="I24" s="40"/>
      <c r="J24" s="41"/>
      <c r="K24" s="39"/>
      <c r="L24" s="38"/>
      <c r="M24" s="32"/>
      <c r="N24" s="32"/>
      <c r="O24" s="33" t="str">
        <f t="shared" si="1"/>
        <v/>
      </c>
      <c r="P24" s="34"/>
      <c r="Q24" s="34"/>
      <c r="R24" s="34"/>
      <c r="S24" s="34"/>
      <c r="T24" s="34"/>
      <c r="U24" s="34"/>
      <c r="V24" s="34"/>
      <c r="W24" s="34"/>
      <c r="X24" s="34"/>
      <c r="Y24" s="5"/>
      <c r="Z24" s="5"/>
      <c r="AA24" s="5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3"/>
      <c r="BY24" s="4"/>
      <c r="BZ24" s="4"/>
      <c r="CA24" s="5" t="str">
        <f t="shared" si="2"/>
        <v/>
      </c>
      <c r="CB24" s="5" t="str">
        <f t="shared" si="0"/>
        <v/>
      </c>
      <c r="CC24" s="5"/>
      <c r="CD24" s="5"/>
      <c r="CE24" s="5"/>
      <c r="CF24" s="5"/>
      <c r="CG24" s="5">
        <f t="shared" si="3"/>
        <v>0</v>
      </c>
      <c r="CH24" s="5">
        <f t="shared" si="5"/>
        <v>0</v>
      </c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5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</row>
    <row r="25" spans="1:234" s="35" customFormat="1" ht="25.5" customHeight="1" x14ac:dyDescent="0.2">
      <c r="A25" s="246" t="s">
        <v>31</v>
      </c>
      <c r="B25" s="247"/>
      <c r="C25" s="23">
        <f>SUM(D25:G25)</f>
        <v>0</v>
      </c>
      <c r="D25" s="36"/>
      <c r="E25" s="37"/>
      <c r="F25" s="37"/>
      <c r="G25" s="38"/>
      <c r="H25" s="39"/>
      <c r="I25" s="40"/>
      <c r="J25" s="41"/>
      <c r="K25" s="39"/>
      <c r="L25" s="38"/>
      <c r="M25" s="32"/>
      <c r="N25" s="32"/>
      <c r="O25" s="33" t="str">
        <f t="shared" si="1"/>
        <v/>
      </c>
      <c r="P25" s="34"/>
      <c r="Q25" s="34"/>
      <c r="R25" s="34"/>
      <c r="S25" s="34"/>
      <c r="T25" s="34"/>
      <c r="U25" s="34"/>
      <c r="V25" s="34"/>
      <c r="W25" s="34"/>
      <c r="X25" s="34"/>
      <c r="Y25" s="5"/>
      <c r="Z25" s="5"/>
      <c r="AA25" s="5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3"/>
      <c r="BY25" s="4"/>
      <c r="BZ25" s="4"/>
      <c r="CA25" s="5" t="str">
        <f t="shared" si="2"/>
        <v/>
      </c>
      <c r="CB25" s="5" t="str">
        <f t="shared" si="0"/>
        <v/>
      </c>
      <c r="CC25" s="5"/>
      <c r="CD25" s="5"/>
      <c r="CE25" s="5"/>
      <c r="CF25" s="5"/>
      <c r="CG25" s="5">
        <f t="shared" si="3"/>
        <v>0</v>
      </c>
      <c r="CH25" s="5">
        <f t="shared" si="5"/>
        <v>0</v>
      </c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5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</row>
    <row r="26" spans="1:234" s="35" customFormat="1" ht="26.25" customHeight="1" x14ac:dyDescent="0.2">
      <c r="A26" s="246" t="s">
        <v>32</v>
      </c>
      <c r="B26" s="249"/>
      <c r="C26" s="23">
        <f t="shared" si="4"/>
        <v>0</v>
      </c>
      <c r="D26" s="36"/>
      <c r="E26" s="37"/>
      <c r="F26" s="37"/>
      <c r="G26" s="38"/>
      <c r="H26" s="39"/>
      <c r="I26" s="40"/>
      <c r="J26" s="41"/>
      <c r="K26" s="39"/>
      <c r="L26" s="38"/>
      <c r="M26" s="42"/>
      <c r="N26" s="32"/>
      <c r="O26" s="33" t="str">
        <f t="shared" si="1"/>
        <v/>
      </c>
      <c r="P26" s="34"/>
      <c r="Q26" s="34"/>
      <c r="R26" s="34"/>
      <c r="S26" s="34"/>
      <c r="T26" s="34"/>
      <c r="U26" s="34"/>
      <c r="V26" s="34"/>
      <c r="W26" s="34"/>
      <c r="X26" s="34"/>
      <c r="Y26" s="5"/>
      <c r="Z26" s="5"/>
      <c r="AA26" s="5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3"/>
      <c r="BY26" s="4"/>
      <c r="BZ26" s="4"/>
      <c r="CA26" s="5" t="str">
        <f t="shared" si="2"/>
        <v/>
      </c>
      <c r="CB26" s="5" t="str">
        <f t="shared" si="0"/>
        <v/>
      </c>
      <c r="CC26" s="5"/>
      <c r="CD26" s="5"/>
      <c r="CE26" s="5"/>
      <c r="CF26" s="5"/>
      <c r="CG26" s="5">
        <f t="shared" si="3"/>
        <v>0</v>
      </c>
      <c r="CH26" s="5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5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</row>
    <row r="27" spans="1:234" s="35" customFormat="1" ht="26.25" customHeight="1" x14ac:dyDescent="0.2">
      <c r="A27" s="246" t="s">
        <v>33</v>
      </c>
      <c r="B27" s="247"/>
      <c r="C27" s="23">
        <f t="shared" si="4"/>
        <v>0</v>
      </c>
      <c r="D27" s="36"/>
      <c r="E27" s="37"/>
      <c r="F27" s="37"/>
      <c r="G27" s="38"/>
      <c r="H27" s="39"/>
      <c r="I27" s="40"/>
      <c r="J27" s="41"/>
      <c r="K27" s="39"/>
      <c r="L27" s="38"/>
      <c r="M27" s="42"/>
      <c r="N27" s="32"/>
      <c r="O27" s="33" t="str">
        <f t="shared" si="1"/>
        <v/>
      </c>
      <c r="P27" s="34"/>
      <c r="Q27" s="34"/>
      <c r="R27" s="34"/>
      <c r="S27" s="34"/>
      <c r="T27" s="34"/>
      <c r="U27" s="34"/>
      <c r="V27" s="34"/>
      <c r="W27" s="34"/>
      <c r="X27" s="34"/>
      <c r="Y27" s="5"/>
      <c r="Z27" s="5"/>
      <c r="AA27" s="5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3"/>
      <c r="BY27" s="4"/>
      <c r="BZ27" s="4"/>
      <c r="CA27" s="5" t="str">
        <f t="shared" si="2"/>
        <v/>
      </c>
      <c r="CB27" s="5" t="str">
        <f t="shared" si="0"/>
        <v/>
      </c>
      <c r="CC27" s="5"/>
      <c r="CD27" s="5"/>
      <c r="CE27" s="5"/>
      <c r="CF27" s="5"/>
      <c r="CG27" s="5">
        <f t="shared" si="3"/>
        <v>0</v>
      </c>
      <c r="CH27" s="5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5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</row>
    <row r="28" spans="1:234" s="35" customFormat="1" ht="24.75" customHeight="1" x14ac:dyDescent="0.2">
      <c r="A28" s="228" t="s">
        <v>34</v>
      </c>
      <c r="B28" s="248"/>
      <c r="C28" s="23">
        <f t="shared" si="4"/>
        <v>0</v>
      </c>
      <c r="D28" s="36"/>
      <c r="E28" s="37"/>
      <c r="F28" s="37"/>
      <c r="G28" s="38"/>
      <c r="H28" s="39"/>
      <c r="I28" s="40"/>
      <c r="J28" s="41"/>
      <c r="K28" s="39"/>
      <c r="L28" s="38"/>
      <c r="M28" s="42"/>
      <c r="N28" s="32"/>
      <c r="O28" s="33" t="str">
        <f t="shared" si="1"/>
        <v/>
      </c>
      <c r="P28" s="34"/>
      <c r="Q28" s="34"/>
      <c r="R28" s="34"/>
      <c r="S28" s="34"/>
      <c r="T28" s="34"/>
      <c r="U28" s="34"/>
      <c r="V28" s="34"/>
      <c r="W28" s="34"/>
      <c r="X28" s="34"/>
      <c r="Y28" s="5"/>
      <c r="Z28" s="5"/>
      <c r="AA28" s="5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3"/>
      <c r="BY28" s="4"/>
      <c r="BZ28" s="4"/>
      <c r="CA28" s="5" t="str">
        <f t="shared" si="2"/>
        <v/>
      </c>
      <c r="CB28" s="5" t="str">
        <f t="shared" si="0"/>
        <v/>
      </c>
      <c r="CC28" s="5"/>
      <c r="CD28" s="5"/>
      <c r="CE28" s="5"/>
      <c r="CF28" s="5"/>
      <c r="CG28" s="5">
        <f t="shared" si="3"/>
        <v>0</v>
      </c>
      <c r="CH28" s="5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5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</row>
    <row r="29" spans="1:234" s="35" customFormat="1" ht="17.25" customHeight="1" x14ac:dyDescent="0.2">
      <c r="A29" s="228" t="s">
        <v>35</v>
      </c>
      <c r="B29" s="229"/>
      <c r="C29" s="23">
        <f t="shared" si="4"/>
        <v>0</v>
      </c>
      <c r="D29" s="36"/>
      <c r="E29" s="37"/>
      <c r="F29" s="37"/>
      <c r="G29" s="38"/>
      <c r="H29" s="39"/>
      <c r="I29" s="40"/>
      <c r="J29" s="41"/>
      <c r="K29" s="39"/>
      <c r="L29" s="38"/>
      <c r="M29" s="43"/>
      <c r="N29" s="32"/>
      <c r="O29" s="33" t="str">
        <f t="shared" si="1"/>
        <v/>
      </c>
      <c r="P29" s="34"/>
      <c r="Q29" s="34"/>
      <c r="R29" s="34"/>
      <c r="S29" s="34"/>
      <c r="T29" s="34"/>
      <c r="U29" s="34"/>
      <c r="V29" s="34"/>
      <c r="W29" s="34"/>
      <c r="X29" s="34"/>
      <c r="Y29" s="5"/>
      <c r="Z29" s="5"/>
      <c r="AA29" s="5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3"/>
      <c r="BY29" s="4"/>
      <c r="BZ29" s="4"/>
      <c r="CA29" s="5" t="str">
        <f t="shared" si="2"/>
        <v/>
      </c>
      <c r="CB29" s="5" t="str">
        <f t="shared" si="0"/>
        <v/>
      </c>
      <c r="CC29" s="5"/>
      <c r="CD29" s="5"/>
      <c r="CE29" s="5"/>
      <c r="CF29" s="5"/>
      <c r="CG29" s="5">
        <f t="shared" si="3"/>
        <v>0</v>
      </c>
      <c r="CH29" s="5">
        <f t="shared" si="5"/>
        <v>0</v>
      </c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5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</row>
    <row r="30" spans="1:234" s="35" customFormat="1" ht="17.25" customHeight="1" x14ac:dyDescent="0.2">
      <c r="A30" s="246" t="s">
        <v>36</v>
      </c>
      <c r="B30" s="249"/>
      <c r="C30" s="23">
        <f t="shared" si="4"/>
        <v>0</v>
      </c>
      <c r="D30" s="44"/>
      <c r="E30" s="37"/>
      <c r="F30" s="37"/>
      <c r="G30" s="38"/>
      <c r="H30" s="40"/>
      <c r="I30" s="40"/>
      <c r="J30" s="44"/>
      <c r="K30" s="39"/>
      <c r="L30" s="38"/>
      <c r="M30" s="43"/>
      <c r="N30" s="32"/>
      <c r="O30" s="33" t="str">
        <f t="shared" si="1"/>
        <v/>
      </c>
      <c r="P30" s="34"/>
      <c r="Q30" s="34"/>
      <c r="R30" s="34"/>
      <c r="S30" s="34"/>
      <c r="T30" s="34"/>
      <c r="U30" s="34"/>
      <c r="V30" s="34"/>
      <c r="W30" s="34"/>
      <c r="X30" s="34"/>
      <c r="Y30" s="5"/>
      <c r="Z30" s="5"/>
      <c r="AA30" s="5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3"/>
      <c r="BY30" s="4"/>
      <c r="BZ30" s="4"/>
      <c r="CA30" s="5" t="str">
        <f t="shared" si="2"/>
        <v/>
      </c>
      <c r="CB30" s="5" t="str">
        <f t="shared" si="0"/>
        <v/>
      </c>
      <c r="CC30" s="5"/>
      <c r="CD30" s="5"/>
      <c r="CE30" s="5"/>
      <c r="CF30" s="5"/>
      <c r="CG30" s="5">
        <f t="shared" si="3"/>
        <v>0</v>
      </c>
      <c r="CH30" s="5">
        <f t="shared" si="5"/>
        <v>0</v>
      </c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5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</row>
    <row r="31" spans="1:234" s="35" customFormat="1" ht="24" customHeight="1" x14ac:dyDescent="0.2">
      <c r="A31" s="250" t="s">
        <v>37</v>
      </c>
      <c r="B31" s="251"/>
      <c r="C31" s="45">
        <f>SUM(D31:G31)</f>
        <v>0</v>
      </c>
      <c r="D31" s="46"/>
      <c r="E31" s="47"/>
      <c r="F31" s="47"/>
      <c r="G31" s="48"/>
      <c r="H31" s="49"/>
      <c r="I31" s="49"/>
      <c r="J31" s="46"/>
      <c r="K31" s="50"/>
      <c r="L31" s="48"/>
      <c r="M31" s="51"/>
      <c r="N31" s="52"/>
      <c r="O31" s="33" t="str">
        <f t="shared" si="1"/>
        <v/>
      </c>
      <c r="P31" s="34"/>
      <c r="Q31" s="34"/>
      <c r="R31" s="34"/>
      <c r="S31" s="34"/>
      <c r="T31" s="34"/>
      <c r="U31" s="34"/>
      <c r="V31" s="34"/>
      <c r="W31" s="34"/>
      <c r="X31" s="34"/>
      <c r="Y31" s="5"/>
      <c r="Z31" s="5"/>
      <c r="AA31" s="5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3"/>
      <c r="BY31" s="4"/>
      <c r="BZ31" s="4"/>
      <c r="CA31" s="5" t="str">
        <f t="shared" si="2"/>
        <v/>
      </c>
      <c r="CB31" s="5" t="str">
        <f t="shared" si="0"/>
        <v/>
      </c>
      <c r="CC31" s="5"/>
      <c r="CD31" s="5"/>
      <c r="CE31" s="5"/>
      <c r="CF31" s="5"/>
      <c r="CG31" s="5">
        <f t="shared" si="3"/>
        <v>0</v>
      </c>
      <c r="CH31" s="5">
        <f t="shared" si="5"/>
        <v>0</v>
      </c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5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</row>
    <row r="32" spans="1:234" s="35" customFormat="1" ht="25.5" customHeight="1" x14ac:dyDescent="0.2">
      <c r="A32" s="201" t="s">
        <v>38</v>
      </c>
      <c r="B32" s="183" t="s">
        <v>39</v>
      </c>
      <c r="C32" s="54">
        <f>SUM(D32:G32)</f>
        <v>0</v>
      </c>
      <c r="D32" s="24"/>
      <c r="E32" s="25"/>
      <c r="F32" s="25"/>
      <c r="G32" s="30"/>
      <c r="H32" s="27"/>
      <c r="I32" s="28"/>
      <c r="J32" s="29"/>
      <c r="K32" s="27"/>
      <c r="L32" s="30"/>
      <c r="M32" s="55"/>
      <c r="N32" s="56"/>
      <c r="O32" s="33" t="str">
        <f t="shared" si="1"/>
        <v/>
      </c>
      <c r="P32" s="34"/>
      <c r="Q32" s="34"/>
      <c r="R32" s="34"/>
      <c r="S32" s="34"/>
      <c r="T32" s="34"/>
      <c r="U32" s="34"/>
      <c r="V32" s="34"/>
      <c r="W32" s="34"/>
      <c r="X32" s="34"/>
      <c r="Y32" s="5"/>
      <c r="Z32" s="5"/>
      <c r="AA32" s="5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3"/>
      <c r="BY32" s="4"/>
      <c r="BZ32" s="4"/>
      <c r="CA32" s="5" t="str">
        <f t="shared" si="2"/>
        <v/>
      </c>
      <c r="CB32" s="5" t="str">
        <f t="shared" si="0"/>
        <v/>
      </c>
      <c r="CC32" s="5"/>
      <c r="CD32" s="5"/>
      <c r="CE32" s="5"/>
      <c r="CF32" s="5"/>
      <c r="CG32" s="5">
        <f t="shared" si="3"/>
        <v>0</v>
      </c>
      <c r="CH32" s="5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5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</row>
    <row r="33" spans="1:234" s="35" customFormat="1" ht="36" customHeight="1" x14ac:dyDescent="0.2">
      <c r="A33" s="255"/>
      <c r="B33" s="184" t="s">
        <v>40</v>
      </c>
      <c r="C33" s="23">
        <f t="shared" si="4"/>
        <v>0</v>
      </c>
      <c r="D33" s="36"/>
      <c r="E33" s="37"/>
      <c r="F33" s="37"/>
      <c r="G33" s="38"/>
      <c r="H33" s="39"/>
      <c r="I33" s="40"/>
      <c r="J33" s="41"/>
      <c r="K33" s="39"/>
      <c r="L33" s="38"/>
      <c r="M33" s="185"/>
      <c r="N33" s="32"/>
      <c r="O33" s="33" t="str">
        <f t="shared" si="1"/>
        <v/>
      </c>
      <c r="P33" s="34"/>
      <c r="Q33" s="34"/>
      <c r="R33" s="34"/>
      <c r="S33" s="34"/>
      <c r="T33" s="34"/>
      <c r="U33" s="34"/>
      <c r="V33" s="34"/>
      <c r="W33" s="34"/>
      <c r="X33" s="34"/>
      <c r="Y33" s="5"/>
      <c r="Z33" s="5"/>
      <c r="AA33" s="5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3"/>
      <c r="BY33" s="4"/>
      <c r="BZ33" s="4"/>
      <c r="CA33" s="5" t="str">
        <f t="shared" si="2"/>
        <v/>
      </c>
      <c r="CB33" s="5" t="str">
        <f t="shared" si="0"/>
        <v/>
      </c>
      <c r="CC33" s="5"/>
      <c r="CD33" s="5"/>
      <c r="CE33" s="5"/>
      <c r="CF33" s="5"/>
      <c r="CG33" s="5">
        <f t="shared" si="3"/>
        <v>0</v>
      </c>
      <c r="CH33" s="5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5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</row>
    <row r="34" spans="1:234" s="35" customFormat="1" ht="31.5" x14ac:dyDescent="0.2">
      <c r="A34" s="255"/>
      <c r="B34" s="184" t="s">
        <v>41</v>
      </c>
      <c r="C34" s="23">
        <f t="shared" si="4"/>
        <v>0</v>
      </c>
      <c r="D34" s="59"/>
      <c r="E34" s="60"/>
      <c r="F34" s="60"/>
      <c r="G34" s="61"/>
      <c r="H34" s="62"/>
      <c r="I34" s="63"/>
      <c r="J34" s="64"/>
      <c r="K34" s="62"/>
      <c r="L34" s="61"/>
      <c r="M34" s="185"/>
      <c r="N34" s="32"/>
      <c r="O34" s="33" t="str">
        <f t="shared" si="1"/>
        <v/>
      </c>
      <c r="P34" s="34"/>
      <c r="Q34" s="34"/>
      <c r="R34" s="34"/>
      <c r="S34" s="34"/>
      <c r="T34" s="34"/>
      <c r="U34" s="34"/>
      <c r="V34" s="34"/>
      <c r="W34" s="34"/>
      <c r="X34" s="34"/>
      <c r="Y34" s="5"/>
      <c r="Z34" s="5"/>
      <c r="AA34" s="5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3"/>
      <c r="BY34" s="4"/>
      <c r="BZ34" s="4"/>
      <c r="CA34" s="5" t="str">
        <f t="shared" si="2"/>
        <v/>
      </c>
      <c r="CB34" s="5" t="str">
        <f t="shared" si="0"/>
        <v/>
      </c>
      <c r="CC34" s="5"/>
      <c r="CD34" s="5"/>
      <c r="CE34" s="5"/>
      <c r="CF34" s="5"/>
      <c r="CG34" s="5">
        <f t="shared" si="3"/>
        <v>0</v>
      </c>
      <c r="CH34" s="5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5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</row>
    <row r="35" spans="1:234" s="35" customFormat="1" ht="31.5" x14ac:dyDescent="0.2">
      <c r="A35" s="255"/>
      <c r="B35" s="184" t="s">
        <v>42</v>
      </c>
      <c r="C35" s="23">
        <f>SUM(D35:G35)</f>
        <v>0</v>
      </c>
      <c r="D35" s="65"/>
      <c r="E35" s="37"/>
      <c r="F35" s="37"/>
      <c r="G35" s="38"/>
      <c r="H35" s="39"/>
      <c r="I35" s="40"/>
      <c r="J35" s="41"/>
      <c r="K35" s="39"/>
      <c r="L35" s="38"/>
      <c r="M35" s="186"/>
      <c r="N35" s="32"/>
      <c r="O35" s="33" t="str">
        <f t="shared" si="1"/>
        <v/>
      </c>
      <c r="P35" s="34"/>
      <c r="Q35" s="34"/>
      <c r="R35" s="34"/>
      <c r="S35" s="34"/>
      <c r="T35" s="34"/>
      <c r="U35" s="34"/>
      <c r="V35" s="34"/>
      <c r="W35" s="34"/>
      <c r="X35" s="34"/>
      <c r="Y35" s="5"/>
      <c r="Z35" s="5"/>
      <c r="AA35" s="5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3"/>
      <c r="BY35" s="4"/>
      <c r="BZ35" s="4"/>
      <c r="CA35" s="5" t="str">
        <f t="shared" si="2"/>
        <v/>
      </c>
      <c r="CB35" s="5" t="str">
        <f t="shared" si="0"/>
        <v/>
      </c>
      <c r="CC35" s="5"/>
      <c r="CD35" s="5"/>
      <c r="CE35" s="5"/>
      <c r="CF35" s="5"/>
      <c r="CG35" s="5">
        <f t="shared" si="3"/>
        <v>0</v>
      </c>
      <c r="CH35" s="5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5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</row>
    <row r="36" spans="1:234" s="35" customFormat="1" ht="28.5" customHeight="1" x14ac:dyDescent="0.2">
      <c r="A36" s="203"/>
      <c r="B36" s="187" t="s">
        <v>43</v>
      </c>
      <c r="C36" s="45">
        <f>SUM(D36:G36)</f>
        <v>0</v>
      </c>
      <c r="D36" s="46"/>
      <c r="E36" s="47"/>
      <c r="F36" s="47"/>
      <c r="G36" s="48"/>
      <c r="H36" s="49"/>
      <c r="I36" s="49"/>
      <c r="J36" s="46"/>
      <c r="K36" s="50"/>
      <c r="L36" s="48"/>
      <c r="M36" s="188"/>
      <c r="N36" s="52"/>
      <c r="O36" s="33" t="str">
        <f t="shared" si="1"/>
        <v/>
      </c>
      <c r="P36" s="34"/>
      <c r="Q36" s="34"/>
      <c r="R36" s="34"/>
      <c r="S36" s="34"/>
      <c r="T36" s="34"/>
      <c r="U36" s="34"/>
      <c r="V36" s="34"/>
      <c r="W36" s="34"/>
      <c r="X36" s="34"/>
      <c r="Y36" s="5"/>
      <c r="Z36" s="5"/>
      <c r="AA36" s="5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3"/>
      <c r="BY36" s="4"/>
      <c r="BZ36" s="4"/>
      <c r="CA36" s="5" t="str">
        <f t="shared" si="2"/>
        <v/>
      </c>
      <c r="CB36" s="5" t="str">
        <f t="shared" si="0"/>
        <v/>
      </c>
      <c r="CC36" s="5"/>
      <c r="CD36" s="5"/>
      <c r="CE36" s="5"/>
      <c r="CF36" s="5"/>
      <c r="CG36" s="5">
        <f t="shared" si="3"/>
        <v>0</v>
      </c>
      <c r="CH36" s="5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5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</row>
    <row r="37" spans="1:234" s="35" customFormat="1" ht="32.1" customHeight="1" x14ac:dyDescent="0.2">
      <c r="A37" s="69" t="s">
        <v>44</v>
      </c>
      <c r="B37" s="70"/>
      <c r="C37" s="70"/>
      <c r="D37" s="71"/>
      <c r="E37" s="71"/>
      <c r="F37" s="71"/>
      <c r="G37" s="71"/>
      <c r="H37" s="10"/>
      <c r="I37" s="13"/>
      <c r="J37" s="10"/>
      <c r="K37" s="10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3"/>
      <c r="BX37" s="3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5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</row>
    <row r="38" spans="1:234" s="35" customFormat="1" ht="45.6" customHeight="1" x14ac:dyDescent="0.2">
      <c r="A38" s="204" t="s">
        <v>3</v>
      </c>
      <c r="B38" s="206"/>
      <c r="C38" s="72" t="s">
        <v>4</v>
      </c>
      <c r="D38" s="72" t="s">
        <v>5</v>
      </c>
      <c r="E38" s="73" t="s">
        <v>45</v>
      </c>
      <c r="F38" s="16" t="s">
        <v>46</v>
      </c>
      <c r="G38" s="15" t="s">
        <v>8</v>
      </c>
      <c r="H38" s="74" t="s">
        <v>9</v>
      </c>
      <c r="I38" s="74" t="s">
        <v>10</v>
      </c>
      <c r="J38" s="74" t="s">
        <v>15</v>
      </c>
      <c r="K38" s="10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3"/>
      <c r="BX38" s="3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5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</row>
    <row r="39" spans="1:234" s="35" customFormat="1" x14ac:dyDescent="0.2">
      <c r="A39" s="240" t="s">
        <v>47</v>
      </c>
      <c r="B39" s="241"/>
      <c r="C39" s="75">
        <f>SUM(D39:F39)</f>
        <v>0</v>
      </c>
      <c r="D39" s="76"/>
      <c r="E39" s="77"/>
      <c r="F39" s="78"/>
      <c r="G39" s="79"/>
      <c r="H39" s="80"/>
      <c r="I39" s="80"/>
      <c r="J39" s="80"/>
      <c r="K39" s="10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3"/>
      <c r="BX39" s="3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5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</row>
    <row r="40" spans="1:234" s="35" customFormat="1" x14ac:dyDescent="0.2">
      <c r="A40" s="246" t="s">
        <v>48</v>
      </c>
      <c r="B40" s="247"/>
      <c r="C40" s="81">
        <f t="shared" ref="C40:C45" si="6">SUM(D40:F40)</f>
        <v>0</v>
      </c>
      <c r="D40" s="65"/>
      <c r="E40" s="82"/>
      <c r="F40" s="83"/>
      <c r="G40" s="84"/>
      <c r="H40" s="80"/>
      <c r="I40" s="80"/>
      <c r="J40" s="80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3"/>
      <c r="BX40" s="3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5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</row>
    <row r="41" spans="1:234" s="35" customFormat="1" x14ac:dyDescent="0.2">
      <c r="A41" s="246" t="s">
        <v>49</v>
      </c>
      <c r="B41" s="247"/>
      <c r="C41" s="23">
        <f t="shared" si="6"/>
        <v>0</v>
      </c>
      <c r="D41" s="65"/>
      <c r="E41" s="82"/>
      <c r="F41" s="83"/>
      <c r="G41" s="84"/>
      <c r="H41" s="80"/>
      <c r="I41" s="80"/>
      <c r="J41" s="80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3"/>
      <c r="BX41" s="3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5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</row>
    <row r="42" spans="1:234" s="35" customFormat="1" x14ac:dyDescent="0.2">
      <c r="A42" s="246" t="s">
        <v>50</v>
      </c>
      <c r="B42" s="247"/>
      <c r="C42" s="23">
        <f t="shared" si="6"/>
        <v>0</v>
      </c>
      <c r="D42" s="65"/>
      <c r="E42" s="60"/>
      <c r="F42" s="83"/>
      <c r="G42" s="85"/>
      <c r="H42" s="86"/>
      <c r="I42" s="86"/>
      <c r="J42" s="86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3"/>
      <c r="BX42" s="3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5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</row>
    <row r="43" spans="1:234" s="35" customFormat="1" ht="21" x14ac:dyDescent="0.2">
      <c r="A43" s="245" t="s">
        <v>51</v>
      </c>
      <c r="B43" s="87" t="s">
        <v>52</v>
      </c>
      <c r="C43" s="88">
        <f t="shared" si="6"/>
        <v>0</v>
      </c>
      <c r="D43" s="76"/>
      <c r="E43" s="77"/>
      <c r="F43" s="78"/>
      <c r="G43" s="79"/>
      <c r="H43" s="89"/>
      <c r="I43" s="89"/>
      <c r="J43" s="89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3"/>
      <c r="BX43" s="3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5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</row>
    <row r="44" spans="1:234" s="35" customFormat="1" x14ac:dyDescent="0.2">
      <c r="A44" s="245"/>
      <c r="B44" s="90" t="s">
        <v>53</v>
      </c>
      <c r="C44" s="23">
        <f t="shared" si="6"/>
        <v>0</v>
      </c>
      <c r="D44" s="65"/>
      <c r="E44" s="82"/>
      <c r="F44" s="83"/>
      <c r="G44" s="84"/>
      <c r="H44" s="89"/>
      <c r="I44" s="89"/>
      <c r="J44" s="89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3"/>
      <c r="BX44" s="3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5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</row>
    <row r="45" spans="1:234" s="35" customFormat="1" ht="23.45" customHeight="1" x14ac:dyDescent="0.2">
      <c r="A45" s="245"/>
      <c r="B45" s="91" t="s">
        <v>54</v>
      </c>
      <c r="C45" s="45">
        <f t="shared" si="6"/>
        <v>0</v>
      </c>
      <c r="D45" s="92"/>
      <c r="E45" s="93"/>
      <c r="F45" s="94"/>
      <c r="G45" s="95"/>
      <c r="H45" s="80"/>
      <c r="I45" s="80"/>
      <c r="J45" s="80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3"/>
      <c r="BX45" s="3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5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</row>
    <row r="46" spans="1:234" s="35" customFormat="1" x14ac:dyDescent="0.2">
      <c r="A46" s="228" t="s">
        <v>55</v>
      </c>
      <c r="B46" s="229"/>
      <c r="C46" s="88">
        <f>SUM(D46:G46)</f>
        <v>0</v>
      </c>
      <c r="D46" s="76"/>
      <c r="E46" s="77"/>
      <c r="F46" s="78"/>
      <c r="G46" s="96"/>
      <c r="H46" s="97"/>
      <c r="I46" s="97"/>
      <c r="J46" s="97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3"/>
      <c r="BX46" s="3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5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</row>
    <row r="47" spans="1:234" s="35" customFormat="1" x14ac:dyDescent="0.2">
      <c r="A47" s="230" t="s">
        <v>56</v>
      </c>
      <c r="B47" s="231"/>
      <c r="C47" s="45">
        <f>SUM(D47:G47)</f>
        <v>978</v>
      </c>
      <c r="D47" s="92">
        <v>163</v>
      </c>
      <c r="E47" s="93">
        <v>324</v>
      </c>
      <c r="F47" s="98">
        <v>184</v>
      </c>
      <c r="G47" s="99">
        <v>307</v>
      </c>
      <c r="H47" s="100"/>
      <c r="I47" s="100"/>
      <c r="J47" s="100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3"/>
      <c r="BX47" s="3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5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</row>
    <row r="48" spans="1:234" s="35" customFormat="1" x14ac:dyDescent="0.2">
      <c r="A48" s="232" t="s">
        <v>4</v>
      </c>
      <c r="B48" s="233"/>
      <c r="C48" s="101">
        <f t="shared" ref="C48:J48" si="7">SUM(C39:C47)</f>
        <v>978</v>
      </c>
      <c r="D48" s="101">
        <f>SUM(D39:D47)</f>
        <v>163</v>
      </c>
      <c r="E48" s="102">
        <f t="shared" si="7"/>
        <v>324</v>
      </c>
      <c r="F48" s="103">
        <f t="shared" si="7"/>
        <v>184</v>
      </c>
      <c r="G48" s="104">
        <f>SUM(G46:G47)</f>
        <v>307</v>
      </c>
      <c r="H48" s="105">
        <f t="shared" si="7"/>
        <v>0</v>
      </c>
      <c r="I48" s="105">
        <f t="shared" si="7"/>
        <v>0</v>
      </c>
      <c r="J48" s="105">
        <f t="shared" si="7"/>
        <v>0</v>
      </c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3"/>
      <c r="BX48" s="3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5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</row>
    <row r="49" spans="1:234" s="35" customFormat="1" x14ac:dyDescent="0.2">
      <c r="A49" s="106" t="s">
        <v>57</v>
      </c>
      <c r="B49" s="107"/>
      <c r="C49" s="108"/>
      <c r="D49" s="108"/>
      <c r="E49" s="108"/>
      <c r="F49" s="13"/>
      <c r="G49" s="13"/>
      <c r="H49" s="10"/>
      <c r="I49" s="13"/>
      <c r="J49" s="10"/>
      <c r="K49" s="10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3"/>
      <c r="BX49" s="3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5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</row>
    <row r="50" spans="1:234" s="35" customFormat="1" ht="32.1" customHeight="1" x14ac:dyDescent="0.2">
      <c r="A50" s="109" t="s">
        <v>58</v>
      </c>
      <c r="B50" s="110"/>
      <c r="C50" s="110"/>
      <c r="D50" s="110"/>
      <c r="E50" s="110"/>
      <c r="F50" s="111"/>
      <c r="G50" s="111"/>
      <c r="H50" s="111"/>
      <c r="I50" s="13"/>
      <c r="J50" s="10"/>
      <c r="K50" s="10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3"/>
      <c r="BX50" s="3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5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</row>
    <row r="51" spans="1:234" s="35" customFormat="1" ht="71.45" customHeight="1" x14ac:dyDescent="0.2">
      <c r="A51" s="204" t="s">
        <v>3</v>
      </c>
      <c r="B51" s="206"/>
      <c r="C51" s="198" t="s">
        <v>4</v>
      </c>
      <c r="D51" s="112" t="s">
        <v>59</v>
      </c>
      <c r="E51" s="113" t="s">
        <v>60</v>
      </c>
      <c r="F51" s="22" t="s">
        <v>61</v>
      </c>
      <c r="G51" s="13"/>
      <c r="H51" s="114"/>
      <c r="I51" s="13"/>
      <c r="J51" s="10"/>
      <c r="K51" s="10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3"/>
      <c r="BX51" s="3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5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</row>
    <row r="52" spans="1:234" s="35" customFormat="1" x14ac:dyDescent="0.2">
      <c r="A52" s="234" t="s">
        <v>62</v>
      </c>
      <c r="B52" s="235"/>
      <c r="C52" s="115">
        <f t="shared" ref="C52:C58" si="8">SUM(D52:E52)</f>
        <v>292</v>
      </c>
      <c r="D52" s="76">
        <v>178</v>
      </c>
      <c r="E52" s="78">
        <v>114</v>
      </c>
      <c r="F52" s="116"/>
      <c r="G52" s="117"/>
      <c r="H52" s="118"/>
      <c r="I52" s="119"/>
      <c r="J52" s="117"/>
      <c r="K52" s="117"/>
      <c r="L52" s="5"/>
      <c r="M52" s="5"/>
      <c r="N52" s="5"/>
      <c r="O52" s="5"/>
      <c r="P52" s="5"/>
      <c r="Q52" s="5"/>
      <c r="R52" s="5"/>
      <c r="S52" s="5"/>
      <c r="T52" s="5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3"/>
      <c r="BX52" s="3"/>
      <c r="BY52" s="4"/>
      <c r="BZ52" s="4"/>
      <c r="CA52" s="5"/>
      <c r="CB52" s="5"/>
      <c r="CC52" s="5"/>
      <c r="CD52" s="5"/>
      <c r="CE52" s="5"/>
      <c r="CF52" s="5"/>
      <c r="CG52" s="5"/>
      <c r="CH52" s="5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5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</row>
    <row r="53" spans="1:234" s="35" customFormat="1" x14ac:dyDescent="0.2">
      <c r="A53" s="236" t="s">
        <v>63</v>
      </c>
      <c r="B53" s="237"/>
      <c r="C53" s="120">
        <f t="shared" si="8"/>
        <v>181</v>
      </c>
      <c r="D53" s="121">
        <v>120</v>
      </c>
      <c r="E53" s="122">
        <v>61</v>
      </c>
      <c r="F53" s="123"/>
      <c r="G53" s="117"/>
      <c r="H53" s="118"/>
      <c r="I53" s="119"/>
      <c r="J53" s="117"/>
      <c r="K53" s="117"/>
      <c r="L53" s="5"/>
      <c r="M53" s="5"/>
      <c r="N53" s="5"/>
      <c r="O53" s="5"/>
      <c r="P53" s="5"/>
      <c r="Q53" s="5"/>
      <c r="R53" s="5"/>
      <c r="S53" s="5"/>
      <c r="T53" s="5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3"/>
      <c r="BX53" s="3"/>
      <c r="BY53" s="4"/>
      <c r="BZ53" s="4"/>
      <c r="CA53" s="5"/>
      <c r="CB53" s="5"/>
      <c r="CC53" s="5"/>
      <c r="CD53" s="5"/>
      <c r="CE53" s="5"/>
      <c r="CF53" s="5"/>
      <c r="CG53" s="5"/>
      <c r="CH53" s="5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5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</row>
    <row r="54" spans="1:234" s="35" customFormat="1" ht="27.75" customHeight="1" x14ac:dyDescent="0.2">
      <c r="A54" s="238" t="s">
        <v>38</v>
      </c>
      <c r="B54" s="124" t="s">
        <v>64</v>
      </c>
      <c r="C54" s="115">
        <f t="shared" si="8"/>
        <v>25</v>
      </c>
      <c r="D54" s="76">
        <v>14</v>
      </c>
      <c r="E54" s="78">
        <v>11</v>
      </c>
      <c r="F54" s="125">
        <v>1</v>
      </c>
      <c r="G54" s="117" t="str">
        <f>CA54&amp;CB54</f>
        <v/>
      </c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5"/>
      <c r="T54" s="5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3"/>
      <c r="BX54" s="3"/>
      <c r="BY54" s="4"/>
      <c r="BZ54" s="4"/>
      <c r="CA54" s="5" t="str">
        <f>IF(CG54=1,"* Programa de Atención domiciliaria apersonas con Dependencia Severa debe ser MENOR O IGUAL al Total.","")</f>
        <v/>
      </c>
      <c r="CB54" s="5" t="str">
        <f>IF(CH54=1,"* Recuerde digitar la Columna Programa de Atención Domiciliaria a Personas con Dependencia Severa (Digite Cero si no tiene). ","")</f>
        <v/>
      </c>
      <c r="CC54" s="5"/>
      <c r="CD54" s="5"/>
      <c r="CE54" s="5"/>
      <c r="CF54" s="5"/>
      <c r="CG54" s="5">
        <f>IF(F54&gt;C54,1,0)</f>
        <v>0</v>
      </c>
      <c r="CH54" s="5">
        <f>IF(AND(C54&lt;&gt;0,F54=""),1,0)</f>
        <v>0</v>
      </c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5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</row>
    <row r="55" spans="1:234" s="35" customFormat="1" ht="18" customHeight="1" x14ac:dyDescent="0.2">
      <c r="A55" s="239"/>
      <c r="B55" s="126" t="s">
        <v>65</v>
      </c>
      <c r="C55" s="127">
        <f t="shared" si="8"/>
        <v>298</v>
      </c>
      <c r="D55" s="92">
        <v>222</v>
      </c>
      <c r="E55" s="98">
        <v>76</v>
      </c>
      <c r="F55" s="128">
        <v>20</v>
      </c>
      <c r="G55" s="117" t="str">
        <f>CA55&amp;CB55</f>
        <v/>
      </c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5"/>
      <c r="T55" s="5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3"/>
      <c r="BX55" s="3"/>
      <c r="BY55" s="4"/>
      <c r="BZ55" s="4"/>
      <c r="CA55" s="5" t="str">
        <f>IF(CG55=1,"* Programa de Atención domiciliaria apersonas con Dependencia Severa debe ser MENOR O IGUAL al Total.","")</f>
        <v/>
      </c>
      <c r="CB55" s="5" t="str">
        <f>IF(CH55=1,"* Recuerde digitar la Columna Programa de Atención Domiciliaria a Personas con Dependencia Severa (Digite Cero si no tiene). ","")</f>
        <v/>
      </c>
      <c r="CC55" s="5"/>
      <c r="CD55" s="5"/>
      <c r="CE55" s="5"/>
      <c r="CF55" s="5"/>
      <c r="CG55" s="5">
        <f>IF(F55&gt;C55,1,0)</f>
        <v>0</v>
      </c>
      <c r="CH55" s="5">
        <f>IF(AND(C55&lt;&gt;0,F55=""),1,0)</f>
        <v>0</v>
      </c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5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</row>
    <row r="56" spans="1:234" s="35" customFormat="1" x14ac:dyDescent="0.2">
      <c r="A56" s="240" t="s">
        <v>66</v>
      </c>
      <c r="B56" s="241"/>
      <c r="C56" s="115">
        <f t="shared" si="8"/>
        <v>15</v>
      </c>
      <c r="D56" s="76">
        <v>15</v>
      </c>
      <c r="E56" s="129"/>
      <c r="F56" s="125">
        <v>0</v>
      </c>
      <c r="G56" s="117" t="str">
        <f>CA56&amp;CB56</f>
        <v/>
      </c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5"/>
      <c r="T56" s="5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3"/>
      <c r="BX56" s="3"/>
      <c r="BY56" s="4"/>
      <c r="BZ56" s="4"/>
      <c r="CA56" s="5" t="str">
        <f>IF(CG56=1,"* Programa de Atención domiciliaria apersonas con Dependencia Severa debe ser MENOR O IGUAL al Total.","")</f>
        <v/>
      </c>
      <c r="CB56" s="5" t="str">
        <f>IF(CH56=1,"* Recuerde digitar la Columna Programa de Atención Domiciliaria a Personas con Dependencia Severa (Digite Cero si no tiene). ","")</f>
        <v/>
      </c>
      <c r="CC56" s="5"/>
      <c r="CD56" s="5"/>
      <c r="CE56" s="5"/>
      <c r="CF56" s="5"/>
      <c r="CG56" s="5">
        <f>IF(F56&gt;C56,1,0)</f>
        <v>0</v>
      </c>
      <c r="CH56" s="5">
        <f>IF(AND(C56&lt;&gt;0,F56=""),1,0)</f>
        <v>0</v>
      </c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5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</row>
    <row r="57" spans="1:234" s="35" customFormat="1" x14ac:dyDescent="0.2">
      <c r="A57" s="242" t="s">
        <v>67</v>
      </c>
      <c r="B57" s="242"/>
      <c r="C57" s="130">
        <f t="shared" si="8"/>
        <v>166</v>
      </c>
      <c r="D57" s="131">
        <v>118</v>
      </c>
      <c r="E57" s="132">
        <v>48</v>
      </c>
      <c r="F57" s="133"/>
      <c r="G57" s="117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5"/>
      <c r="T57" s="5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3"/>
      <c r="BX57" s="3"/>
      <c r="BY57" s="4"/>
      <c r="BZ57" s="4"/>
      <c r="CA57" s="5"/>
      <c r="CB57" s="5"/>
      <c r="CC57" s="5"/>
      <c r="CD57" s="5"/>
      <c r="CE57" s="5"/>
      <c r="CF57" s="5"/>
      <c r="CG57" s="5"/>
      <c r="CH57" s="5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5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</row>
    <row r="58" spans="1:234" s="35" customFormat="1" ht="18.75" customHeight="1" x14ac:dyDescent="0.2">
      <c r="A58" s="243" t="s">
        <v>68</v>
      </c>
      <c r="B58" s="244"/>
      <c r="C58" s="127">
        <f t="shared" si="8"/>
        <v>0</v>
      </c>
      <c r="D58" s="92"/>
      <c r="E58" s="134"/>
      <c r="F58" s="128"/>
      <c r="G58" s="117" t="str">
        <f>CA58&amp;CB58</f>
        <v/>
      </c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5"/>
      <c r="T58" s="5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3"/>
      <c r="BX58" s="3"/>
      <c r="BY58" s="4"/>
      <c r="BZ58" s="4"/>
      <c r="CA58" s="5" t="str">
        <f>IF(CG58=1,"* Programa de Atención domiciliaria apersonas con Dependencia Severa debe ser MENOR O IGUAL al Total.","")</f>
        <v/>
      </c>
      <c r="CB58" s="5" t="str">
        <f>IF(CH58=1,"* Recuerde digitar la Columna Programa de Atención Domiciliaria a Personas con Dependencia Severa (Digite Cero si no tiene). ","")</f>
        <v/>
      </c>
      <c r="CC58" s="5"/>
      <c r="CD58" s="5"/>
      <c r="CE58" s="5"/>
      <c r="CF58" s="5"/>
      <c r="CG58" s="5">
        <f>IF(F58&gt;C58,1,0)</f>
        <v>0</v>
      </c>
      <c r="CH58" s="5">
        <f>IF(AND(C58&lt;&gt;0,F58=""),1,0)</f>
        <v>0</v>
      </c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5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</row>
    <row r="59" spans="1:234" s="35" customFormat="1" x14ac:dyDescent="0.2">
      <c r="A59" s="242" t="s">
        <v>69</v>
      </c>
      <c r="B59" s="242"/>
      <c r="C59" s="135">
        <f>D59</f>
        <v>0</v>
      </c>
      <c r="D59" s="131"/>
      <c r="E59" s="136"/>
      <c r="F59" s="137"/>
      <c r="G59" s="117" t="str">
        <f>CA59&amp;CB59</f>
        <v/>
      </c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5"/>
      <c r="T59" s="5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3"/>
      <c r="BX59" s="3"/>
      <c r="BY59" s="4"/>
      <c r="BZ59" s="4"/>
      <c r="CA59" s="5" t="str">
        <f>IF(CG59=1,"* Programa de Atención domiciliaria apersonas con Dependencia Severa debe ser MENOR O IGUAL al Total.","")</f>
        <v/>
      </c>
      <c r="CB59" s="5" t="str">
        <f>IF(CH59=1,"* Recuerde digitar la Columna Programa de Atención Domiciliaria a Personas con Dependencia Severa (Digite Cero si no tiene). ","")</f>
        <v/>
      </c>
      <c r="CC59" s="5"/>
      <c r="CD59" s="5"/>
      <c r="CE59" s="5"/>
      <c r="CF59" s="5"/>
      <c r="CG59" s="5">
        <f>IF(F59&gt;C59,1,0)</f>
        <v>0</v>
      </c>
      <c r="CH59" s="5">
        <f>IF(AND(C59&lt;&gt;0,F59=""),1,0)</f>
        <v>0</v>
      </c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5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</row>
    <row r="60" spans="1:234" s="35" customFormat="1" x14ac:dyDescent="0.2">
      <c r="A60" s="227" t="s">
        <v>70</v>
      </c>
      <c r="B60" s="227"/>
      <c r="C60" s="138">
        <f>D60</f>
        <v>0</v>
      </c>
      <c r="D60" s="65"/>
      <c r="E60" s="139"/>
      <c r="F60" s="140"/>
      <c r="G60" s="117"/>
      <c r="H60" s="119"/>
      <c r="I60" s="117"/>
      <c r="J60" s="117"/>
      <c r="K60" s="117"/>
      <c r="L60" s="5"/>
      <c r="M60" s="5"/>
      <c r="N60" s="5"/>
      <c r="O60" s="5"/>
      <c r="P60" s="5"/>
      <c r="Q60" s="5"/>
      <c r="R60" s="5"/>
      <c r="S60" s="5"/>
      <c r="T60" s="5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3"/>
      <c r="BX60" s="3"/>
      <c r="BY60" s="4"/>
      <c r="BZ60" s="4"/>
      <c r="CA60" s="5"/>
      <c r="CB60" s="5"/>
      <c r="CC60" s="5"/>
      <c r="CD60" s="5"/>
      <c r="CE60" s="5"/>
      <c r="CF60" s="5"/>
      <c r="CG60" s="5"/>
      <c r="CH60" s="5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5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</row>
    <row r="61" spans="1:234" s="35" customFormat="1" ht="23.25" customHeight="1" x14ac:dyDescent="0.2">
      <c r="A61" s="209" t="s">
        <v>71</v>
      </c>
      <c r="B61" s="209"/>
      <c r="C61" s="141">
        <f>+F61</f>
        <v>0</v>
      </c>
      <c r="D61" s="142"/>
      <c r="E61" s="143"/>
      <c r="F61" s="144"/>
      <c r="G61" s="117" t="str">
        <f>CA61&amp;CB61</f>
        <v/>
      </c>
      <c r="H61" s="119"/>
      <c r="I61" s="117"/>
      <c r="J61" s="117"/>
      <c r="K61" s="117"/>
      <c r="L61" s="5"/>
      <c r="M61" s="5"/>
      <c r="N61" s="5"/>
      <c r="O61" s="5"/>
      <c r="P61" s="5"/>
      <c r="Q61" s="5"/>
      <c r="R61" s="5"/>
      <c r="S61" s="5"/>
      <c r="T61" s="5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3"/>
      <c r="BX61" s="3"/>
      <c r="BY61" s="4"/>
      <c r="BZ61" s="4"/>
      <c r="CA61" s="5" t="str">
        <f>IF(CG61=1,"* Programa de Atención domiciliaria apersonas con Dependencia Severa debe ser MENOR O IGUAL al Total.","")</f>
        <v/>
      </c>
      <c r="CB61" s="5" t="str">
        <f>IF(CH61=1,"* Recuerde digitar la Columna Programa de Atención Domiciliaria a Personas con Dependencia Severa (Digite Cero si no tiene). ","")</f>
        <v/>
      </c>
      <c r="CC61" s="5"/>
      <c r="CD61" s="5"/>
      <c r="CE61" s="5"/>
      <c r="CF61" s="5"/>
      <c r="CG61" s="5">
        <f>IF(F61&gt;C61,1,0)</f>
        <v>0</v>
      </c>
      <c r="CH61" s="5">
        <f>IF(AND(C61&lt;&gt;0,F61=""),1,0)</f>
        <v>0</v>
      </c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5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</row>
    <row r="62" spans="1:234" s="35" customFormat="1" ht="32.1" customHeight="1" x14ac:dyDescent="0.2">
      <c r="A62" s="109" t="s">
        <v>72</v>
      </c>
      <c r="B62" s="110"/>
      <c r="C62" s="110"/>
      <c r="D62" s="110"/>
      <c r="E62" s="110"/>
      <c r="F62" s="110"/>
      <c r="G62" s="145"/>
      <c r="H62" s="146"/>
      <c r="I62" s="119"/>
      <c r="J62" s="117"/>
      <c r="K62" s="117"/>
      <c r="L62" s="5"/>
      <c r="M62" s="5"/>
      <c r="N62" s="5"/>
      <c r="O62" s="5"/>
      <c r="P62" s="5"/>
      <c r="Q62" s="5"/>
      <c r="R62" s="5"/>
      <c r="S62" s="5"/>
      <c r="T62" s="5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3"/>
      <c r="BX62" s="3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5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</row>
    <row r="63" spans="1:234" s="35" customFormat="1" x14ac:dyDescent="0.2">
      <c r="A63" s="210" t="s">
        <v>73</v>
      </c>
      <c r="B63" s="211"/>
      <c r="C63" s="216" t="s">
        <v>74</v>
      </c>
      <c r="D63" s="216"/>
      <c r="E63" s="216"/>
      <c r="F63" s="216"/>
      <c r="G63" s="217"/>
      <c r="H63" s="218" t="s">
        <v>75</v>
      </c>
      <c r="I63" s="219"/>
      <c r="J63" s="10"/>
      <c r="K63" s="10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3"/>
      <c r="BX63" s="3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5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</row>
    <row r="64" spans="1:234" s="35" customFormat="1" x14ac:dyDescent="0.2">
      <c r="A64" s="212"/>
      <c r="B64" s="213"/>
      <c r="C64" s="210" t="s">
        <v>4</v>
      </c>
      <c r="D64" s="204" t="s">
        <v>76</v>
      </c>
      <c r="E64" s="205"/>
      <c r="F64" s="206"/>
      <c r="G64" s="221" t="s">
        <v>77</v>
      </c>
      <c r="H64" s="220"/>
      <c r="I64" s="219"/>
      <c r="J64" s="10"/>
      <c r="K64" s="10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3"/>
      <c r="BX64" s="3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5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</row>
    <row r="65" spans="1:234" s="35" customFormat="1" ht="26.45" customHeight="1" x14ac:dyDescent="0.2">
      <c r="A65" s="214"/>
      <c r="B65" s="215"/>
      <c r="C65" s="214"/>
      <c r="D65" s="112" t="s">
        <v>78</v>
      </c>
      <c r="E65" s="16" t="s">
        <v>79</v>
      </c>
      <c r="F65" s="147" t="s">
        <v>80</v>
      </c>
      <c r="G65" s="222"/>
      <c r="H65" s="148" t="s">
        <v>81</v>
      </c>
      <c r="I65" s="198" t="s">
        <v>82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3"/>
      <c r="BX65" s="3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5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</row>
    <row r="66" spans="1:234" s="35" customFormat="1" x14ac:dyDescent="0.2">
      <c r="A66" s="223" t="s">
        <v>83</v>
      </c>
      <c r="B66" s="224"/>
      <c r="C66" s="149">
        <f>SUM(D66:F66)+H66</f>
        <v>0</v>
      </c>
      <c r="D66" s="76"/>
      <c r="E66" s="77"/>
      <c r="F66" s="150"/>
      <c r="G66" s="151"/>
      <c r="H66" s="125"/>
      <c r="I66" s="15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3"/>
      <c r="BX66" s="3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5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</row>
    <row r="67" spans="1:234" s="35" customFormat="1" x14ac:dyDescent="0.2">
      <c r="A67" s="225" t="s">
        <v>84</v>
      </c>
      <c r="B67" s="226"/>
      <c r="C67" s="153">
        <f t="shared" ref="C67:C71" si="9">SUM(D67:F67)+H67</f>
        <v>0</v>
      </c>
      <c r="D67" s="65"/>
      <c r="E67" s="82"/>
      <c r="F67" s="154"/>
      <c r="G67" s="155"/>
      <c r="H67" s="156"/>
      <c r="I67" s="157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3"/>
      <c r="BX67" s="3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5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</row>
    <row r="68" spans="1:234" s="35" customFormat="1" x14ac:dyDescent="0.2">
      <c r="A68" s="225" t="s">
        <v>85</v>
      </c>
      <c r="B68" s="226"/>
      <c r="C68" s="153">
        <f t="shared" si="9"/>
        <v>0</v>
      </c>
      <c r="D68" s="65"/>
      <c r="E68" s="82"/>
      <c r="F68" s="154"/>
      <c r="G68" s="155"/>
      <c r="H68" s="156"/>
      <c r="I68" s="157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3"/>
      <c r="BX68" s="3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5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</row>
    <row r="69" spans="1:234" s="35" customFormat="1" x14ac:dyDescent="0.2">
      <c r="A69" s="225" t="s">
        <v>86</v>
      </c>
      <c r="B69" s="226"/>
      <c r="C69" s="153">
        <f t="shared" si="9"/>
        <v>6</v>
      </c>
      <c r="D69" s="65"/>
      <c r="E69" s="82"/>
      <c r="F69" s="154"/>
      <c r="G69" s="155"/>
      <c r="H69" s="156">
        <v>6</v>
      </c>
      <c r="I69" s="157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3"/>
      <c r="BX69" s="3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5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</row>
    <row r="70" spans="1:234" s="35" customFormat="1" x14ac:dyDescent="0.2">
      <c r="A70" s="225" t="s">
        <v>87</v>
      </c>
      <c r="B70" s="226"/>
      <c r="C70" s="153">
        <f t="shared" si="9"/>
        <v>0</v>
      </c>
      <c r="D70" s="65"/>
      <c r="E70" s="82"/>
      <c r="F70" s="154"/>
      <c r="G70" s="155"/>
      <c r="H70" s="156"/>
      <c r="I70" s="157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3"/>
      <c r="BX70" s="3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5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</row>
    <row r="71" spans="1:234" s="35" customFormat="1" x14ac:dyDescent="0.2">
      <c r="A71" s="207" t="s">
        <v>88</v>
      </c>
      <c r="B71" s="208"/>
      <c r="C71" s="158">
        <f t="shared" si="9"/>
        <v>0</v>
      </c>
      <c r="D71" s="92"/>
      <c r="E71" s="93"/>
      <c r="F71" s="159"/>
      <c r="G71" s="160"/>
      <c r="H71" s="128"/>
      <c r="I71" s="16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3"/>
      <c r="BX71" s="3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5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</row>
    <row r="72" spans="1:234" s="35" customFormat="1" x14ac:dyDescent="0.2">
      <c r="A72" s="1" t="s">
        <v>89</v>
      </c>
      <c r="B72" s="10"/>
      <c r="C72" s="10"/>
      <c r="D72" s="10"/>
      <c r="E72" s="10"/>
      <c r="F72" s="10"/>
      <c r="G72" s="10"/>
      <c r="H72" s="10"/>
      <c r="I72" s="1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3"/>
      <c r="BX72" s="3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5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</row>
    <row r="73" spans="1:234" s="35" customFormat="1" ht="32.1" customHeight="1" x14ac:dyDescent="0.2">
      <c r="A73" s="162" t="s">
        <v>90</v>
      </c>
      <c r="B73" s="163"/>
      <c r="C73" s="163"/>
      <c r="D73" s="163"/>
      <c r="E73" s="163"/>
      <c r="F73" s="164"/>
      <c r="G73" s="164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3"/>
      <c r="BX73" s="3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5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</row>
    <row r="74" spans="1:234" s="35" customFormat="1" ht="21" customHeight="1" x14ac:dyDescent="0.2">
      <c r="A74" s="199" t="s">
        <v>91</v>
      </c>
      <c r="B74" s="199" t="s">
        <v>92</v>
      </c>
      <c r="C74" s="204" t="s">
        <v>93</v>
      </c>
      <c r="D74" s="205"/>
      <c r="E74" s="205"/>
      <c r="F74" s="205"/>
      <c r="G74" s="206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3"/>
      <c r="BX74" s="3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5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</row>
    <row r="75" spans="1:234" s="35" customFormat="1" ht="21.75" customHeight="1" x14ac:dyDescent="0.2">
      <c r="A75" s="200"/>
      <c r="B75" s="200"/>
      <c r="C75" s="112" t="s">
        <v>94</v>
      </c>
      <c r="D75" s="165" t="s">
        <v>95</v>
      </c>
      <c r="E75" s="16" t="s">
        <v>96</v>
      </c>
      <c r="F75" s="16" t="s">
        <v>97</v>
      </c>
      <c r="G75" s="147" t="s">
        <v>98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3"/>
      <c r="BX75" s="3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5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</row>
    <row r="76" spans="1:234" s="35" customFormat="1" ht="21" customHeight="1" x14ac:dyDescent="0.2">
      <c r="A76" s="166" t="s">
        <v>99</v>
      </c>
      <c r="B76" s="167">
        <f>SUM(C76:G76)</f>
        <v>0</v>
      </c>
      <c r="C76" s="76"/>
      <c r="D76" s="168"/>
      <c r="E76" s="168"/>
      <c r="F76" s="168"/>
      <c r="G76" s="169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3"/>
      <c r="BX76" s="3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5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</row>
    <row r="77" spans="1:234" s="35" customFormat="1" ht="21" customHeight="1" x14ac:dyDescent="0.2">
      <c r="A77" s="170" t="s">
        <v>53</v>
      </c>
      <c r="B77" s="171">
        <f>SUM(C77:G77)</f>
        <v>0</v>
      </c>
      <c r="C77" s="92"/>
      <c r="D77" s="94"/>
      <c r="E77" s="94"/>
      <c r="F77" s="94"/>
      <c r="G77" s="17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3"/>
      <c r="BX77" s="3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5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</row>
    <row r="78" spans="1:234" ht="32.1" customHeight="1" x14ac:dyDescent="0.2">
      <c r="A78" s="162" t="s">
        <v>100</v>
      </c>
      <c r="B78" s="163"/>
      <c r="C78" s="163"/>
      <c r="D78" s="163"/>
      <c r="E78" s="163"/>
      <c r="F78" s="164"/>
      <c r="G78" s="164"/>
    </row>
    <row r="79" spans="1:234" ht="21" customHeight="1" x14ac:dyDescent="0.2">
      <c r="A79" s="199" t="s">
        <v>91</v>
      </c>
      <c r="B79" s="199" t="s">
        <v>101</v>
      </c>
      <c r="C79" s="204" t="s">
        <v>102</v>
      </c>
      <c r="D79" s="205"/>
      <c r="E79" s="205"/>
      <c r="F79" s="205"/>
      <c r="G79" s="206"/>
    </row>
    <row r="80" spans="1:234" ht="21" customHeight="1" x14ac:dyDescent="0.2">
      <c r="A80" s="200"/>
      <c r="B80" s="200"/>
      <c r="C80" s="112" t="s">
        <v>94</v>
      </c>
      <c r="D80" s="165" t="s">
        <v>95</v>
      </c>
      <c r="E80" s="16" t="s">
        <v>96</v>
      </c>
      <c r="F80" s="16" t="s">
        <v>97</v>
      </c>
      <c r="G80" s="147" t="s">
        <v>98</v>
      </c>
    </row>
    <row r="81" spans="1:104" ht="25.5" customHeight="1" x14ac:dyDescent="0.2">
      <c r="A81" s="173" t="s">
        <v>103</v>
      </c>
      <c r="B81" s="174">
        <f>SUM(C81:G81)</f>
        <v>0</v>
      </c>
      <c r="C81" s="175"/>
      <c r="D81" s="176"/>
      <c r="E81" s="176"/>
      <c r="F81" s="176"/>
      <c r="G81" s="177"/>
    </row>
    <row r="82" spans="1:104" ht="28.5" customHeight="1" x14ac:dyDescent="0.2">
      <c r="A82" s="162" t="s">
        <v>104</v>
      </c>
      <c r="B82" s="163"/>
      <c r="C82" s="163"/>
      <c r="D82" s="163"/>
      <c r="E82" s="163"/>
      <c r="F82" s="164"/>
      <c r="G82" s="164"/>
    </row>
    <row r="83" spans="1:104" ht="18" customHeight="1" x14ac:dyDescent="0.2">
      <c r="A83" s="199" t="s">
        <v>105</v>
      </c>
      <c r="B83" s="201" t="s">
        <v>106</v>
      </c>
      <c r="C83" s="201" t="s">
        <v>107</v>
      </c>
      <c r="BR83" s="3"/>
      <c r="BS83" s="3"/>
      <c r="BT83" s="3"/>
      <c r="BU83" s="3"/>
      <c r="BV83" s="35"/>
      <c r="BW83" s="35"/>
      <c r="BX83" s="35"/>
      <c r="CV83" s="5"/>
      <c r="CW83" s="5"/>
      <c r="CX83" s="5"/>
      <c r="CY83" s="5"/>
      <c r="CZ83" s="5"/>
    </row>
    <row r="84" spans="1:104" ht="27.75" customHeight="1" x14ac:dyDescent="0.2">
      <c r="A84" s="200"/>
      <c r="B84" s="202"/>
      <c r="C84" s="203"/>
      <c r="BR84" s="3"/>
      <c r="BS84" s="3"/>
      <c r="BT84" s="3"/>
      <c r="BU84" s="3"/>
      <c r="BV84" s="35"/>
      <c r="BW84" s="35"/>
      <c r="BX84" s="35"/>
      <c r="CV84" s="5"/>
      <c r="CW84" s="5"/>
      <c r="CX84" s="5"/>
      <c r="CY84" s="5"/>
      <c r="CZ84" s="5"/>
    </row>
    <row r="85" spans="1:104" ht="27.75" customHeight="1" x14ac:dyDescent="0.2">
      <c r="A85" s="173" t="s">
        <v>99</v>
      </c>
      <c r="B85" s="178"/>
      <c r="C85" s="178"/>
      <c r="BR85" s="3"/>
      <c r="BS85" s="3"/>
      <c r="BT85" s="3"/>
      <c r="BU85" s="3"/>
      <c r="BV85" s="35"/>
      <c r="BW85" s="35"/>
      <c r="BX85" s="35"/>
      <c r="CV85" s="5"/>
      <c r="CW85" s="5"/>
      <c r="CX85" s="5"/>
      <c r="CY85" s="5"/>
      <c r="CZ85" s="5"/>
    </row>
    <row r="194" spans="1:234" ht="12" customHeight="1" x14ac:dyDescent="0.2"/>
    <row r="195" spans="1:234" s="179" customFormat="1" x14ac:dyDescent="0.2">
      <c r="A195" s="179">
        <f>SUM(C10:C36,C48,C52:C61,C66:C71,B76:B77,B81,B85:C85)</f>
        <v>1961</v>
      </c>
      <c r="B195" s="179">
        <f>SUM(CG7:CO85)</f>
        <v>0</v>
      </c>
      <c r="BW195" s="180"/>
      <c r="BX195" s="180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</row>
  </sheetData>
  <mergeCells count="64">
    <mergeCell ref="A14:B14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43:A45"/>
    <mergeCell ref="A27:B27"/>
    <mergeCell ref="A28:B28"/>
    <mergeCell ref="A29:B29"/>
    <mergeCell ref="A30:B30"/>
    <mergeCell ref="A31:B31"/>
    <mergeCell ref="A32:A36"/>
    <mergeCell ref="A38:B38"/>
    <mergeCell ref="A39:B39"/>
    <mergeCell ref="A40:B40"/>
    <mergeCell ref="A41:B41"/>
    <mergeCell ref="A42:B42"/>
    <mergeCell ref="A60:B60"/>
    <mergeCell ref="A46:B46"/>
    <mergeCell ref="A47:B47"/>
    <mergeCell ref="A48:B48"/>
    <mergeCell ref="A51:B51"/>
    <mergeCell ref="A52:B52"/>
    <mergeCell ref="A53:B53"/>
    <mergeCell ref="A54:A55"/>
    <mergeCell ref="A56:B56"/>
    <mergeCell ref="A57:B57"/>
    <mergeCell ref="A58:B58"/>
    <mergeCell ref="A59:B59"/>
    <mergeCell ref="A71:B71"/>
    <mergeCell ref="A61:B61"/>
    <mergeCell ref="A63:B65"/>
    <mergeCell ref="C63:G63"/>
    <mergeCell ref="H63:I64"/>
    <mergeCell ref="C64:C65"/>
    <mergeCell ref="D64:F64"/>
    <mergeCell ref="G64:G65"/>
    <mergeCell ref="A66:B66"/>
    <mergeCell ref="A67:B67"/>
    <mergeCell ref="A68:B68"/>
    <mergeCell ref="A69:B69"/>
    <mergeCell ref="A70:B70"/>
    <mergeCell ref="A83:A84"/>
    <mergeCell ref="B83:B84"/>
    <mergeCell ref="C83:C84"/>
    <mergeCell ref="A74:A75"/>
    <mergeCell ref="B74:B75"/>
    <mergeCell ref="C74:G74"/>
    <mergeCell ref="A79:A80"/>
    <mergeCell ref="B79:B80"/>
    <mergeCell ref="C79:G79"/>
  </mergeCells>
  <dataValidations count="1">
    <dataValidation type="whole" allowBlank="1" showInputMessage="1" showErrorMessage="1" sqref="A1:XFD1048576" xr:uid="{66906F36-2CAD-41D4-9A36-91D94C83D3D0}">
      <formula1>0</formula1>
      <formula2>1E+27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Z195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0.42578125" style="2" customWidth="1"/>
    <col min="2" max="2" width="25.85546875" style="2" customWidth="1"/>
    <col min="3" max="3" width="18.28515625" style="2" customWidth="1"/>
    <col min="4" max="10" width="16" style="2" customWidth="1"/>
    <col min="11" max="11" width="18.42578125" style="2" customWidth="1"/>
    <col min="12" max="12" width="16.28515625" style="2" customWidth="1"/>
    <col min="13" max="74" width="11.42578125" style="2"/>
    <col min="75" max="76" width="11.42578125" style="3"/>
    <col min="77" max="77" width="11.42578125" style="4" customWidth="1"/>
    <col min="78" max="104" width="11.28515625" style="4" hidden="1" customWidth="1"/>
    <col min="105" max="105" width="11.28515625" style="5" hidden="1" customWidth="1"/>
    <col min="106" max="234" width="11.42578125" style="5"/>
    <col min="235" max="16384" width="11.42578125" style="2"/>
  </cols>
  <sheetData>
    <row r="1" spans="1:234" ht="16.350000000000001" customHeight="1" x14ac:dyDescent="0.2">
      <c r="A1" s="1" t="s">
        <v>0</v>
      </c>
    </row>
    <row r="2" spans="1:234" ht="16.350000000000001" customHeight="1" x14ac:dyDescent="0.2">
      <c r="A2" s="1" t="str">
        <f>CONCATENATE("COMUNA: ",[2]NOMBRE!B2," - ","( ",[2]NOMBRE!C2,[2]NOMBRE!D2,[2]NOMBRE!E2,[2]NOMBRE!F2,[2]NOMBRE!G2," )")</f>
        <v>COMUNA: LINARES - ( 07401 )</v>
      </c>
    </row>
    <row r="3" spans="1:234" ht="16.350000000000001" customHeight="1" x14ac:dyDescent="0.2">
      <c r="A3" s="1" t="str">
        <f>CONCATENATE("ESTABLECIMIENTO/ESTRATEGIA: ",[2]NOMBRE!B3," - ","( ",[2]NOMBRE!C3,[2]NOMBRE!D3,[2]NOMBRE!E3,[2]NOMBRE!F3,[2]NOMBRE!G3,[2]NOMBRE!H3," )")</f>
        <v>ESTABLECIMIENTO/ESTRATEGIA: HOSPITAL PRESIDENTE CARLOS IBAÑEZ DEL CAMPO - ( 116108 )</v>
      </c>
    </row>
    <row r="4" spans="1:234" ht="16.350000000000001" customHeight="1" x14ac:dyDescent="0.2">
      <c r="A4" s="1" t="str">
        <f>CONCATENATE("MES: ",[2]NOMBRE!B6," - ","( ",[2]NOMBRE!C6,[2]NOMBRE!D6," )")</f>
        <v>MES: ENERO - ( 01 )</v>
      </c>
    </row>
    <row r="5" spans="1:234" ht="16.350000000000001" customHeight="1" x14ac:dyDescent="0.2">
      <c r="A5" s="1" t="str">
        <f>CONCATENATE("AÑO: ",[2]NOMBRE!B7)</f>
        <v>AÑO: 2021</v>
      </c>
    </row>
    <row r="6" spans="1:234" ht="15" customHeight="1" x14ac:dyDescent="0.2">
      <c r="A6" s="6"/>
      <c r="B6" s="6"/>
      <c r="C6" s="7" t="s">
        <v>1</v>
      </c>
      <c r="D6" s="6"/>
      <c r="E6" s="6"/>
      <c r="F6" s="6"/>
      <c r="G6" s="6"/>
      <c r="H6" s="8"/>
      <c r="I6" s="9"/>
      <c r="J6" s="10"/>
      <c r="K6" s="10"/>
    </row>
    <row r="7" spans="1:234" ht="15" x14ac:dyDescent="0.2">
      <c r="A7" s="11"/>
      <c r="B7" s="11"/>
      <c r="C7" s="11"/>
      <c r="D7" s="11"/>
      <c r="E7" s="11"/>
      <c r="F7" s="11"/>
      <c r="G7" s="11"/>
      <c r="H7" s="8"/>
      <c r="I7" s="9"/>
      <c r="J7" s="10"/>
      <c r="K7" s="10"/>
    </row>
    <row r="8" spans="1:234" ht="32.1" customHeight="1" x14ac:dyDescent="0.2">
      <c r="A8" s="12" t="s">
        <v>2</v>
      </c>
      <c r="G8" s="12"/>
      <c r="I8" s="13"/>
      <c r="J8" s="10"/>
      <c r="K8" s="10"/>
    </row>
    <row r="9" spans="1:234" ht="66.75" customHeight="1" x14ac:dyDescent="0.2">
      <c r="A9" s="204" t="s">
        <v>3</v>
      </c>
      <c r="B9" s="205"/>
      <c r="C9" s="189" t="s">
        <v>4</v>
      </c>
      <c r="D9" s="15" t="s">
        <v>5</v>
      </c>
      <c r="E9" s="16" t="s">
        <v>6</v>
      </c>
      <c r="F9" s="16" t="s">
        <v>7</v>
      </c>
      <c r="G9" s="17" t="s">
        <v>8</v>
      </c>
      <c r="H9" s="18" t="s">
        <v>9</v>
      </c>
      <c r="I9" s="19" t="s">
        <v>10</v>
      </c>
      <c r="J9" s="19" t="s">
        <v>11</v>
      </c>
      <c r="K9" s="113" t="s">
        <v>12</v>
      </c>
      <c r="L9" s="21" t="s">
        <v>13</v>
      </c>
      <c r="M9" s="22" t="s">
        <v>14</v>
      </c>
      <c r="N9" s="22" t="s">
        <v>15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BW9" s="2"/>
    </row>
    <row r="10" spans="1:234" s="35" customFormat="1" ht="17.25" customHeight="1" x14ac:dyDescent="0.2">
      <c r="A10" s="228" t="s">
        <v>16</v>
      </c>
      <c r="B10" s="229"/>
      <c r="C10" s="23">
        <f>SUM(D10:G10)</f>
        <v>0</v>
      </c>
      <c r="D10" s="24"/>
      <c r="E10" s="25"/>
      <c r="F10" s="25"/>
      <c r="G10" s="26"/>
      <c r="H10" s="27"/>
      <c r="I10" s="28"/>
      <c r="J10" s="29"/>
      <c r="K10" s="27"/>
      <c r="L10" s="30"/>
      <c r="M10" s="31"/>
      <c r="N10" s="32"/>
      <c r="O10" s="33" t="str">
        <f>CA10&amp;CB10</f>
        <v/>
      </c>
      <c r="P10" s="34"/>
      <c r="Q10" s="34"/>
      <c r="R10" s="34"/>
      <c r="S10" s="34"/>
      <c r="T10" s="34"/>
      <c r="U10" s="34"/>
      <c r="V10" s="34"/>
      <c r="W10" s="34"/>
      <c r="X10" s="34"/>
      <c r="Y10" s="5"/>
      <c r="Z10" s="5"/>
      <c r="AA10" s="5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3"/>
      <c r="BY10" s="4"/>
      <c r="BZ10" s="4"/>
      <c r="CA10" s="5" t="str">
        <f>IF(CG10=1,"* La suma del número de Primera, Segunda y Tercera o más Visitas de Seguimiento debe coincidir con el Total. ","")</f>
        <v/>
      </c>
      <c r="CB10" s="5" t="str">
        <f t="shared" ref="CB10:CB36" si="0">IF(CH10=1,"* Programa de Atención Domiciliaria a Personas con Dependencia Severa debe ser MENOR O IGUAL al Total. ","")</f>
        <v/>
      </c>
      <c r="CC10" s="5"/>
      <c r="CD10" s="5"/>
      <c r="CE10" s="5"/>
      <c r="CF10" s="5"/>
      <c r="CG10" s="5">
        <f>IF((K10+J10+L10)&lt;&gt;C10,1,0)</f>
        <v>0</v>
      </c>
      <c r="CH10" s="5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5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</row>
    <row r="11" spans="1:234" s="35" customFormat="1" ht="17.25" customHeight="1" x14ac:dyDescent="0.2">
      <c r="A11" s="246" t="s">
        <v>17</v>
      </c>
      <c r="B11" s="249"/>
      <c r="C11" s="23">
        <f>SUM(D11:G11)</f>
        <v>0</v>
      </c>
      <c r="D11" s="36"/>
      <c r="E11" s="37"/>
      <c r="F11" s="37"/>
      <c r="G11" s="38"/>
      <c r="H11" s="39"/>
      <c r="I11" s="40"/>
      <c r="J11" s="41"/>
      <c r="K11" s="39"/>
      <c r="L11" s="38"/>
      <c r="M11" s="42"/>
      <c r="N11" s="32"/>
      <c r="O11" s="33" t="str">
        <f t="shared" ref="O11:O36" si="1">CA11&amp;CB11</f>
        <v/>
      </c>
      <c r="P11" s="34"/>
      <c r="Q11" s="34"/>
      <c r="R11" s="34"/>
      <c r="S11" s="34"/>
      <c r="T11" s="34"/>
      <c r="U11" s="34"/>
      <c r="V11" s="34"/>
      <c r="W11" s="34"/>
      <c r="X11" s="34"/>
      <c r="Y11" s="5"/>
      <c r="Z11" s="5"/>
      <c r="AA11" s="5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3"/>
      <c r="BY11" s="4"/>
      <c r="BZ11" s="4"/>
      <c r="CA11" s="5" t="str">
        <f t="shared" ref="CA11:CA36" si="2">IF(CG11=1,"* La suma del número de Primera, Segunda y Tercera o más Visitas de Seguimiento debe coincidir con el Total. ","")</f>
        <v/>
      </c>
      <c r="CB11" s="5" t="str">
        <f t="shared" si="0"/>
        <v/>
      </c>
      <c r="CC11" s="5"/>
      <c r="CD11" s="5"/>
      <c r="CE11" s="5"/>
      <c r="CF11" s="5"/>
      <c r="CG11" s="5">
        <f t="shared" ref="CG11:CG36" si="3">IF((K11+J11+L11)&lt;&gt;C11,1,0)</f>
        <v>0</v>
      </c>
      <c r="CH11" s="5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5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</row>
    <row r="12" spans="1:234" s="35" customFormat="1" ht="17.25" customHeight="1" x14ac:dyDescent="0.2">
      <c r="A12" s="246" t="s">
        <v>18</v>
      </c>
      <c r="B12" s="249"/>
      <c r="C12" s="23">
        <f t="shared" ref="C12:C34" si="4">SUM(D12:G12)</f>
        <v>0</v>
      </c>
      <c r="D12" s="36"/>
      <c r="E12" s="37"/>
      <c r="F12" s="37"/>
      <c r="G12" s="38"/>
      <c r="H12" s="39"/>
      <c r="I12" s="40"/>
      <c r="J12" s="41"/>
      <c r="K12" s="39"/>
      <c r="L12" s="38"/>
      <c r="M12" s="42"/>
      <c r="N12" s="32"/>
      <c r="O12" s="33" t="str">
        <f t="shared" si="1"/>
        <v/>
      </c>
      <c r="P12" s="34"/>
      <c r="Q12" s="34"/>
      <c r="R12" s="34"/>
      <c r="S12" s="34"/>
      <c r="T12" s="34"/>
      <c r="U12" s="34"/>
      <c r="V12" s="34"/>
      <c r="W12" s="34"/>
      <c r="X12" s="34"/>
      <c r="Y12" s="5"/>
      <c r="Z12" s="5"/>
      <c r="AA12" s="5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3"/>
      <c r="BY12" s="4"/>
      <c r="BZ12" s="4"/>
      <c r="CA12" s="5" t="str">
        <f t="shared" si="2"/>
        <v/>
      </c>
      <c r="CB12" s="5" t="str">
        <f t="shared" si="0"/>
        <v/>
      </c>
      <c r="CC12" s="5"/>
      <c r="CD12" s="5"/>
      <c r="CE12" s="5"/>
      <c r="CF12" s="5"/>
      <c r="CG12" s="5">
        <f t="shared" si="3"/>
        <v>0</v>
      </c>
      <c r="CH12" s="5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5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</row>
    <row r="13" spans="1:234" s="35" customFormat="1" ht="17.25" customHeight="1" x14ac:dyDescent="0.2">
      <c r="A13" s="246" t="s">
        <v>19</v>
      </c>
      <c r="B13" s="249"/>
      <c r="C13" s="23">
        <f t="shared" si="4"/>
        <v>0</v>
      </c>
      <c r="D13" s="36"/>
      <c r="E13" s="37"/>
      <c r="F13" s="37"/>
      <c r="G13" s="38"/>
      <c r="H13" s="39"/>
      <c r="I13" s="40"/>
      <c r="J13" s="41"/>
      <c r="K13" s="39"/>
      <c r="L13" s="38"/>
      <c r="M13" s="42"/>
      <c r="N13" s="32"/>
      <c r="O13" s="33" t="str">
        <f t="shared" si="1"/>
        <v/>
      </c>
      <c r="P13" s="34"/>
      <c r="Q13" s="34"/>
      <c r="R13" s="34"/>
      <c r="S13" s="34"/>
      <c r="T13" s="34"/>
      <c r="U13" s="34"/>
      <c r="V13" s="34"/>
      <c r="W13" s="34"/>
      <c r="X13" s="34"/>
      <c r="Y13" s="5"/>
      <c r="Z13" s="5"/>
      <c r="AA13" s="5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3"/>
      <c r="BY13" s="4"/>
      <c r="BZ13" s="4"/>
      <c r="CA13" s="5" t="str">
        <f t="shared" si="2"/>
        <v/>
      </c>
      <c r="CB13" s="5" t="str">
        <f t="shared" si="0"/>
        <v/>
      </c>
      <c r="CC13" s="5"/>
      <c r="CD13" s="5"/>
      <c r="CE13" s="5"/>
      <c r="CF13" s="5"/>
      <c r="CG13" s="5">
        <f t="shared" si="3"/>
        <v>0</v>
      </c>
      <c r="CH13" s="5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5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</row>
    <row r="14" spans="1:234" s="35" customFormat="1" ht="25.5" customHeight="1" x14ac:dyDescent="0.2">
      <c r="A14" s="246" t="s">
        <v>20</v>
      </c>
      <c r="B14" s="249"/>
      <c r="C14" s="23">
        <f t="shared" si="4"/>
        <v>0</v>
      </c>
      <c r="D14" s="36"/>
      <c r="E14" s="37"/>
      <c r="F14" s="37"/>
      <c r="G14" s="38"/>
      <c r="H14" s="39"/>
      <c r="I14" s="40"/>
      <c r="J14" s="41"/>
      <c r="K14" s="39"/>
      <c r="L14" s="38"/>
      <c r="M14" s="42"/>
      <c r="N14" s="32"/>
      <c r="O14" s="33" t="str">
        <f t="shared" si="1"/>
        <v/>
      </c>
      <c r="P14" s="34"/>
      <c r="Q14" s="34"/>
      <c r="R14" s="34"/>
      <c r="S14" s="34"/>
      <c r="T14" s="34"/>
      <c r="U14" s="34"/>
      <c r="V14" s="34"/>
      <c r="W14" s="34"/>
      <c r="X14" s="34"/>
      <c r="Y14" s="5"/>
      <c r="Z14" s="5"/>
      <c r="AA14" s="5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3"/>
      <c r="BY14" s="4"/>
      <c r="BZ14" s="4"/>
      <c r="CA14" s="5" t="str">
        <f t="shared" si="2"/>
        <v/>
      </c>
      <c r="CB14" s="5" t="str">
        <f t="shared" si="0"/>
        <v/>
      </c>
      <c r="CC14" s="5"/>
      <c r="CD14" s="5"/>
      <c r="CE14" s="5"/>
      <c r="CF14" s="5"/>
      <c r="CG14" s="5">
        <f t="shared" si="3"/>
        <v>0</v>
      </c>
      <c r="CH14" s="5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5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</row>
    <row r="15" spans="1:234" s="35" customFormat="1" ht="27" customHeight="1" x14ac:dyDescent="0.2">
      <c r="A15" s="246" t="s">
        <v>21</v>
      </c>
      <c r="B15" s="249"/>
      <c r="C15" s="23">
        <f t="shared" si="4"/>
        <v>0</v>
      </c>
      <c r="D15" s="36"/>
      <c r="E15" s="37"/>
      <c r="F15" s="37"/>
      <c r="G15" s="38"/>
      <c r="H15" s="39"/>
      <c r="I15" s="40"/>
      <c r="J15" s="41"/>
      <c r="K15" s="39"/>
      <c r="L15" s="38"/>
      <c r="M15" s="42"/>
      <c r="N15" s="32"/>
      <c r="O15" s="33" t="str">
        <f t="shared" si="1"/>
        <v/>
      </c>
      <c r="P15" s="34"/>
      <c r="Q15" s="34"/>
      <c r="R15" s="34"/>
      <c r="S15" s="34"/>
      <c r="T15" s="34"/>
      <c r="U15" s="34"/>
      <c r="V15" s="34"/>
      <c r="W15" s="34"/>
      <c r="X15" s="34"/>
      <c r="Y15" s="5"/>
      <c r="Z15" s="5"/>
      <c r="AA15" s="5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3"/>
      <c r="BY15" s="4"/>
      <c r="BZ15" s="4"/>
      <c r="CA15" s="5" t="str">
        <f t="shared" si="2"/>
        <v/>
      </c>
      <c r="CB15" s="5" t="str">
        <f t="shared" si="0"/>
        <v/>
      </c>
      <c r="CC15" s="5"/>
      <c r="CD15" s="5"/>
      <c r="CE15" s="5"/>
      <c r="CF15" s="5"/>
      <c r="CG15" s="5">
        <f t="shared" si="3"/>
        <v>0</v>
      </c>
      <c r="CH15" s="5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5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</row>
    <row r="16" spans="1:234" s="35" customFormat="1" ht="22.5" customHeight="1" x14ac:dyDescent="0.2">
      <c r="A16" s="246" t="s">
        <v>22</v>
      </c>
      <c r="B16" s="249"/>
      <c r="C16" s="23">
        <f t="shared" si="4"/>
        <v>0</v>
      </c>
      <c r="D16" s="36"/>
      <c r="E16" s="37"/>
      <c r="F16" s="37"/>
      <c r="G16" s="38"/>
      <c r="H16" s="39"/>
      <c r="I16" s="40"/>
      <c r="J16" s="41"/>
      <c r="K16" s="39"/>
      <c r="L16" s="38"/>
      <c r="M16" s="42"/>
      <c r="N16" s="32"/>
      <c r="O16" s="33" t="str">
        <f t="shared" si="1"/>
        <v/>
      </c>
      <c r="P16" s="34"/>
      <c r="Q16" s="34"/>
      <c r="R16" s="34"/>
      <c r="S16" s="34"/>
      <c r="T16" s="34"/>
      <c r="U16" s="34"/>
      <c r="V16" s="34"/>
      <c r="W16" s="34"/>
      <c r="X16" s="34"/>
      <c r="Y16" s="5"/>
      <c r="Z16" s="5"/>
      <c r="AA16" s="5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3"/>
      <c r="BY16" s="4"/>
      <c r="BZ16" s="4"/>
      <c r="CA16" s="5" t="str">
        <f t="shared" si="2"/>
        <v/>
      </c>
      <c r="CB16" s="5" t="str">
        <f t="shared" si="0"/>
        <v/>
      </c>
      <c r="CC16" s="5"/>
      <c r="CD16" s="5"/>
      <c r="CE16" s="5"/>
      <c r="CF16" s="5"/>
      <c r="CG16" s="5">
        <f t="shared" si="3"/>
        <v>0</v>
      </c>
      <c r="CH16" s="5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5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</row>
    <row r="17" spans="1:234" s="35" customFormat="1" ht="17.25" customHeight="1" x14ac:dyDescent="0.2">
      <c r="A17" s="246" t="s">
        <v>23</v>
      </c>
      <c r="B17" s="249"/>
      <c r="C17" s="23">
        <f t="shared" si="4"/>
        <v>0</v>
      </c>
      <c r="D17" s="36"/>
      <c r="E17" s="37"/>
      <c r="F17" s="37"/>
      <c r="G17" s="38"/>
      <c r="H17" s="39"/>
      <c r="I17" s="40"/>
      <c r="J17" s="41"/>
      <c r="K17" s="39"/>
      <c r="L17" s="38"/>
      <c r="M17" s="42"/>
      <c r="N17" s="32"/>
      <c r="O17" s="33" t="str">
        <f t="shared" si="1"/>
        <v/>
      </c>
      <c r="P17" s="34"/>
      <c r="Q17" s="34"/>
      <c r="R17" s="34"/>
      <c r="S17" s="34"/>
      <c r="T17" s="34"/>
      <c r="U17" s="34"/>
      <c r="V17" s="34"/>
      <c r="W17" s="34"/>
      <c r="X17" s="34"/>
      <c r="Y17" s="5"/>
      <c r="Z17" s="5"/>
      <c r="AA17" s="5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3"/>
      <c r="BY17" s="4"/>
      <c r="BZ17" s="4"/>
      <c r="CA17" s="5" t="str">
        <f t="shared" si="2"/>
        <v/>
      </c>
      <c r="CB17" s="5" t="str">
        <f t="shared" si="0"/>
        <v/>
      </c>
      <c r="CC17" s="5"/>
      <c r="CD17" s="5"/>
      <c r="CE17" s="5"/>
      <c r="CF17" s="5"/>
      <c r="CG17" s="5">
        <f t="shared" si="3"/>
        <v>0</v>
      </c>
      <c r="CH17" s="5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5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</row>
    <row r="18" spans="1:234" s="35" customFormat="1" ht="23.25" customHeight="1" x14ac:dyDescent="0.2">
      <c r="A18" s="246" t="s">
        <v>24</v>
      </c>
      <c r="B18" s="247"/>
      <c r="C18" s="23">
        <f t="shared" si="4"/>
        <v>0</v>
      </c>
      <c r="D18" s="36"/>
      <c r="E18" s="37"/>
      <c r="F18" s="37"/>
      <c r="G18" s="38"/>
      <c r="H18" s="39"/>
      <c r="I18" s="40"/>
      <c r="J18" s="41"/>
      <c r="K18" s="39"/>
      <c r="L18" s="38"/>
      <c r="M18" s="32"/>
      <c r="N18" s="32"/>
      <c r="O18" s="33" t="str">
        <f t="shared" si="1"/>
        <v/>
      </c>
      <c r="P18" s="34"/>
      <c r="Q18" s="34"/>
      <c r="R18" s="34"/>
      <c r="S18" s="34"/>
      <c r="T18" s="34"/>
      <c r="U18" s="34"/>
      <c r="V18" s="34"/>
      <c r="W18" s="34"/>
      <c r="X18" s="34"/>
      <c r="Y18" s="5"/>
      <c r="Z18" s="5"/>
      <c r="AA18" s="5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3"/>
      <c r="BY18" s="4"/>
      <c r="BZ18" s="4"/>
      <c r="CA18" s="5" t="str">
        <f t="shared" si="2"/>
        <v/>
      </c>
      <c r="CB18" s="5" t="str">
        <f>IF(CH18=1,"* Programa de Atención Domiciliaria a Personas con Dependencia Severa debe ser MENOR O IGUAL al Total. ","")</f>
        <v/>
      </c>
      <c r="CC18" s="5"/>
      <c r="CD18" s="5"/>
      <c r="CE18" s="5"/>
      <c r="CF18" s="5"/>
      <c r="CG18" s="5">
        <f t="shared" si="3"/>
        <v>0</v>
      </c>
      <c r="CH18" s="5">
        <f t="shared" ref="CH18:CH31" si="5">IF(M18&gt;C18,1,0)</f>
        <v>0</v>
      </c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5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</row>
    <row r="19" spans="1:234" s="35" customFormat="1" ht="17.25" customHeight="1" x14ac:dyDescent="0.2">
      <c r="A19" s="246" t="s">
        <v>25</v>
      </c>
      <c r="B19" s="249"/>
      <c r="C19" s="23">
        <f t="shared" si="4"/>
        <v>0</v>
      </c>
      <c r="D19" s="36"/>
      <c r="E19" s="37"/>
      <c r="F19" s="37"/>
      <c r="G19" s="38"/>
      <c r="H19" s="39"/>
      <c r="I19" s="40"/>
      <c r="J19" s="41"/>
      <c r="K19" s="39"/>
      <c r="L19" s="38"/>
      <c r="M19" s="32"/>
      <c r="N19" s="32"/>
      <c r="O19" s="33" t="str">
        <f t="shared" si="1"/>
        <v/>
      </c>
      <c r="P19" s="34"/>
      <c r="Q19" s="34"/>
      <c r="R19" s="34"/>
      <c r="S19" s="34"/>
      <c r="T19" s="34"/>
      <c r="U19" s="34"/>
      <c r="V19" s="34"/>
      <c r="W19" s="34"/>
      <c r="X19" s="34"/>
      <c r="Y19" s="5"/>
      <c r="Z19" s="5"/>
      <c r="AA19" s="5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3"/>
      <c r="BY19" s="4"/>
      <c r="BZ19" s="4"/>
      <c r="CA19" s="5" t="str">
        <f t="shared" si="2"/>
        <v/>
      </c>
      <c r="CB19" s="5" t="str">
        <f t="shared" si="0"/>
        <v/>
      </c>
      <c r="CC19" s="5"/>
      <c r="CD19" s="5"/>
      <c r="CE19" s="5"/>
      <c r="CF19" s="5"/>
      <c r="CG19" s="5">
        <f t="shared" si="3"/>
        <v>0</v>
      </c>
      <c r="CH19" s="5">
        <f t="shared" si="5"/>
        <v>0</v>
      </c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5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</row>
    <row r="20" spans="1:234" s="35" customFormat="1" ht="17.25" customHeight="1" x14ac:dyDescent="0.2">
      <c r="A20" s="246" t="s">
        <v>26</v>
      </c>
      <c r="B20" s="249"/>
      <c r="C20" s="23">
        <f t="shared" si="4"/>
        <v>0</v>
      </c>
      <c r="D20" s="36"/>
      <c r="E20" s="37"/>
      <c r="F20" s="37"/>
      <c r="G20" s="38"/>
      <c r="H20" s="39"/>
      <c r="I20" s="40"/>
      <c r="J20" s="41"/>
      <c r="K20" s="39"/>
      <c r="L20" s="38"/>
      <c r="M20" s="32"/>
      <c r="N20" s="32"/>
      <c r="O20" s="33" t="str">
        <f t="shared" si="1"/>
        <v/>
      </c>
      <c r="P20" s="34"/>
      <c r="Q20" s="34"/>
      <c r="R20" s="34"/>
      <c r="S20" s="34"/>
      <c r="T20" s="34"/>
      <c r="U20" s="34"/>
      <c r="V20" s="34"/>
      <c r="W20" s="34"/>
      <c r="X20" s="34"/>
      <c r="Y20" s="5"/>
      <c r="Z20" s="5"/>
      <c r="AA20" s="5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3"/>
      <c r="BY20" s="4"/>
      <c r="BZ20" s="4"/>
      <c r="CA20" s="5" t="str">
        <f t="shared" si="2"/>
        <v/>
      </c>
      <c r="CB20" s="5" t="str">
        <f t="shared" si="0"/>
        <v/>
      </c>
      <c r="CC20" s="5"/>
      <c r="CD20" s="5"/>
      <c r="CE20" s="5"/>
      <c r="CF20" s="5"/>
      <c r="CG20" s="5">
        <f t="shared" si="3"/>
        <v>0</v>
      </c>
      <c r="CH20" s="5">
        <f t="shared" si="5"/>
        <v>0</v>
      </c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5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</row>
    <row r="21" spans="1:234" s="35" customFormat="1" ht="25.5" customHeight="1" x14ac:dyDescent="0.2">
      <c r="A21" s="246" t="s">
        <v>27</v>
      </c>
      <c r="B21" s="249"/>
      <c r="C21" s="23">
        <f t="shared" si="4"/>
        <v>0</v>
      </c>
      <c r="D21" s="36"/>
      <c r="E21" s="37"/>
      <c r="F21" s="37"/>
      <c r="G21" s="38"/>
      <c r="H21" s="39"/>
      <c r="I21" s="40"/>
      <c r="J21" s="41"/>
      <c r="K21" s="39"/>
      <c r="L21" s="38"/>
      <c r="M21" s="42"/>
      <c r="N21" s="32"/>
      <c r="O21" s="33" t="str">
        <f t="shared" si="1"/>
        <v/>
      </c>
      <c r="P21" s="34"/>
      <c r="Q21" s="34"/>
      <c r="R21" s="34"/>
      <c r="S21" s="34"/>
      <c r="T21" s="34"/>
      <c r="U21" s="34"/>
      <c r="V21" s="34"/>
      <c r="W21" s="34"/>
      <c r="X21" s="34"/>
      <c r="Y21" s="5"/>
      <c r="Z21" s="5"/>
      <c r="AA21" s="5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3"/>
      <c r="BY21" s="4"/>
      <c r="BZ21" s="4"/>
      <c r="CA21" s="5" t="str">
        <f t="shared" si="2"/>
        <v/>
      </c>
      <c r="CB21" s="5" t="str">
        <f t="shared" si="0"/>
        <v/>
      </c>
      <c r="CC21" s="5"/>
      <c r="CD21" s="5"/>
      <c r="CE21" s="5"/>
      <c r="CF21" s="5"/>
      <c r="CG21" s="5">
        <f t="shared" si="3"/>
        <v>0</v>
      </c>
      <c r="CH21" s="5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5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</row>
    <row r="22" spans="1:234" s="35" customFormat="1" ht="17.25" customHeight="1" x14ac:dyDescent="0.2">
      <c r="A22" s="246" t="s">
        <v>28</v>
      </c>
      <c r="B22" s="249"/>
      <c r="C22" s="23">
        <f t="shared" si="4"/>
        <v>0</v>
      </c>
      <c r="D22" s="36"/>
      <c r="E22" s="37"/>
      <c r="F22" s="37"/>
      <c r="G22" s="38"/>
      <c r="H22" s="39"/>
      <c r="I22" s="40"/>
      <c r="J22" s="41"/>
      <c r="K22" s="39"/>
      <c r="L22" s="38"/>
      <c r="M22" s="42"/>
      <c r="N22" s="32"/>
      <c r="O22" s="33" t="str">
        <f t="shared" si="1"/>
        <v/>
      </c>
      <c r="P22" s="34"/>
      <c r="Q22" s="34"/>
      <c r="R22" s="34"/>
      <c r="S22" s="34"/>
      <c r="T22" s="34"/>
      <c r="U22" s="34"/>
      <c r="V22" s="34"/>
      <c r="W22" s="34"/>
      <c r="X22" s="34"/>
      <c r="Y22" s="5"/>
      <c r="Z22" s="5"/>
      <c r="AA22" s="5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3"/>
      <c r="BY22" s="4"/>
      <c r="BZ22" s="4"/>
      <c r="CA22" s="5" t="str">
        <f t="shared" si="2"/>
        <v/>
      </c>
      <c r="CB22" s="5" t="str">
        <f>IF(CH22=1,"* Programa de Atención Domiciliaria a Personas con Dependencia Severa debe ser MENOR O IGUAL al Total. ","")</f>
        <v/>
      </c>
      <c r="CC22" s="5"/>
      <c r="CD22" s="5"/>
      <c r="CE22" s="5"/>
      <c r="CF22" s="5"/>
      <c r="CG22" s="5">
        <f t="shared" si="3"/>
        <v>0</v>
      </c>
      <c r="CH22" s="5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5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</row>
    <row r="23" spans="1:234" s="35" customFormat="1" ht="17.25" customHeight="1" x14ac:dyDescent="0.2">
      <c r="A23" s="246" t="s">
        <v>29</v>
      </c>
      <c r="B23" s="247"/>
      <c r="C23" s="23">
        <f>SUM(D23:G23)</f>
        <v>0</v>
      </c>
      <c r="D23" s="36"/>
      <c r="E23" s="37"/>
      <c r="F23" s="37"/>
      <c r="G23" s="38"/>
      <c r="H23" s="39"/>
      <c r="I23" s="40"/>
      <c r="J23" s="41"/>
      <c r="K23" s="39"/>
      <c r="L23" s="38"/>
      <c r="M23" s="32"/>
      <c r="N23" s="32"/>
      <c r="O23" s="33" t="str">
        <f t="shared" si="1"/>
        <v/>
      </c>
      <c r="P23" s="34"/>
      <c r="Q23" s="34"/>
      <c r="R23" s="34"/>
      <c r="S23" s="34"/>
      <c r="T23" s="34"/>
      <c r="U23" s="34"/>
      <c r="V23" s="34"/>
      <c r="W23" s="34"/>
      <c r="X23" s="34"/>
      <c r="Y23" s="5"/>
      <c r="Z23" s="5"/>
      <c r="AA23" s="5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3"/>
      <c r="BY23" s="4"/>
      <c r="BZ23" s="4"/>
      <c r="CA23" s="5" t="str">
        <f t="shared" si="2"/>
        <v/>
      </c>
      <c r="CB23" s="5" t="str">
        <f t="shared" si="0"/>
        <v/>
      </c>
      <c r="CC23" s="5"/>
      <c r="CD23" s="5"/>
      <c r="CE23" s="5"/>
      <c r="CF23" s="5"/>
      <c r="CG23" s="5">
        <f t="shared" si="3"/>
        <v>0</v>
      </c>
      <c r="CH23" s="5">
        <f t="shared" si="5"/>
        <v>0</v>
      </c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5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</row>
    <row r="24" spans="1:234" s="35" customFormat="1" ht="17.25" customHeight="1" x14ac:dyDescent="0.2">
      <c r="A24" s="246" t="s">
        <v>30</v>
      </c>
      <c r="B24" s="247"/>
      <c r="C24" s="23">
        <f t="shared" si="4"/>
        <v>0</v>
      </c>
      <c r="D24" s="36"/>
      <c r="E24" s="37"/>
      <c r="F24" s="37"/>
      <c r="G24" s="38"/>
      <c r="H24" s="39"/>
      <c r="I24" s="40"/>
      <c r="J24" s="41"/>
      <c r="K24" s="39"/>
      <c r="L24" s="38"/>
      <c r="M24" s="32"/>
      <c r="N24" s="32"/>
      <c r="O24" s="33" t="str">
        <f t="shared" si="1"/>
        <v/>
      </c>
      <c r="P24" s="34"/>
      <c r="Q24" s="34"/>
      <c r="R24" s="34"/>
      <c r="S24" s="34"/>
      <c r="T24" s="34"/>
      <c r="U24" s="34"/>
      <c r="V24" s="34"/>
      <c r="W24" s="34"/>
      <c r="X24" s="34"/>
      <c r="Y24" s="5"/>
      <c r="Z24" s="5"/>
      <c r="AA24" s="5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3"/>
      <c r="BY24" s="4"/>
      <c r="BZ24" s="4"/>
      <c r="CA24" s="5" t="str">
        <f t="shared" si="2"/>
        <v/>
      </c>
      <c r="CB24" s="5" t="str">
        <f t="shared" si="0"/>
        <v/>
      </c>
      <c r="CC24" s="5"/>
      <c r="CD24" s="5"/>
      <c r="CE24" s="5"/>
      <c r="CF24" s="5"/>
      <c r="CG24" s="5">
        <f t="shared" si="3"/>
        <v>0</v>
      </c>
      <c r="CH24" s="5">
        <f t="shared" si="5"/>
        <v>0</v>
      </c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5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</row>
    <row r="25" spans="1:234" s="35" customFormat="1" ht="25.5" customHeight="1" x14ac:dyDescent="0.2">
      <c r="A25" s="246" t="s">
        <v>31</v>
      </c>
      <c r="B25" s="247"/>
      <c r="C25" s="23">
        <f>SUM(D25:G25)</f>
        <v>0</v>
      </c>
      <c r="D25" s="36"/>
      <c r="E25" s="37"/>
      <c r="F25" s="37"/>
      <c r="G25" s="38"/>
      <c r="H25" s="39"/>
      <c r="I25" s="40"/>
      <c r="J25" s="41"/>
      <c r="K25" s="39"/>
      <c r="L25" s="38"/>
      <c r="M25" s="32"/>
      <c r="N25" s="32"/>
      <c r="O25" s="33" t="str">
        <f t="shared" si="1"/>
        <v/>
      </c>
      <c r="P25" s="34"/>
      <c r="Q25" s="34"/>
      <c r="R25" s="34"/>
      <c r="S25" s="34"/>
      <c r="T25" s="34"/>
      <c r="U25" s="34"/>
      <c r="V25" s="34"/>
      <c r="W25" s="34"/>
      <c r="X25" s="34"/>
      <c r="Y25" s="5"/>
      <c r="Z25" s="5"/>
      <c r="AA25" s="5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3"/>
      <c r="BY25" s="4"/>
      <c r="BZ25" s="4"/>
      <c r="CA25" s="5" t="str">
        <f t="shared" si="2"/>
        <v/>
      </c>
      <c r="CB25" s="5" t="str">
        <f t="shared" si="0"/>
        <v/>
      </c>
      <c r="CC25" s="5"/>
      <c r="CD25" s="5"/>
      <c r="CE25" s="5"/>
      <c r="CF25" s="5"/>
      <c r="CG25" s="5">
        <f t="shared" si="3"/>
        <v>0</v>
      </c>
      <c r="CH25" s="5">
        <f t="shared" si="5"/>
        <v>0</v>
      </c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5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</row>
    <row r="26" spans="1:234" s="35" customFormat="1" ht="26.25" customHeight="1" x14ac:dyDescent="0.2">
      <c r="A26" s="246" t="s">
        <v>32</v>
      </c>
      <c r="B26" s="249"/>
      <c r="C26" s="23">
        <f t="shared" si="4"/>
        <v>0</v>
      </c>
      <c r="D26" s="36"/>
      <c r="E26" s="37"/>
      <c r="F26" s="37"/>
      <c r="G26" s="38"/>
      <c r="H26" s="39"/>
      <c r="I26" s="40"/>
      <c r="J26" s="41"/>
      <c r="K26" s="39"/>
      <c r="L26" s="38"/>
      <c r="M26" s="42"/>
      <c r="N26" s="32"/>
      <c r="O26" s="33" t="str">
        <f t="shared" si="1"/>
        <v/>
      </c>
      <c r="P26" s="34"/>
      <c r="Q26" s="34"/>
      <c r="R26" s="34"/>
      <c r="S26" s="34"/>
      <c r="T26" s="34"/>
      <c r="U26" s="34"/>
      <c r="V26" s="34"/>
      <c r="W26" s="34"/>
      <c r="X26" s="34"/>
      <c r="Y26" s="5"/>
      <c r="Z26" s="5"/>
      <c r="AA26" s="5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3"/>
      <c r="BY26" s="4"/>
      <c r="BZ26" s="4"/>
      <c r="CA26" s="5" t="str">
        <f t="shared" si="2"/>
        <v/>
      </c>
      <c r="CB26" s="5" t="str">
        <f t="shared" si="0"/>
        <v/>
      </c>
      <c r="CC26" s="5"/>
      <c r="CD26" s="5"/>
      <c r="CE26" s="5"/>
      <c r="CF26" s="5"/>
      <c r="CG26" s="5">
        <f t="shared" si="3"/>
        <v>0</v>
      </c>
      <c r="CH26" s="5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5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</row>
    <row r="27" spans="1:234" s="35" customFormat="1" ht="26.25" customHeight="1" x14ac:dyDescent="0.2">
      <c r="A27" s="246" t="s">
        <v>33</v>
      </c>
      <c r="B27" s="247"/>
      <c r="C27" s="23">
        <f t="shared" si="4"/>
        <v>0</v>
      </c>
      <c r="D27" s="36"/>
      <c r="E27" s="37"/>
      <c r="F27" s="37"/>
      <c r="G27" s="38"/>
      <c r="H27" s="39"/>
      <c r="I27" s="40"/>
      <c r="J27" s="41"/>
      <c r="K27" s="39"/>
      <c r="L27" s="38"/>
      <c r="M27" s="42"/>
      <c r="N27" s="32"/>
      <c r="O27" s="33" t="str">
        <f t="shared" si="1"/>
        <v/>
      </c>
      <c r="P27" s="34"/>
      <c r="Q27" s="34"/>
      <c r="R27" s="34"/>
      <c r="S27" s="34"/>
      <c r="T27" s="34"/>
      <c r="U27" s="34"/>
      <c r="V27" s="34"/>
      <c r="W27" s="34"/>
      <c r="X27" s="34"/>
      <c r="Y27" s="5"/>
      <c r="Z27" s="5"/>
      <c r="AA27" s="5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3"/>
      <c r="BY27" s="4"/>
      <c r="BZ27" s="4"/>
      <c r="CA27" s="5" t="str">
        <f t="shared" si="2"/>
        <v/>
      </c>
      <c r="CB27" s="5" t="str">
        <f t="shared" si="0"/>
        <v/>
      </c>
      <c r="CC27" s="5"/>
      <c r="CD27" s="5"/>
      <c r="CE27" s="5"/>
      <c r="CF27" s="5"/>
      <c r="CG27" s="5">
        <f t="shared" si="3"/>
        <v>0</v>
      </c>
      <c r="CH27" s="5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5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</row>
    <row r="28" spans="1:234" s="35" customFormat="1" ht="24.75" customHeight="1" x14ac:dyDescent="0.2">
      <c r="A28" s="228" t="s">
        <v>34</v>
      </c>
      <c r="B28" s="248"/>
      <c r="C28" s="23">
        <f t="shared" si="4"/>
        <v>0</v>
      </c>
      <c r="D28" s="36"/>
      <c r="E28" s="37"/>
      <c r="F28" s="37"/>
      <c r="G28" s="38"/>
      <c r="H28" s="39"/>
      <c r="I28" s="40"/>
      <c r="J28" s="41"/>
      <c r="K28" s="39"/>
      <c r="L28" s="38"/>
      <c r="M28" s="42"/>
      <c r="N28" s="32"/>
      <c r="O28" s="33" t="str">
        <f t="shared" si="1"/>
        <v/>
      </c>
      <c r="P28" s="34"/>
      <c r="Q28" s="34"/>
      <c r="R28" s="34"/>
      <c r="S28" s="34"/>
      <c r="T28" s="34"/>
      <c r="U28" s="34"/>
      <c r="V28" s="34"/>
      <c r="W28" s="34"/>
      <c r="X28" s="34"/>
      <c r="Y28" s="5"/>
      <c r="Z28" s="5"/>
      <c r="AA28" s="5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3"/>
      <c r="BY28" s="4"/>
      <c r="BZ28" s="4"/>
      <c r="CA28" s="5" t="str">
        <f t="shared" si="2"/>
        <v/>
      </c>
      <c r="CB28" s="5" t="str">
        <f t="shared" si="0"/>
        <v/>
      </c>
      <c r="CC28" s="5"/>
      <c r="CD28" s="5"/>
      <c r="CE28" s="5"/>
      <c r="CF28" s="5"/>
      <c r="CG28" s="5">
        <f t="shared" si="3"/>
        <v>0</v>
      </c>
      <c r="CH28" s="5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5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</row>
    <row r="29" spans="1:234" s="35" customFormat="1" ht="17.25" customHeight="1" x14ac:dyDescent="0.2">
      <c r="A29" s="228" t="s">
        <v>35</v>
      </c>
      <c r="B29" s="229"/>
      <c r="C29" s="23">
        <f t="shared" si="4"/>
        <v>0</v>
      </c>
      <c r="D29" s="36"/>
      <c r="E29" s="37"/>
      <c r="F29" s="37"/>
      <c r="G29" s="38"/>
      <c r="H29" s="39"/>
      <c r="I29" s="40"/>
      <c r="J29" s="41"/>
      <c r="K29" s="39"/>
      <c r="L29" s="38"/>
      <c r="M29" s="43"/>
      <c r="N29" s="32"/>
      <c r="O29" s="33" t="str">
        <f t="shared" si="1"/>
        <v/>
      </c>
      <c r="P29" s="34"/>
      <c r="Q29" s="34"/>
      <c r="R29" s="34"/>
      <c r="S29" s="34"/>
      <c r="T29" s="34"/>
      <c r="U29" s="34"/>
      <c r="V29" s="34"/>
      <c r="W29" s="34"/>
      <c r="X29" s="34"/>
      <c r="Y29" s="5"/>
      <c r="Z29" s="5"/>
      <c r="AA29" s="5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3"/>
      <c r="BY29" s="4"/>
      <c r="BZ29" s="4"/>
      <c r="CA29" s="5" t="str">
        <f t="shared" si="2"/>
        <v/>
      </c>
      <c r="CB29" s="5" t="str">
        <f t="shared" si="0"/>
        <v/>
      </c>
      <c r="CC29" s="5"/>
      <c r="CD29" s="5"/>
      <c r="CE29" s="5"/>
      <c r="CF29" s="5"/>
      <c r="CG29" s="5">
        <f t="shared" si="3"/>
        <v>0</v>
      </c>
      <c r="CH29" s="5">
        <f t="shared" si="5"/>
        <v>0</v>
      </c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5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</row>
    <row r="30" spans="1:234" s="35" customFormat="1" ht="17.25" customHeight="1" x14ac:dyDescent="0.2">
      <c r="A30" s="246" t="s">
        <v>36</v>
      </c>
      <c r="B30" s="249"/>
      <c r="C30" s="23">
        <f t="shared" si="4"/>
        <v>0</v>
      </c>
      <c r="D30" s="44"/>
      <c r="E30" s="37"/>
      <c r="F30" s="37"/>
      <c r="G30" s="38"/>
      <c r="H30" s="40"/>
      <c r="I30" s="40"/>
      <c r="J30" s="44"/>
      <c r="K30" s="39"/>
      <c r="L30" s="38"/>
      <c r="M30" s="43"/>
      <c r="N30" s="32"/>
      <c r="O30" s="33" t="str">
        <f t="shared" si="1"/>
        <v/>
      </c>
      <c r="P30" s="34"/>
      <c r="Q30" s="34"/>
      <c r="R30" s="34"/>
      <c r="S30" s="34"/>
      <c r="T30" s="34"/>
      <c r="U30" s="34"/>
      <c r="V30" s="34"/>
      <c r="W30" s="34"/>
      <c r="X30" s="34"/>
      <c r="Y30" s="5"/>
      <c r="Z30" s="5"/>
      <c r="AA30" s="5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3"/>
      <c r="BY30" s="4"/>
      <c r="BZ30" s="4"/>
      <c r="CA30" s="5" t="str">
        <f t="shared" si="2"/>
        <v/>
      </c>
      <c r="CB30" s="5" t="str">
        <f t="shared" si="0"/>
        <v/>
      </c>
      <c r="CC30" s="5"/>
      <c r="CD30" s="5"/>
      <c r="CE30" s="5"/>
      <c r="CF30" s="5"/>
      <c r="CG30" s="5">
        <f t="shared" si="3"/>
        <v>0</v>
      </c>
      <c r="CH30" s="5">
        <f t="shared" si="5"/>
        <v>0</v>
      </c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5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</row>
    <row r="31" spans="1:234" s="35" customFormat="1" ht="24" customHeight="1" x14ac:dyDescent="0.2">
      <c r="A31" s="250" t="s">
        <v>37</v>
      </c>
      <c r="B31" s="251"/>
      <c r="C31" s="45">
        <f>SUM(D31:G31)</f>
        <v>0</v>
      </c>
      <c r="D31" s="46"/>
      <c r="E31" s="47"/>
      <c r="F31" s="47"/>
      <c r="G31" s="48"/>
      <c r="H31" s="49"/>
      <c r="I31" s="49"/>
      <c r="J31" s="46"/>
      <c r="K31" s="50"/>
      <c r="L31" s="48"/>
      <c r="M31" s="51"/>
      <c r="N31" s="52"/>
      <c r="O31" s="33" t="str">
        <f t="shared" si="1"/>
        <v/>
      </c>
      <c r="P31" s="34"/>
      <c r="Q31" s="34"/>
      <c r="R31" s="34"/>
      <c r="S31" s="34"/>
      <c r="T31" s="34"/>
      <c r="U31" s="34"/>
      <c r="V31" s="34"/>
      <c r="W31" s="34"/>
      <c r="X31" s="34"/>
      <c r="Y31" s="5"/>
      <c r="Z31" s="5"/>
      <c r="AA31" s="5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3"/>
      <c r="BY31" s="4"/>
      <c r="BZ31" s="4"/>
      <c r="CA31" s="5" t="str">
        <f t="shared" si="2"/>
        <v/>
      </c>
      <c r="CB31" s="5" t="str">
        <f t="shared" si="0"/>
        <v/>
      </c>
      <c r="CC31" s="5"/>
      <c r="CD31" s="5"/>
      <c r="CE31" s="5"/>
      <c r="CF31" s="5"/>
      <c r="CG31" s="5">
        <f t="shared" si="3"/>
        <v>0</v>
      </c>
      <c r="CH31" s="5">
        <f t="shared" si="5"/>
        <v>0</v>
      </c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5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</row>
    <row r="32" spans="1:234" s="35" customFormat="1" ht="25.5" customHeight="1" x14ac:dyDescent="0.2">
      <c r="A32" s="201" t="s">
        <v>38</v>
      </c>
      <c r="B32" s="183" t="s">
        <v>39</v>
      </c>
      <c r="C32" s="54">
        <f>SUM(D32:G32)</f>
        <v>0</v>
      </c>
      <c r="D32" s="24"/>
      <c r="E32" s="25"/>
      <c r="F32" s="25"/>
      <c r="G32" s="30"/>
      <c r="H32" s="27"/>
      <c r="I32" s="28"/>
      <c r="J32" s="29"/>
      <c r="K32" s="27"/>
      <c r="L32" s="30"/>
      <c r="M32" s="55"/>
      <c r="N32" s="56"/>
      <c r="O32" s="33" t="str">
        <f t="shared" si="1"/>
        <v/>
      </c>
      <c r="P32" s="34"/>
      <c r="Q32" s="34"/>
      <c r="R32" s="34"/>
      <c r="S32" s="34"/>
      <c r="T32" s="34"/>
      <c r="U32" s="34"/>
      <c r="V32" s="34"/>
      <c r="W32" s="34"/>
      <c r="X32" s="34"/>
      <c r="Y32" s="5"/>
      <c r="Z32" s="5"/>
      <c r="AA32" s="5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3"/>
      <c r="BY32" s="4"/>
      <c r="BZ32" s="4"/>
      <c r="CA32" s="5" t="str">
        <f t="shared" si="2"/>
        <v/>
      </c>
      <c r="CB32" s="5" t="str">
        <f t="shared" si="0"/>
        <v/>
      </c>
      <c r="CC32" s="5"/>
      <c r="CD32" s="5"/>
      <c r="CE32" s="5"/>
      <c r="CF32" s="5"/>
      <c r="CG32" s="5">
        <f t="shared" si="3"/>
        <v>0</v>
      </c>
      <c r="CH32" s="5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5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</row>
    <row r="33" spans="1:234" s="35" customFormat="1" ht="36" customHeight="1" x14ac:dyDescent="0.2">
      <c r="A33" s="255"/>
      <c r="B33" s="184" t="s">
        <v>40</v>
      </c>
      <c r="C33" s="23">
        <f t="shared" si="4"/>
        <v>0</v>
      </c>
      <c r="D33" s="36"/>
      <c r="E33" s="37"/>
      <c r="F33" s="37"/>
      <c r="G33" s="38"/>
      <c r="H33" s="39"/>
      <c r="I33" s="40"/>
      <c r="J33" s="41"/>
      <c r="K33" s="39"/>
      <c r="L33" s="38"/>
      <c r="M33" s="185"/>
      <c r="N33" s="32"/>
      <c r="O33" s="33" t="str">
        <f t="shared" si="1"/>
        <v/>
      </c>
      <c r="P33" s="34"/>
      <c r="Q33" s="34"/>
      <c r="R33" s="34"/>
      <c r="S33" s="34"/>
      <c r="T33" s="34"/>
      <c r="U33" s="34"/>
      <c r="V33" s="34"/>
      <c r="W33" s="34"/>
      <c r="X33" s="34"/>
      <c r="Y33" s="5"/>
      <c r="Z33" s="5"/>
      <c r="AA33" s="5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3"/>
      <c r="BY33" s="4"/>
      <c r="BZ33" s="4"/>
      <c r="CA33" s="5" t="str">
        <f t="shared" si="2"/>
        <v/>
      </c>
      <c r="CB33" s="5" t="str">
        <f t="shared" si="0"/>
        <v/>
      </c>
      <c r="CC33" s="5"/>
      <c r="CD33" s="5"/>
      <c r="CE33" s="5"/>
      <c r="CF33" s="5"/>
      <c r="CG33" s="5">
        <f t="shared" si="3"/>
        <v>0</v>
      </c>
      <c r="CH33" s="5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5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</row>
    <row r="34" spans="1:234" s="35" customFormat="1" ht="31.5" x14ac:dyDescent="0.2">
      <c r="A34" s="255"/>
      <c r="B34" s="184" t="s">
        <v>41</v>
      </c>
      <c r="C34" s="23">
        <f t="shared" si="4"/>
        <v>0</v>
      </c>
      <c r="D34" s="59"/>
      <c r="E34" s="60"/>
      <c r="F34" s="60"/>
      <c r="G34" s="61"/>
      <c r="H34" s="62"/>
      <c r="I34" s="63"/>
      <c r="J34" s="64"/>
      <c r="K34" s="62"/>
      <c r="L34" s="61"/>
      <c r="M34" s="185"/>
      <c r="N34" s="32"/>
      <c r="O34" s="33" t="str">
        <f t="shared" si="1"/>
        <v/>
      </c>
      <c r="P34" s="34"/>
      <c r="Q34" s="34"/>
      <c r="R34" s="34"/>
      <c r="S34" s="34"/>
      <c r="T34" s="34"/>
      <c r="U34" s="34"/>
      <c r="V34" s="34"/>
      <c r="W34" s="34"/>
      <c r="X34" s="34"/>
      <c r="Y34" s="5"/>
      <c r="Z34" s="5"/>
      <c r="AA34" s="5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3"/>
      <c r="BY34" s="4"/>
      <c r="BZ34" s="4"/>
      <c r="CA34" s="5" t="str">
        <f t="shared" si="2"/>
        <v/>
      </c>
      <c r="CB34" s="5" t="str">
        <f t="shared" si="0"/>
        <v/>
      </c>
      <c r="CC34" s="5"/>
      <c r="CD34" s="5"/>
      <c r="CE34" s="5"/>
      <c r="CF34" s="5"/>
      <c r="CG34" s="5">
        <f t="shared" si="3"/>
        <v>0</v>
      </c>
      <c r="CH34" s="5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5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</row>
    <row r="35" spans="1:234" s="35" customFormat="1" ht="31.5" x14ac:dyDescent="0.2">
      <c r="A35" s="255"/>
      <c r="B35" s="184" t="s">
        <v>42</v>
      </c>
      <c r="C35" s="23">
        <f>SUM(D35:G35)</f>
        <v>0</v>
      </c>
      <c r="D35" s="65"/>
      <c r="E35" s="37"/>
      <c r="F35" s="37"/>
      <c r="G35" s="38"/>
      <c r="H35" s="39"/>
      <c r="I35" s="40"/>
      <c r="J35" s="41"/>
      <c r="K35" s="39"/>
      <c r="L35" s="38"/>
      <c r="M35" s="186"/>
      <c r="N35" s="32"/>
      <c r="O35" s="33" t="str">
        <f t="shared" si="1"/>
        <v/>
      </c>
      <c r="P35" s="34"/>
      <c r="Q35" s="34"/>
      <c r="R35" s="34"/>
      <c r="S35" s="34"/>
      <c r="T35" s="34"/>
      <c r="U35" s="34"/>
      <c r="V35" s="34"/>
      <c r="W35" s="34"/>
      <c r="X35" s="34"/>
      <c r="Y35" s="5"/>
      <c r="Z35" s="5"/>
      <c r="AA35" s="5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3"/>
      <c r="BY35" s="4"/>
      <c r="BZ35" s="4"/>
      <c r="CA35" s="5" t="str">
        <f t="shared" si="2"/>
        <v/>
      </c>
      <c r="CB35" s="5" t="str">
        <f t="shared" si="0"/>
        <v/>
      </c>
      <c r="CC35" s="5"/>
      <c r="CD35" s="5"/>
      <c r="CE35" s="5"/>
      <c r="CF35" s="5"/>
      <c r="CG35" s="5">
        <f t="shared" si="3"/>
        <v>0</v>
      </c>
      <c r="CH35" s="5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5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</row>
    <row r="36" spans="1:234" s="35" customFormat="1" ht="28.5" customHeight="1" x14ac:dyDescent="0.2">
      <c r="A36" s="203"/>
      <c r="B36" s="187" t="s">
        <v>43</v>
      </c>
      <c r="C36" s="45">
        <f>SUM(D36:G36)</f>
        <v>0</v>
      </c>
      <c r="D36" s="46"/>
      <c r="E36" s="47"/>
      <c r="F36" s="47"/>
      <c r="G36" s="48"/>
      <c r="H36" s="49"/>
      <c r="I36" s="49"/>
      <c r="J36" s="46"/>
      <c r="K36" s="50"/>
      <c r="L36" s="48"/>
      <c r="M36" s="188"/>
      <c r="N36" s="52"/>
      <c r="O36" s="33" t="str">
        <f t="shared" si="1"/>
        <v/>
      </c>
      <c r="P36" s="34"/>
      <c r="Q36" s="34"/>
      <c r="R36" s="34"/>
      <c r="S36" s="34"/>
      <c r="T36" s="34"/>
      <c r="U36" s="34"/>
      <c r="V36" s="34"/>
      <c r="W36" s="34"/>
      <c r="X36" s="34"/>
      <c r="Y36" s="5"/>
      <c r="Z36" s="5"/>
      <c r="AA36" s="5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3"/>
      <c r="BY36" s="4"/>
      <c r="BZ36" s="4"/>
      <c r="CA36" s="5" t="str">
        <f t="shared" si="2"/>
        <v/>
      </c>
      <c r="CB36" s="5" t="str">
        <f t="shared" si="0"/>
        <v/>
      </c>
      <c r="CC36" s="5"/>
      <c r="CD36" s="5"/>
      <c r="CE36" s="5"/>
      <c r="CF36" s="5"/>
      <c r="CG36" s="5">
        <f t="shared" si="3"/>
        <v>0</v>
      </c>
      <c r="CH36" s="5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5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</row>
    <row r="37" spans="1:234" s="35" customFormat="1" ht="32.1" customHeight="1" x14ac:dyDescent="0.2">
      <c r="A37" s="69" t="s">
        <v>44</v>
      </c>
      <c r="B37" s="70"/>
      <c r="C37" s="70"/>
      <c r="D37" s="71"/>
      <c r="E37" s="71"/>
      <c r="F37" s="71"/>
      <c r="G37" s="71"/>
      <c r="H37" s="10"/>
      <c r="I37" s="13"/>
      <c r="J37" s="10"/>
      <c r="K37" s="10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3"/>
      <c r="BX37" s="3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5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</row>
    <row r="38" spans="1:234" s="35" customFormat="1" ht="45.6" customHeight="1" x14ac:dyDescent="0.2">
      <c r="A38" s="204" t="s">
        <v>3</v>
      </c>
      <c r="B38" s="206"/>
      <c r="C38" s="72" t="s">
        <v>4</v>
      </c>
      <c r="D38" s="72" t="s">
        <v>5</v>
      </c>
      <c r="E38" s="73" t="s">
        <v>45</v>
      </c>
      <c r="F38" s="16" t="s">
        <v>46</v>
      </c>
      <c r="G38" s="15" t="s">
        <v>8</v>
      </c>
      <c r="H38" s="74" t="s">
        <v>9</v>
      </c>
      <c r="I38" s="74" t="s">
        <v>10</v>
      </c>
      <c r="J38" s="74" t="s">
        <v>15</v>
      </c>
      <c r="K38" s="10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3"/>
      <c r="BX38" s="3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5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</row>
    <row r="39" spans="1:234" s="35" customFormat="1" x14ac:dyDescent="0.2">
      <c r="A39" s="240" t="s">
        <v>47</v>
      </c>
      <c r="B39" s="241"/>
      <c r="C39" s="75">
        <f>SUM(D39:F39)</f>
        <v>0</v>
      </c>
      <c r="D39" s="76"/>
      <c r="E39" s="77"/>
      <c r="F39" s="78"/>
      <c r="G39" s="79"/>
      <c r="H39" s="80"/>
      <c r="I39" s="80"/>
      <c r="J39" s="80"/>
      <c r="K39" s="10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3"/>
      <c r="BX39" s="3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5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</row>
    <row r="40" spans="1:234" s="35" customFormat="1" x14ac:dyDescent="0.2">
      <c r="A40" s="246" t="s">
        <v>48</v>
      </c>
      <c r="B40" s="247"/>
      <c r="C40" s="81">
        <f t="shared" ref="C40:C45" si="6">SUM(D40:F40)</f>
        <v>0</v>
      </c>
      <c r="D40" s="65"/>
      <c r="E40" s="82"/>
      <c r="F40" s="83"/>
      <c r="G40" s="84"/>
      <c r="H40" s="80"/>
      <c r="I40" s="80"/>
      <c r="J40" s="80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3"/>
      <c r="BX40" s="3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5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</row>
    <row r="41" spans="1:234" s="35" customFormat="1" x14ac:dyDescent="0.2">
      <c r="A41" s="246" t="s">
        <v>49</v>
      </c>
      <c r="B41" s="247"/>
      <c r="C41" s="23">
        <f t="shared" si="6"/>
        <v>0</v>
      </c>
      <c r="D41" s="65"/>
      <c r="E41" s="82"/>
      <c r="F41" s="83"/>
      <c r="G41" s="84"/>
      <c r="H41" s="80"/>
      <c r="I41" s="80"/>
      <c r="J41" s="80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3"/>
      <c r="BX41" s="3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5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</row>
    <row r="42" spans="1:234" s="35" customFormat="1" x14ac:dyDescent="0.2">
      <c r="A42" s="246" t="s">
        <v>50</v>
      </c>
      <c r="B42" s="247"/>
      <c r="C42" s="23">
        <f t="shared" si="6"/>
        <v>0</v>
      </c>
      <c r="D42" s="65"/>
      <c r="E42" s="60"/>
      <c r="F42" s="83"/>
      <c r="G42" s="85"/>
      <c r="H42" s="86"/>
      <c r="I42" s="86"/>
      <c r="J42" s="86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3"/>
      <c r="BX42" s="3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5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</row>
    <row r="43" spans="1:234" s="35" customFormat="1" ht="21" x14ac:dyDescent="0.2">
      <c r="A43" s="245" t="s">
        <v>51</v>
      </c>
      <c r="B43" s="87" t="s">
        <v>52</v>
      </c>
      <c r="C43" s="88">
        <f t="shared" si="6"/>
        <v>0</v>
      </c>
      <c r="D43" s="76"/>
      <c r="E43" s="77"/>
      <c r="F43" s="78"/>
      <c r="G43" s="79"/>
      <c r="H43" s="89"/>
      <c r="I43" s="89"/>
      <c r="J43" s="89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3"/>
      <c r="BX43" s="3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5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</row>
    <row r="44" spans="1:234" s="35" customFormat="1" x14ac:dyDescent="0.2">
      <c r="A44" s="245"/>
      <c r="B44" s="90" t="s">
        <v>53</v>
      </c>
      <c r="C44" s="23">
        <f t="shared" si="6"/>
        <v>0</v>
      </c>
      <c r="D44" s="65"/>
      <c r="E44" s="82"/>
      <c r="F44" s="83"/>
      <c r="G44" s="84"/>
      <c r="H44" s="89"/>
      <c r="I44" s="89"/>
      <c r="J44" s="89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3"/>
      <c r="BX44" s="3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5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</row>
    <row r="45" spans="1:234" s="35" customFormat="1" ht="23.45" customHeight="1" x14ac:dyDescent="0.2">
      <c r="A45" s="245"/>
      <c r="B45" s="91" t="s">
        <v>54</v>
      </c>
      <c r="C45" s="45">
        <f t="shared" si="6"/>
        <v>0</v>
      </c>
      <c r="D45" s="92"/>
      <c r="E45" s="93"/>
      <c r="F45" s="94"/>
      <c r="G45" s="95"/>
      <c r="H45" s="80"/>
      <c r="I45" s="80"/>
      <c r="J45" s="80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3"/>
      <c r="BX45" s="3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5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</row>
    <row r="46" spans="1:234" s="35" customFormat="1" x14ac:dyDescent="0.2">
      <c r="A46" s="228" t="s">
        <v>55</v>
      </c>
      <c r="B46" s="229"/>
      <c r="C46" s="88">
        <f>SUM(D46:G46)</f>
        <v>0</v>
      </c>
      <c r="D46" s="76"/>
      <c r="E46" s="77"/>
      <c r="F46" s="78"/>
      <c r="G46" s="96"/>
      <c r="H46" s="97"/>
      <c r="I46" s="97"/>
      <c r="J46" s="97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3"/>
      <c r="BX46" s="3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5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</row>
    <row r="47" spans="1:234" s="35" customFormat="1" x14ac:dyDescent="0.2">
      <c r="A47" s="230" t="s">
        <v>56</v>
      </c>
      <c r="B47" s="231"/>
      <c r="C47" s="45">
        <f>SUM(D47:G47)</f>
        <v>1914</v>
      </c>
      <c r="D47" s="92">
        <v>1095</v>
      </c>
      <c r="E47" s="93">
        <v>5</v>
      </c>
      <c r="F47" s="98"/>
      <c r="G47" s="99">
        <v>814</v>
      </c>
      <c r="H47" s="100"/>
      <c r="I47" s="100"/>
      <c r="J47" s="100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3"/>
      <c r="BX47" s="3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5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</row>
    <row r="48" spans="1:234" s="35" customFormat="1" x14ac:dyDescent="0.2">
      <c r="A48" s="232" t="s">
        <v>4</v>
      </c>
      <c r="B48" s="233"/>
      <c r="C48" s="101">
        <f t="shared" ref="C48:J48" si="7">SUM(C39:C47)</f>
        <v>1914</v>
      </c>
      <c r="D48" s="101">
        <f>SUM(D39:D47)</f>
        <v>1095</v>
      </c>
      <c r="E48" s="102">
        <f t="shared" si="7"/>
        <v>5</v>
      </c>
      <c r="F48" s="103">
        <f t="shared" si="7"/>
        <v>0</v>
      </c>
      <c r="G48" s="104">
        <f>SUM(G46:G47)</f>
        <v>814</v>
      </c>
      <c r="H48" s="105">
        <f t="shared" si="7"/>
        <v>0</v>
      </c>
      <c r="I48" s="105">
        <f t="shared" si="7"/>
        <v>0</v>
      </c>
      <c r="J48" s="105">
        <f t="shared" si="7"/>
        <v>0</v>
      </c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3"/>
      <c r="BX48" s="3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5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</row>
    <row r="49" spans="1:234" s="35" customFormat="1" x14ac:dyDescent="0.2">
      <c r="A49" s="106" t="s">
        <v>57</v>
      </c>
      <c r="B49" s="107"/>
      <c r="C49" s="108"/>
      <c r="D49" s="108"/>
      <c r="E49" s="108"/>
      <c r="F49" s="13"/>
      <c r="G49" s="13"/>
      <c r="H49" s="10"/>
      <c r="I49" s="13"/>
      <c r="J49" s="10"/>
      <c r="K49" s="10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3"/>
      <c r="BX49" s="3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5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</row>
    <row r="50" spans="1:234" s="35" customFormat="1" ht="32.1" customHeight="1" x14ac:dyDescent="0.2">
      <c r="A50" s="109" t="s">
        <v>58</v>
      </c>
      <c r="B50" s="110"/>
      <c r="C50" s="110"/>
      <c r="D50" s="110"/>
      <c r="E50" s="110"/>
      <c r="F50" s="111"/>
      <c r="G50" s="111"/>
      <c r="H50" s="111"/>
      <c r="I50" s="13"/>
      <c r="J50" s="10"/>
      <c r="K50" s="10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3"/>
      <c r="BX50" s="3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5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</row>
    <row r="51" spans="1:234" s="35" customFormat="1" ht="71.45" customHeight="1" x14ac:dyDescent="0.2">
      <c r="A51" s="204" t="s">
        <v>3</v>
      </c>
      <c r="B51" s="206"/>
      <c r="C51" s="189" t="s">
        <v>4</v>
      </c>
      <c r="D51" s="112" t="s">
        <v>59</v>
      </c>
      <c r="E51" s="113" t="s">
        <v>60</v>
      </c>
      <c r="F51" s="22" t="s">
        <v>61</v>
      </c>
      <c r="G51" s="13"/>
      <c r="H51" s="114"/>
      <c r="I51" s="13"/>
      <c r="J51" s="10"/>
      <c r="K51" s="10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3"/>
      <c r="BX51" s="3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5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</row>
    <row r="52" spans="1:234" s="35" customFormat="1" x14ac:dyDescent="0.2">
      <c r="A52" s="234" t="s">
        <v>62</v>
      </c>
      <c r="B52" s="235"/>
      <c r="C52" s="115">
        <f t="shared" ref="C52:C58" si="8">SUM(D52:E52)</f>
        <v>87</v>
      </c>
      <c r="D52" s="76">
        <v>54</v>
      </c>
      <c r="E52" s="78">
        <v>33</v>
      </c>
      <c r="F52" s="116"/>
      <c r="G52" s="117"/>
      <c r="H52" s="118"/>
      <c r="I52" s="119"/>
      <c r="J52" s="117"/>
      <c r="K52" s="117"/>
      <c r="L52" s="5"/>
      <c r="M52" s="5"/>
      <c r="N52" s="5"/>
      <c r="O52" s="5"/>
      <c r="P52" s="5"/>
      <c r="Q52" s="5"/>
      <c r="R52" s="5"/>
      <c r="S52" s="5"/>
      <c r="T52" s="5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3"/>
      <c r="BX52" s="3"/>
      <c r="BY52" s="4"/>
      <c r="BZ52" s="4"/>
      <c r="CA52" s="5"/>
      <c r="CB52" s="5"/>
      <c r="CC52" s="5"/>
      <c r="CD52" s="5"/>
      <c r="CE52" s="5"/>
      <c r="CF52" s="5"/>
      <c r="CG52" s="5"/>
      <c r="CH52" s="5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5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</row>
    <row r="53" spans="1:234" s="35" customFormat="1" x14ac:dyDescent="0.2">
      <c r="A53" s="236" t="s">
        <v>63</v>
      </c>
      <c r="B53" s="237"/>
      <c r="C53" s="120">
        <f t="shared" si="8"/>
        <v>125</v>
      </c>
      <c r="D53" s="121">
        <v>78</v>
      </c>
      <c r="E53" s="122">
        <v>47</v>
      </c>
      <c r="F53" s="123"/>
      <c r="G53" s="117"/>
      <c r="H53" s="118"/>
      <c r="I53" s="119"/>
      <c r="J53" s="117"/>
      <c r="K53" s="117"/>
      <c r="L53" s="5"/>
      <c r="M53" s="5"/>
      <c r="N53" s="5"/>
      <c r="O53" s="5"/>
      <c r="P53" s="5"/>
      <c r="Q53" s="5"/>
      <c r="R53" s="5"/>
      <c r="S53" s="5"/>
      <c r="T53" s="5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3"/>
      <c r="BX53" s="3"/>
      <c r="BY53" s="4"/>
      <c r="BZ53" s="4"/>
      <c r="CA53" s="5"/>
      <c r="CB53" s="5"/>
      <c r="CC53" s="5"/>
      <c r="CD53" s="5"/>
      <c r="CE53" s="5"/>
      <c r="CF53" s="5"/>
      <c r="CG53" s="5"/>
      <c r="CH53" s="5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5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</row>
    <row r="54" spans="1:234" s="35" customFormat="1" ht="27.75" customHeight="1" x14ac:dyDescent="0.2">
      <c r="A54" s="238" t="s">
        <v>38</v>
      </c>
      <c r="B54" s="124" t="s">
        <v>64</v>
      </c>
      <c r="C54" s="115">
        <f t="shared" si="8"/>
        <v>26</v>
      </c>
      <c r="D54" s="76">
        <v>12</v>
      </c>
      <c r="E54" s="78">
        <v>14</v>
      </c>
      <c r="F54" s="125">
        <v>1</v>
      </c>
      <c r="G54" s="117" t="str">
        <f>CA54&amp;CB54</f>
        <v/>
      </c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5"/>
      <c r="T54" s="5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3"/>
      <c r="BX54" s="3"/>
      <c r="BY54" s="4"/>
      <c r="BZ54" s="4"/>
      <c r="CA54" s="5" t="str">
        <f>IF(CG54=1,"* Programa de Atención domiciliaria apersonas con Dependencia Severa debe ser MENOR O IGUAL al Total.","")</f>
        <v/>
      </c>
      <c r="CB54" s="5" t="str">
        <f>IF(CH54=1,"* Recuerde digitar la Columna Programa de Atención Domiciliaria a Personas con Dependencia Severa (Digite Cero si no tiene). ","")</f>
        <v/>
      </c>
      <c r="CC54" s="5"/>
      <c r="CD54" s="5"/>
      <c r="CE54" s="5"/>
      <c r="CF54" s="5"/>
      <c r="CG54" s="5">
        <f>IF(F54&gt;C54,1,0)</f>
        <v>0</v>
      </c>
      <c r="CH54" s="5">
        <f>IF(AND(C54&lt;&gt;0,F54=""),1,0)</f>
        <v>0</v>
      </c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5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</row>
    <row r="55" spans="1:234" s="35" customFormat="1" ht="18" customHeight="1" x14ac:dyDescent="0.2">
      <c r="A55" s="239"/>
      <c r="B55" s="126" t="s">
        <v>65</v>
      </c>
      <c r="C55" s="127">
        <f t="shared" si="8"/>
        <v>383</v>
      </c>
      <c r="D55" s="92">
        <v>246</v>
      </c>
      <c r="E55" s="98">
        <v>137</v>
      </c>
      <c r="F55" s="128">
        <v>19</v>
      </c>
      <c r="G55" s="117" t="str">
        <f>CA55&amp;CB55</f>
        <v/>
      </c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5"/>
      <c r="T55" s="5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3"/>
      <c r="BX55" s="3"/>
      <c r="BY55" s="4"/>
      <c r="BZ55" s="4"/>
      <c r="CA55" s="5" t="str">
        <f>IF(CG55=1,"* Programa de Atención domiciliaria apersonas con Dependencia Severa debe ser MENOR O IGUAL al Total.","")</f>
        <v/>
      </c>
      <c r="CB55" s="5" t="str">
        <f>IF(CH55=1,"* Recuerde digitar la Columna Programa de Atención Domiciliaria a Personas con Dependencia Severa (Digite Cero si no tiene). ","")</f>
        <v/>
      </c>
      <c r="CC55" s="5"/>
      <c r="CD55" s="5"/>
      <c r="CE55" s="5"/>
      <c r="CF55" s="5"/>
      <c r="CG55" s="5">
        <f>IF(F55&gt;C55,1,0)</f>
        <v>0</v>
      </c>
      <c r="CH55" s="5">
        <f>IF(AND(C55&lt;&gt;0,F55=""),1,0)</f>
        <v>0</v>
      </c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5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</row>
    <row r="56" spans="1:234" s="35" customFormat="1" x14ac:dyDescent="0.2">
      <c r="A56" s="240" t="s">
        <v>66</v>
      </c>
      <c r="B56" s="241"/>
      <c r="C56" s="115">
        <f t="shared" si="8"/>
        <v>0</v>
      </c>
      <c r="D56" s="76">
        <v>0</v>
      </c>
      <c r="E56" s="129">
        <v>0</v>
      </c>
      <c r="F56" s="125">
        <v>0</v>
      </c>
      <c r="G56" s="117" t="str">
        <f>CA56&amp;CB56</f>
        <v/>
      </c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5"/>
      <c r="T56" s="5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3"/>
      <c r="BX56" s="3"/>
      <c r="BY56" s="4"/>
      <c r="BZ56" s="4"/>
      <c r="CA56" s="5" t="str">
        <f>IF(CG56=1,"* Programa de Atención domiciliaria apersonas con Dependencia Severa debe ser MENOR O IGUAL al Total.","")</f>
        <v/>
      </c>
      <c r="CB56" s="5" t="str">
        <f>IF(CH56=1,"* Recuerde digitar la Columna Programa de Atención Domiciliaria a Personas con Dependencia Severa (Digite Cero si no tiene). ","")</f>
        <v/>
      </c>
      <c r="CC56" s="5"/>
      <c r="CD56" s="5"/>
      <c r="CE56" s="5"/>
      <c r="CF56" s="5"/>
      <c r="CG56" s="5">
        <f>IF(F56&gt;C56,1,0)</f>
        <v>0</v>
      </c>
      <c r="CH56" s="5">
        <f>IF(AND(C56&lt;&gt;0,F56=""),1,0)</f>
        <v>0</v>
      </c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5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</row>
    <row r="57" spans="1:234" s="35" customFormat="1" x14ac:dyDescent="0.2">
      <c r="A57" s="242" t="s">
        <v>67</v>
      </c>
      <c r="B57" s="242"/>
      <c r="C57" s="130">
        <f t="shared" si="8"/>
        <v>345</v>
      </c>
      <c r="D57" s="131">
        <v>249</v>
      </c>
      <c r="E57" s="132">
        <v>96</v>
      </c>
      <c r="F57" s="133"/>
      <c r="G57" s="117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5"/>
      <c r="T57" s="5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3"/>
      <c r="BX57" s="3"/>
      <c r="BY57" s="4"/>
      <c r="BZ57" s="4"/>
      <c r="CA57" s="5"/>
      <c r="CB57" s="5"/>
      <c r="CC57" s="5"/>
      <c r="CD57" s="5"/>
      <c r="CE57" s="5"/>
      <c r="CF57" s="5"/>
      <c r="CG57" s="5"/>
      <c r="CH57" s="5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5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</row>
    <row r="58" spans="1:234" s="35" customFormat="1" ht="18.75" customHeight="1" x14ac:dyDescent="0.2">
      <c r="A58" s="243" t="s">
        <v>68</v>
      </c>
      <c r="B58" s="244"/>
      <c r="C58" s="127">
        <f t="shared" si="8"/>
        <v>0</v>
      </c>
      <c r="D58" s="92"/>
      <c r="E58" s="134"/>
      <c r="F58" s="128"/>
      <c r="G58" s="117" t="str">
        <f>CA58&amp;CB58</f>
        <v/>
      </c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5"/>
      <c r="T58" s="5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3"/>
      <c r="BX58" s="3"/>
      <c r="BY58" s="4"/>
      <c r="BZ58" s="4"/>
      <c r="CA58" s="5" t="str">
        <f>IF(CG58=1,"* Programa de Atención domiciliaria apersonas con Dependencia Severa debe ser MENOR O IGUAL al Total.","")</f>
        <v/>
      </c>
      <c r="CB58" s="5" t="str">
        <f>IF(CH58=1,"* Recuerde digitar la Columna Programa de Atención Domiciliaria a Personas con Dependencia Severa (Digite Cero si no tiene). ","")</f>
        <v/>
      </c>
      <c r="CC58" s="5"/>
      <c r="CD58" s="5"/>
      <c r="CE58" s="5"/>
      <c r="CF58" s="5"/>
      <c r="CG58" s="5">
        <f>IF(F58&gt;C58,1,0)</f>
        <v>0</v>
      </c>
      <c r="CH58" s="5">
        <f>IF(AND(C58&lt;&gt;0,F58=""),1,0)</f>
        <v>0</v>
      </c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5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</row>
    <row r="59" spans="1:234" s="35" customFormat="1" x14ac:dyDescent="0.2">
      <c r="A59" s="242" t="s">
        <v>69</v>
      </c>
      <c r="B59" s="242"/>
      <c r="C59" s="135">
        <f>D59</f>
        <v>0</v>
      </c>
      <c r="D59" s="131"/>
      <c r="E59" s="136"/>
      <c r="F59" s="137"/>
      <c r="G59" s="117" t="str">
        <f>CA59&amp;CB59</f>
        <v/>
      </c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5"/>
      <c r="T59" s="5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3"/>
      <c r="BX59" s="3"/>
      <c r="BY59" s="4"/>
      <c r="BZ59" s="4"/>
      <c r="CA59" s="5" t="str">
        <f>IF(CG59=1,"* Programa de Atención domiciliaria apersonas con Dependencia Severa debe ser MENOR O IGUAL al Total.","")</f>
        <v/>
      </c>
      <c r="CB59" s="5" t="str">
        <f>IF(CH59=1,"* Recuerde digitar la Columna Programa de Atención Domiciliaria a Personas con Dependencia Severa (Digite Cero si no tiene). ","")</f>
        <v/>
      </c>
      <c r="CC59" s="5"/>
      <c r="CD59" s="5"/>
      <c r="CE59" s="5"/>
      <c r="CF59" s="5"/>
      <c r="CG59" s="5">
        <f>IF(F59&gt;C59,1,0)</f>
        <v>0</v>
      </c>
      <c r="CH59" s="5">
        <f>IF(AND(C59&lt;&gt;0,F59=""),1,0)</f>
        <v>0</v>
      </c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5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</row>
    <row r="60" spans="1:234" s="35" customFormat="1" x14ac:dyDescent="0.2">
      <c r="A60" s="227" t="s">
        <v>70</v>
      </c>
      <c r="B60" s="227"/>
      <c r="C60" s="138">
        <f>D60</f>
        <v>0</v>
      </c>
      <c r="D60" s="65"/>
      <c r="E60" s="139"/>
      <c r="F60" s="140"/>
      <c r="G60" s="117"/>
      <c r="H60" s="119"/>
      <c r="I60" s="117"/>
      <c r="J60" s="117"/>
      <c r="K60" s="117"/>
      <c r="L60" s="5"/>
      <c r="M60" s="5"/>
      <c r="N60" s="5"/>
      <c r="O60" s="5"/>
      <c r="P60" s="5"/>
      <c r="Q60" s="5"/>
      <c r="R60" s="5"/>
      <c r="S60" s="5"/>
      <c r="T60" s="5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3"/>
      <c r="BX60" s="3"/>
      <c r="BY60" s="4"/>
      <c r="BZ60" s="4"/>
      <c r="CA60" s="5"/>
      <c r="CB60" s="5"/>
      <c r="CC60" s="5"/>
      <c r="CD60" s="5"/>
      <c r="CE60" s="5"/>
      <c r="CF60" s="5"/>
      <c r="CG60" s="5"/>
      <c r="CH60" s="5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5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</row>
    <row r="61" spans="1:234" s="35" customFormat="1" ht="23.25" customHeight="1" x14ac:dyDescent="0.2">
      <c r="A61" s="209" t="s">
        <v>71</v>
      </c>
      <c r="B61" s="209"/>
      <c r="C61" s="141">
        <f>+F61</f>
        <v>0</v>
      </c>
      <c r="D61" s="142"/>
      <c r="E61" s="143"/>
      <c r="F61" s="144"/>
      <c r="G61" s="117" t="str">
        <f>CA61&amp;CB61</f>
        <v/>
      </c>
      <c r="H61" s="119"/>
      <c r="I61" s="117"/>
      <c r="J61" s="117"/>
      <c r="K61" s="117"/>
      <c r="L61" s="5"/>
      <c r="M61" s="5"/>
      <c r="N61" s="5"/>
      <c r="O61" s="5"/>
      <c r="P61" s="5"/>
      <c r="Q61" s="5"/>
      <c r="R61" s="5"/>
      <c r="S61" s="5"/>
      <c r="T61" s="5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3"/>
      <c r="BX61" s="3"/>
      <c r="BY61" s="4"/>
      <c r="BZ61" s="4"/>
      <c r="CA61" s="5" t="str">
        <f>IF(CG61=1,"* Programa de Atención domiciliaria apersonas con Dependencia Severa debe ser MENOR O IGUAL al Total.","")</f>
        <v/>
      </c>
      <c r="CB61" s="5" t="str">
        <f>IF(CH61=1,"* Recuerde digitar la Columna Programa de Atención Domiciliaria a Personas con Dependencia Severa (Digite Cero si no tiene). ","")</f>
        <v/>
      </c>
      <c r="CC61" s="5"/>
      <c r="CD61" s="5"/>
      <c r="CE61" s="5"/>
      <c r="CF61" s="5"/>
      <c r="CG61" s="5">
        <f>IF(F61&gt;C61,1,0)</f>
        <v>0</v>
      </c>
      <c r="CH61" s="5">
        <f>IF(AND(C61&lt;&gt;0,F61=""),1,0)</f>
        <v>0</v>
      </c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5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</row>
    <row r="62" spans="1:234" s="35" customFormat="1" ht="32.1" customHeight="1" x14ac:dyDescent="0.2">
      <c r="A62" s="109" t="s">
        <v>72</v>
      </c>
      <c r="B62" s="110"/>
      <c r="C62" s="110"/>
      <c r="D62" s="110"/>
      <c r="E62" s="110"/>
      <c r="F62" s="110"/>
      <c r="G62" s="145"/>
      <c r="H62" s="146"/>
      <c r="I62" s="119"/>
      <c r="J62" s="117"/>
      <c r="K62" s="117"/>
      <c r="L62" s="5"/>
      <c r="M62" s="5"/>
      <c r="N62" s="5"/>
      <c r="O62" s="5"/>
      <c r="P62" s="5"/>
      <c r="Q62" s="5"/>
      <c r="R62" s="5"/>
      <c r="S62" s="5"/>
      <c r="T62" s="5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3"/>
      <c r="BX62" s="3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5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</row>
    <row r="63" spans="1:234" s="35" customFormat="1" x14ac:dyDescent="0.2">
      <c r="A63" s="210" t="s">
        <v>73</v>
      </c>
      <c r="B63" s="211"/>
      <c r="C63" s="216" t="s">
        <v>74</v>
      </c>
      <c r="D63" s="216"/>
      <c r="E63" s="216"/>
      <c r="F63" s="216"/>
      <c r="G63" s="217"/>
      <c r="H63" s="218" t="s">
        <v>75</v>
      </c>
      <c r="I63" s="219"/>
      <c r="J63" s="10"/>
      <c r="K63" s="10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3"/>
      <c r="BX63" s="3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5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</row>
    <row r="64" spans="1:234" s="35" customFormat="1" x14ac:dyDescent="0.2">
      <c r="A64" s="212"/>
      <c r="B64" s="213"/>
      <c r="C64" s="210" t="s">
        <v>4</v>
      </c>
      <c r="D64" s="204" t="s">
        <v>76</v>
      </c>
      <c r="E64" s="205"/>
      <c r="F64" s="206"/>
      <c r="G64" s="221" t="s">
        <v>77</v>
      </c>
      <c r="H64" s="220"/>
      <c r="I64" s="219"/>
      <c r="J64" s="10"/>
      <c r="K64" s="10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3"/>
      <c r="BX64" s="3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5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</row>
    <row r="65" spans="1:234" s="35" customFormat="1" ht="26.45" customHeight="1" x14ac:dyDescent="0.2">
      <c r="A65" s="214"/>
      <c r="B65" s="215"/>
      <c r="C65" s="214"/>
      <c r="D65" s="112" t="s">
        <v>78</v>
      </c>
      <c r="E65" s="16" t="s">
        <v>79</v>
      </c>
      <c r="F65" s="147" t="s">
        <v>80</v>
      </c>
      <c r="G65" s="222"/>
      <c r="H65" s="148" t="s">
        <v>81</v>
      </c>
      <c r="I65" s="189" t="s">
        <v>82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3"/>
      <c r="BX65" s="3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5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</row>
    <row r="66" spans="1:234" s="35" customFormat="1" x14ac:dyDescent="0.2">
      <c r="A66" s="223" t="s">
        <v>83</v>
      </c>
      <c r="B66" s="224"/>
      <c r="C66" s="149">
        <f>SUM(D66:F66)+H66</f>
        <v>0</v>
      </c>
      <c r="D66" s="76"/>
      <c r="E66" s="77"/>
      <c r="F66" s="150"/>
      <c r="G66" s="151"/>
      <c r="H66" s="125">
        <v>0</v>
      </c>
      <c r="I66" s="15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3"/>
      <c r="BX66" s="3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5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</row>
    <row r="67" spans="1:234" s="35" customFormat="1" x14ac:dyDescent="0.2">
      <c r="A67" s="225" t="s">
        <v>84</v>
      </c>
      <c r="B67" s="226"/>
      <c r="C67" s="153">
        <f t="shared" ref="C67:C71" si="9">SUM(D67:F67)+H67</f>
        <v>0</v>
      </c>
      <c r="D67" s="65"/>
      <c r="E67" s="82"/>
      <c r="F67" s="154"/>
      <c r="G67" s="155"/>
      <c r="H67" s="156">
        <v>0</v>
      </c>
      <c r="I67" s="157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3"/>
      <c r="BX67" s="3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5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</row>
    <row r="68" spans="1:234" s="35" customFormat="1" x14ac:dyDescent="0.2">
      <c r="A68" s="225" t="s">
        <v>85</v>
      </c>
      <c r="B68" s="226"/>
      <c r="C68" s="153">
        <f t="shared" si="9"/>
        <v>7</v>
      </c>
      <c r="D68" s="65"/>
      <c r="E68" s="82"/>
      <c r="F68" s="154"/>
      <c r="G68" s="155"/>
      <c r="H68" s="156">
        <v>7</v>
      </c>
      <c r="I68" s="157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3"/>
      <c r="BX68" s="3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5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</row>
    <row r="69" spans="1:234" s="35" customFormat="1" x14ac:dyDescent="0.2">
      <c r="A69" s="225" t="s">
        <v>86</v>
      </c>
      <c r="B69" s="226"/>
      <c r="C69" s="153">
        <f t="shared" si="9"/>
        <v>68</v>
      </c>
      <c r="D69" s="65"/>
      <c r="E69" s="82"/>
      <c r="F69" s="154"/>
      <c r="G69" s="155"/>
      <c r="H69" s="156">
        <v>68</v>
      </c>
      <c r="I69" s="157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3"/>
      <c r="BX69" s="3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5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</row>
    <row r="70" spans="1:234" s="35" customFormat="1" x14ac:dyDescent="0.2">
      <c r="A70" s="225" t="s">
        <v>87</v>
      </c>
      <c r="B70" s="226"/>
      <c r="C70" s="153">
        <f t="shared" si="9"/>
        <v>59</v>
      </c>
      <c r="D70" s="65"/>
      <c r="E70" s="82"/>
      <c r="F70" s="154"/>
      <c r="G70" s="155"/>
      <c r="H70" s="156">
        <v>59</v>
      </c>
      <c r="I70" s="157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3"/>
      <c r="BX70" s="3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5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</row>
    <row r="71" spans="1:234" s="35" customFormat="1" x14ac:dyDescent="0.2">
      <c r="A71" s="207" t="s">
        <v>88</v>
      </c>
      <c r="B71" s="208"/>
      <c r="C71" s="158">
        <f t="shared" si="9"/>
        <v>6</v>
      </c>
      <c r="D71" s="92"/>
      <c r="E71" s="93"/>
      <c r="F71" s="159"/>
      <c r="G71" s="160"/>
      <c r="H71" s="128">
        <v>6</v>
      </c>
      <c r="I71" s="16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3"/>
      <c r="BX71" s="3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5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</row>
    <row r="72" spans="1:234" s="35" customFormat="1" x14ac:dyDescent="0.2">
      <c r="A72" s="1" t="s">
        <v>89</v>
      </c>
      <c r="B72" s="10"/>
      <c r="C72" s="10"/>
      <c r="D72" s="10"/>
      <c r="E72" s="10"/>
      <c r="F72" s="10"/>
      <c r="G72" s="10"/>
      <c r="H72" s="10"/>
      <c r="I72" s="1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3"/>
      <c r="BX72" s="3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5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</row>
    <row r="73" spans="1:234" s="35" customFormat="1" ht="32.1" customHeight="1" x14ac:dyDescent="0.2">
      <c r="A73" s="162" t="s">
        <v>90</v>
      </c>
      <c r="B73" s="163"/>
      <c r="C73" s="163"/>
      <c r="D73" s="163"/>
      <c r="E73" s="163"/>
      <c r="F73" s="164"/>
      <c r="G73" s="164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3"/>
      <c r="BX73" s="3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5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</row>
    <row r="74" spans="1:234" s="35" customFormat="1" ht="21" customHeight="1" x14ac:dyDescent="0.2">
      <c r="A74" s="199" t="s">
        <v>91</v>
      </c>
      <c r="B74" s="199" t="s">
        <v>92</v>
      </c>
      <c r="C74" s="204" t="s">
        <v>93</v>
      </c>
      <c r="D74" s="205"/>
      <c r="E74" s="205"/>
      <c r="F74" s="205"/>
      <c r="G74" s="206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3"/>
      <c r="BX74" s="3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5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</row>
    <row r="75" spans="1:234" s="35" customFormat="1" ht="21.75" customHeight="1" x14ac:dyDescent="0.2">
      <c r="A75" s="200"/>
      <c r="B75" s="200"/>
      <c r="C75" s="112" t="s">
        <v>94</v>
      </c>
      <c r="D75" s="165" t="s">
        <v>95</v>
      </c>
      <c r="E75" s="16" t="s">
        <v>96</v>
      </c>
      <c r="F75" s="16" t="s">
        <v>97</v>
      </c>
      <c r="G75" s="147" t="s">
        <v>98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3"/>
      <c r="BX75" s="3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5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</row>
    <row r="76" spans="1:234" s="35" customFormat="1" ht="21" customHeight="1" x14ac:dyDescent="0.2">
      <c r="A76" s="166" t="s">
        <v>99</v>
      </c>
      <c r="B76" s="167">
        <f>SUM(C76:G76)</f>
        <v>0</v>
      </c>
      <c r="C76" s="76"/>
      <c r="D76" s="168"/>
      <c r="E76" s="168"/>
      <c r="F76" s="168"/>
      <c r="G76" s="169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3"/>
      <c r="BX76" s="3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5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</row>
    <row r="77" spans="1:234" s="35" customFormat="1" ht="21" customHeight="1" x14ac:dyDescent="0.2">
      <c r="A77" s="170" t="s">
        <v>53</v>
      </c>
      <c r="B77" s="171">
        <f>SUM(C77:G77)</f>
        <v>0</v>
      </c>
      <c r="C77" s="92"/>
      <c r="D77" s="94"/>
      <c r="E77" s="94"/>
      <c r="F77" s="94"/>
      <c r="G77" s="17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3"/>
      <c r="BX77" s="3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5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</row>
    <row r="78" spans="1:234" ht="32.1" customHeight="1" x14ac:dyDescent="0.2">
      <c r="A78" s="162" t="s">
        <v>100</v>
      </c>
      <c r="B78" s="163"/>
      <c r="C78" s="163"/>
      <c r="D78" s="163"/>
      <c r="E78" s="163"/>
      <c r="F78" s="164"/>
      <c r="G78" s="164"/>
    </row>
    <row r="79" spans="1:234" ht="21" customHeight="1" x14ac:dyDescent="0.2">
      <c r="A79" s="199" t="s">
        <v>91</v>
      </c>
      <c r="B79" s="199" t="s">
        <v>101</v>
      </c>
      <c r="C79" s="204" t="s">
        <v>102</v>
      </c>
      <c r="D79" s="205"/>
      <c r="E79" s="205"/>
      <c r="F79" s="205"/>
      <c r="G79" s="206"/>
    </row>
    <row r="80" spans="1:234" ht="21" customHeight="1" x14ac:dyDescent="0.2">
      <c r="A80" s="200"/>
      <c r="B80" s="200"/>
      <c r="C80" s="112" t="s">
        <v>94</v>
      </c>
      <c r="D80" s="165" t="s">
        <v>95</v>
      </c>
      <c r="E80" s="16" t="s">
        <v>96</v>
      </c>
      <c r="F80" s="16" t="s">
        <v>97</v>
      </c>
      <c r="G80" s="147" t="s">
        <v>98</v>
      </c>
    </row>
    <row r="81" spans="1:104" ht="25.5" customHeight="1" x14ac:dyDescent="0.2">
      <c r="A81" s="173" t="s">
        <v>103</v>
      </c>
      <c r="B81" s="174">
        <f>SUM(C81:G81)</f>
        <v>0</v>
      </c>
      <c r="C81" s="175"/>
      <c r="D81" s="176"/>
      <c r="E81" s="176"/>
      <c r="F81" s="176"/>
      <c r="G81" s="177"/>
    </row>
    <row r="82" spans="1:104" ht="28.5" customHeight="1" x14ac:dyDescent="0.2">
      <c r="A82" s="162" t="s">
        <v>104</v>
      </c>
      <c r="B82" s="163"/>
      <c r="C82" s="163"/>
      <c r="D82" s="163"/>
      <c r="E82" s="163"/>
      <c r="F82" s="164"/>
      <c r="G82" s="164"/>
    </row>
    <row r="83" spans="1:104" ht="18" customHeight="1" x14ac:dyDescent="0.2">
      <c r="A83" s="199" t="s">
        <v>105</v>
      </c>
      <c r="B83" s="201" t="s">
        <v>106</v>
      </c>
      <c r="C83" s="201" t="s">
        <v>107</v>
      </c>
      <c r="BR83" s="3"/>
      <c r="BS83" s="3"/>
      <c r="BT83" s="3"/>
      <c r="BU83" s="3"/>
      <c r="BV83" s="35"/>
      <c r="BW83" s="35"/>
      <c r="BX83" s="35"/>
      <c r="CV83" s="5"/>
      <c r="CW83" s="5"/>
      <c r="CX83" s="5"/>
      <c r="CY83" s="5"/>
      <c r="CZ83" s="5"/>
    </row>
    <row r="84" spans="1:104" ht="27.75" customHeight="1" x14ac:dyDescent="0.2">
      <c r="A84" s="200"/>
      <c r="B84" s="202"/>
      <c r="C84" s="203"/>
      <c r="BR84" s="3"/>
      <c r="BS84" s="3"/>
      <c r="BT84" s="3"/>
      <c r="BU84" s="3"/>
      <c r="BV84" s="35"/>
      <c r="BW84" s="35"/>
      <c r="BX84" s="35"/>
      <c r="CV84" s="5"/>
      <c r="CW84" s="5"/>
      <c r="CX84" s="5"/>
      <c r="CY84" s="5"/>
      <c r="CZ84" s="5"/>
    </row>
    <row r="85" spans="1:104" ht="27.75" customHeight="1" x14ac:dyDescent="0.2">
      <c r="A85" s="173" t="s">
        <v>99</v>
      </c>
      <c r="B85" s="178"/>
      <c r="C85" s="178"/>
      <c r="BR85" s="3"/>
      <c r="BS85" s="3"/>
      <c r="BT85" s="3"/>
      <c r="BU85" s="3"/>
      <c r="BV85" s="35"/>
      <c r="BW85" s="35"/>
      <c r="BX85" s="35"/>
      <c r="CV85" s="5"/>
      <c r="CW85" s="5"/>
      <c r="CX85" s="5"/>
      <c r="CY85" s="5"/>
      <c r="CZ85" s="5"/>
    </row>
    <row r="194" spans="1:234" ht="12" customHeight="1" x14ac:dyDescent="0.2"/>
    <row r="195" spans="1:234" s="179" customFormat="1" x14ac:dyDescent="0.2">
      <c r="A195" s="179">
        <f>SUM(C10:C36,C48,C52:C61,C66:C71,B76:B77,B81,B85:C85)</f>
        <v>3020</v>
      </c>
      <c r="B195" s="179">
        <f>SUM(CG7:CO85)</f>
        <v>0</v>
      </c>
      <c r="BW195" s="180"/>
      <c r="BX195" s="180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</row>
  </sheetData>
  <mergeCells count="64">
    <mergeCell ref="A14:B14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43:A45"/>
    <mergeCell ref="A27:B27"/>
    <mergeCell ref="A28:B28"/>
    <mergeCell ref="A29:B29"/>
    <mergeCell ref="A30:B30"/>
    <mergeCell ref="A31:B31"/>
    <mergeCell ref="A32:A36"/>
    <mergeCell ref="A38:B38"/>
    <mergeCell ref="A39:B39"/>
    <mergeCell ref="A40:B40"/>
    <mergeCell ref="A41:B41"/>
    <mergeCell ref="A42:B42"/>
    <mergeCell ref="A60:B60"/>
    <mergeCell ref="A46:B46"/>
    <mergeCell ref="A47:B47"/>
    <mergeCell ref="A48:B48"/>
    <mergeCell ref="A51:B51"/>
    <mergeCell ref="A52:B52"/>
    <mergeCell ref="A53:B53"/>
    <mergeCell ref="A54:A55"/>
    <mergeCell ref="A56:B56"/>
    <mergeCell ref="A57:B57"/>
    <mergeCell ref="A58:B58"/>
    <mergeCell ref="A59:B59"/>
    <mergeCell ref="A71:B71"/>
    <mergeCell ref="A61:B61"/>
    <mergeCell ref="A63:B65"/>
    <mergeCell ref="C63:G63"/>
    <mergeCell ref="H63:I64"/>
    <mergeCell ref="C64:C65"/>
    <mergeCell ref="D64:F64"/>
    <mergeCell ref="G64:G65"/>
    <mergeCell ref="A66:B66"/>
    <mergeCell ref="A67:B67"/>
    <mergeCell ref="A68:B68"/>
    <mergeCell ref="A69:B69"/>
    <mergeCell ref="A70:B70"/>
    <mergeCell ref="A83:A84"/>
    <mergeCell ref="B83:B84"/>
    <mergeCell ref="C83:C84"/>
    <mergeCell ref="A74:A75"/>
    <mergeCell ref="B74:B75"/>
    <mergeCell ref="C74:G74"/>
    <mergeCell ref="A79:A80"/>
    <mergeCell ref="B79:B80"/>
    <mergeCell ref="C79:G79"/>
  </mergeCells>
  <dataValidations count="1">
    <dataValidation type="whole" allowBlank="1" showInputMessage="1" showErrorMessage="1" sqref="A1:XFD1048576" xr:uid="{4303C610-F5BB-45B3-8899-793FF60DF79D}">
      <formula1>0</formula1>
      <formula2>1E+27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Z195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0.42578125" style="2" customWidth="1"/>
    <col min="2" max="2" width="25.85546875" style="2" customWidth="1"/>
    <col min="3" max="3" width="18.28515625" style="2" customWidth="1"/>
    <col min="4" max="10" width="16" style="2" customWidth="1"/>
    <col min="11" max="11" width="18.42578125" style="2" customWidth="1"/>
    <col min="12" max="12" width="16.28515625" style="2" customWidth="1"/>
    <col min="13" max="74" width="11.42578125" style="2"/>
    <col min="75" max="76" width="11.42578125" style="3"/>
    <col min="77" max="77" width="11.42578125" style="4" customWidth="1"/>
    <col min="78" max="104" width="11.28515625" style="4" hidden="1" customWidth="1"/>
    <col min="105" max="105" width="11.28515625" style="5" hidden="1" customWidth="1"/>
    <col min="106" max="234" width="11.42578125" style="5"/>
    <col min="235" max="16384" width="11.42578125" style="2"/>
  </cols>
  <sheetData>
    <row r="1" spans="1:234" ht="16.350000000000001" customHeight="1" x14ac:dyDescent="0.2">
      <c r="A1" s="1" t="s">
        <v>0</v>
      </c>
    </row>
    <row r="2" spans="1:234" ht="16.350000000000001" customHeight="1" x14ac:dyDescent="0.2">
      <c r="A2" s="1" t="str">
        <f>CONCATENATE("COMUNA: ",[3]NOMBRE!B2," - ","( ",[3]NOMBRE!C2,[3]NOMBRE!D2,[3]NOMBRE!E2,[3]NOMBRE!F2,[3]NOMBRE!G2," )")</f>
        <v>COMUNA: LINARES - ( 07401 )</v>
      </c>
    </row>
    <row r="3" spans="1:234" ht="16.350000000000001" customHeight="1" x14ac:dyDescent="0.2">
      <c r="A3" s="1" t="str">
        <f>CONCATENATE("ESTABLECIMIENTO/ESTRATEGIA: ",[3]NOMBRE!B3," - ","( ",[3]NOMBRE!C3,[3]NOMBRE!D3,[3]NOMBRE!E3,[3]NOMBRE!F3,[3]NOMBRE!G3,[3]NOMBRE!H3," )")</f>
        <v>ESTABLECIMIENTO/ESTRATEGIA: HOSPITAL PRESIDENTE CARLOS IBAÑEZ DEL CAMPO - ( 116108 )</v>
      </c>
    </row>
    <row r="4" spans="1:234" ht="16.350000000000001" customHeight="1" x14ac:dyDescent="0.2">
      <c r="A4" s="1" t="str">
        <f>CONCATENATE("MES: ",[3]NOMBRE!B6," - ","( ",[3]NOMBRE!C6,[3]NOMBRE!D6," )")</f>
        <v>MES: FEBRERO - ( 02 )</v>
      </c>
    </row>
    <row r="5" spans="1:234" ht="16.350000000000001" customHeight="1" x14ac:dyDescent="0.2">
      <c r="A5" s="1" t="str">
        <f>CONCATENATE("AÑO: ",[3]NOMBRE!B7)</f>
        <v>AÑO: 2021</v>
      </c>
    </row>
    <row r="6" spans="1:234" ht="15" customHeight="1" x14ac:dyDescent="0.2">
      <c r="A6" s="6"/>
      <c r="B6" s="6"/>
      <c r="C6" s="7" t="s">
        <v>1</v>
      </c>
      <c r="D6" s="6"/>
      <c r="E6" s="6"/>
      <c r="F6" s="6"/>
      <c r="G6" s="6"/>
      <c r="H6" s="8"/>
      <c r="I6" s="9"/>
      <c r="J6" s="10"/>
      <c r="K6" s="10"/>
    </row>
    <row r="7" spans="1:234" ht="15" x14ac:dyDescent="0.2">
      <c r="A7" s="11"/>
      <c r="B7" s="11"/>
      <c r="C7" s="11"/>
      <c r="D7" s="11"/>
      <c r="E7" s="11"/>
      <c r="F7" s="11"/>
      <c r="G7" s="11"/>
      <c r="H7" s="8"/>
      <c r="I7" s="9"/>
      <c r="J7" s="10"/>
      <c r="K7" s="10"/>
    </row>
    <row r="8" spans="1:234" ht="32.1" customHeight="1" x14ac:dyDescent="0.2">
      <c r="A8" s="12" t="s">
        <v>2</v>
      </c>
      <c r="G8" s="12"/>
      <c r="I8" s="13"/>
      <c r="J8" s="10"/>
      <c r="K8" s="10"/>
    </row>
    <row r="9" spans="1:234" ht="66.75" customHeight="1" x14ac:dyDescent="0.2">
      <c r="A9" s="204" t="s">
        <v>3</v>
      </c>
      <c r="B9" s="205"/>
      <c r="C9" s="190" t="s">
        <v>4</v>
      </c>
      <c r="D9" s="15" t="s">
        <v>5</v>
      </c>
      <c r="E9" s="16" t="s">
        <v>6</v>
      </c>
      <c r="F9" s="16" t="s">
        <v>7</v>
      </c>
      <c r="G9" s="17" t="s">
        <v>8</v>
      </c>
      <c r="H9" s="18" t="s">
        <v>9</v>
      </c>
      <c r="I9" s="19" t="s">
        <v>10</v>
      </c>
      <c r="J9" s="19" t="s">
        <v>11</v>
      </c>
      <c r="K9" s="113" t="s">
        <v>12</v>
      </c>
      <c r="L9" s="21" t="s">
        <v>13</v>
      </c>
      <c r="M9" s="22" t="s">
        <v>14</v>
      </c>
      <c r="N9" s="22" t="s">
        <v>15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BW9" s="2"/>
    </row>
    <row r="10" spans="1:234" s="35" customFormat="1" ht="17.25" customHeight="1" x14ac:dyDescent="0.2">
      <c r="A10" s="228" t="s">
        <v>16</v>
      </c>
      <c r="B10" s="229"/>
      <c r="C10" s="23">
        <f>SUM(D10:G10)</f>
        <v>0</v>
      </c>
      <c r="D10" s="24"/>
      <c r="E10" s="25"/>
      <c r="F10" s="25"/>
      <c r="G10" s="26"/>
      <c r="H10" s="27"/>
      <c r="I10" s="28"/>
      <c r="J10" s="29"/>
      <c r="K10" s="27"/>
      <c r="L10" s="30"/>
      <c r="M10" s="31"/>
      <c r="N10" s="32"/>
      <c r="O10" s="33" t="str">
        <f>CA10&amp;CB10</f>
        <v/>
      </c>
      <c r="P10" s="34"/>
      <c r="Q10" s="34"/>
      <c r="R10" s="34"/>
      <c r="S10" s="34"/>
      <c r="T10" s="34"/>
      <c r="U10" s="34"/>
      <c r="V10" s="34"/>
      <c r="W10" s="34"/>
      <c r="X10" s="34"/>
      <c r="Y10" s="5"/>
      <c r="Z10" s="5"/>
      <c r="AA10" s="5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3"/>
      <c r="BY10" s="4"/>
      <c r="BZ10" s="4"/>
      <c r="CA10" s="5" t="str">
        <f>IF(CG10=1,"* La suma del número de Primera, Segunda y Tercera o más Visitas de Seguimiento debe coincidir con el Total. ","")</f>
        <v/>
      </c>
      <c r="CB10" s="5" t="str">
        <f t="shared" ref="CB10:CB36" si="0">IF(CH10=1,"* Programa de Atención Domiciliaria a Personas con Dependencia Severa debe ser MENOR O IGUAL al Total. ","")</f>
        <v/>
      </c>
      <c r="CC10" s="5"/>
      <c r="CD10" s="5"/>
      <c r="CE10" s="5"/>
      <c r="CF10" s="5"/>
      <c r="CG10" s="5">
        <f>IF((K10+J10+L10)&lt;&gt;C10,1,0)</f>
        <v>0</v>
      </c>
      <c r="CH10" s="5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5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</row>
    <row r="11" spans="1:234" s="35" customFormat="1" ht="17.25" customHeight="1" x14ac:dyDescent="0.2">
      <c r="A11" s="246" t="s">
        <v>17</v>
      </c>
      <c r="B11" s="249"/>
      <c r="C11" s="23">
        <f>SUM(D11:G11)</f>
        <v>0</v>
      </c>
      <c r="D11" s="36"/>
      <c r="E11" s="37"/>
      <c r="F11" s="37"/>
      <c r="G11" s="38"/>
      <c r="H11" s="39"/>
      <c r="I11" s="40"/>
      <c r="J11" s="41"/>
      <c r="K11" s="39"/>
      <c r="L11" s="38"/>
      <c r="M11" s="42"/>
      <c r="N11" s="32"/>
      <c r="O11" s="33" t="str">
        <f t="shared" ref="O11:O36" si="1">CA11&amp;CB11</f>
        <v/>
      </c>
      <c r="P11" s="34"/>
      <c r="Q11" s="34"/>
      <c r="R11" s="34"/>
      <c r="S11" s="34"/>
      <c r="T11" s="34"/>
      <c r="U11" s="34"/>
      <c r="V11" s="34"/>
      <c r="W11" s="34"/>
      <c r="X11" s="34"/>
      <c r="Y11" s="5"/>
      <c r="Z11" s="5"/>
      <c r="AA11" s="5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3"/>
      <c r="BY11" s="4"/>
      <c r="BZ11" s="4"/>
      <c r="CA11" s="5" t="str">
        <f t="shared" ref="CA11:CA36" si="2">IF(CG11=1,"* La suma del número de Primera, Segunda y Tercera o más Visitas de Seguimiento debe coincidir con el Total. ","")</f>
        <v/>
      </c>
      <c r="CB11" s="5" t="str">
        <f t="shared" si="0"/>
        <v/>
      </c>
      <c r="CC11" s="5"/>
      <c r="CD11" s="5"/>
      <c r="CE11" s="5"/>
      <c r="CF11" s="5"/>
      <c r="CG11" s="5">
        <f t="shared" ref="CG11:CG36" si="3">IF((K11+J11+L11)&lt;&gt;C11,1,0)</f>
        <v>0</v>
      </c>
      <c r="CH11" s="5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5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</row>
    <row r="12" spans="1:234" s="35" customFormat="1" ht="17.25" customHeight="1" x14ac:dyDescent="0.2">
      <c r="A12" s="246" t="s">
        <v>18</v>
      </c>
      <c r="B12" s="249"/>
      <c r="C12" s="23">
        <f t="shared" ref="C12:C34" si="4">SUM(D12:G12)</f>
        <v>0</v>
      </c>
      <c r="D12" s="36"/>
      <c r="E12" s="37"/>
      <c r="F12" s="37"/>
      <c r="G12" s="38"/>
      <c r="H12" s="39"/>
      <c r="I12" s="40"/>
      <c r="J12" s="41"/>
      <c r="K12" s="39"/>
      <c r="L12" s="38"/>
      <c r="M12" s="42"/>
      <c r="N12" s="32"/>
      <c r="O12" s="33" t="str">
        <f t="shared" si="1"/>
        <v/>
      </c>
      <c r="P12" s="34"/>
      <c r="Q12" s="34"/>
      <c r="R12" s="34"/>
      <c r="S12" s="34"/>
      <c r="T12" s="34"/>
      <c r="U12" s="34"/>
      <c r="V12" s="34"/>
      <c r="W12" s="34"/>
      <c r="X12" s="34"/>
      <c r="Y12" s="5"/>
      <c r="Z12" s="5"/>
      <c r="AA12" s="5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3"/>
      <c r="BY12" s="4"/>
      <c r="BZ12" s="4"/>
      <c r="CA12" s="5" t="str">
        <f t="shared" si="2"/>
        <v/>
      </c>
      <c r="CB12" s="5" t="str">
        <f t="shared" si="0"/>
        <v/>
      </c>
      <c r="CC12" s="5"/>
      <c r="CD12" s="5"/>
      <c r="CE12" s="5"/>
      <c r="CF12" s="5"/>
      <c r="CG12" s="5">
        <f t="shared" si="3"/>
        <v>0</v>
      </c>
      <c r="CH12" s="5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5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</row>
    <row r="13" spans="1:234" s="35" customFormat="1" ht="17.25" customHeight="1" x14ac:dyDescent="0.2">
      <c r="A13" s="246" t="s">
        <v>19</v>
      </c>
      <c r="B13" s="249"/>
      <c r="C13" s="23">
        <f t="shared" si="4"/>
        <v>0</v>
      </c>
      <c r="D13" s="36"/>
      <c r="E13" s="37"/>
      <c r="F13" s="37"/>
      <c r="G13" s="38"/>
      <c r="H13" s="39"/>
      <c r="I13" s="40"/>
      <c r="J13" s="41"/>
      <c r="K13" s="39"/>
      <c r="L13" s="38"/>
      <c r="M13" s="42"/>
      <c r="N13" s="32"/>
      <c r="O13" s="33" t="str">
        <f t="shared" si="1"/>
        <v/>
      </c>
      <c r="P13" s="34"/>
      <c r="Q13" s="34"/>
      <c r="R13" s="34"/>
      <c r="S13" s="34"/>
      <c r="T13" s="34"/>
      <c r="U13" s="34"/>
      <c r="V13" s="34"/>
      <c r="W13" s="34"/>
      <c r="X13" s="34"/>
      <c r="Y13" s="5"/>
      <c r="Z13" s="5"/>
      <c r="AA13" s="5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3"/>
      <c r="BY13" s="4"/>
      <c r="BZ13" s="4"/>
      <c r="CA13" s="5" t="str">
        <f t="shared" si="2"/>
        <v/>
      </c>
      <c r="CB13" s="5" t="str">
        <f t="shared" si="0"/>
        <v/>
      </c>
      <c r="CC13" s="5"/>
      <c r="CD13" s="5"/>
      <c r="CE13" s="5"/>
      <c r="CF13" s="5"/>
      <c r="CG13" s="5">
        <f t="shared" si="3"/>
        <v>0</v>
      </c>
      <c r="CH13" s="5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5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</row>
    <row r="14" spans="1:234" s="35" customFormat="1" ht="25.5" customHeight="1" x14ac:dyDescent="0.2">
      <c r="A14" s="246" t="s">
        <v>20</v>
      </c>
      <c r="B14" s="249"/>
      <c r="C14" s="23">
        <f t="shared" si="4"/>
        <v>0</v>
      </c>
      <c r="D14" s="36"/>
      <c r="E14" s="37"/>
      <c r="F14" s="37"/>
      <c r="G14" s="38"/>
      <c r="H14" s="39"/>
      <c r="I14" s="40"/>
      <c r="J14" s="41"/>
      <c r="K14" s="39"/>
      <c r="L14" s="38"/>
      <c r="M14" s="42"/>
      <c r="N14" s="32"/>
      <c r="O14" s="33" t="str">
        <f t="shared" si="1"/>
        <v/>
      </c>
      <c r="P14" s="34"/>
      <c r="Q14" s="34"/>
      <c r="R14" s="34"/>
      <c r="S14" s="34"/>
      <c r="T14" s="34"/>
      <c r="U14" s="34"/>
      <c r="V14" s="34"/>
      <c r="W14" s="34"/>
      <c r="X14" s="34"/>
      <c r="Y14" s="5"/>
      <c r="Z14" s="5"/>
      <c r="AA14" s="5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3"/>
      <c r="BY14" s="4"/>
      <c r="BZ14" s="4"/>
      <c r="CA14" s="5" t="str">
        <f t="shared" si="2"/>
        <v/>
      </c>
      <c r="CB14" s="5" t="str">
        <f t="shared" si="0"/>
        <v/>
      </c>
      <c r="CC14" s="5"/>
      <c r="CD14" s="5"/>
      <c r="CE14" s="5"/>
      <c r="CF14" s="5"/>
      <c r="CG14" s="5">
        <f t="shared" si="3"/>
        <v>0</v>
      </c>
      <c r="CH14" s="5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5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</row>
    <row r="15" spans="1:234" s="35" customFormat="1" ht="27" customHeight="1" x14ac:dyDescent="0.2">
      <c r="A15" s="246" t="s">
        <v>21</v>
      </c>
      <c r="B15" s="249"/>
      <c r="C15" s="23">
        <f t="shared" si="4"/>
        <v>0</v>
      </c>
      <c r="D15" s="36"/>
      <c r="E15" s="37"/>
      <c r="F15" s="37"/>
      <c r="G15" s="38"/>
      <c r="H15" s="39"/>
      <c r="I15" s="40"/>
      <c r="J15" s="41"/>
      <c r="K15" s="39"/>
      <c r="L15" s="38"/>
      <c r="M15" s="42"/>
      <c r="N15" s="32"/>
      <c r="O15" s="33" t="str">
        <f t="shared" si="1"/>
        <v/>
      </c>
      <c r="P15" s="34"/>
      <c r="Q15" s="34"/>
      <c r="R15" s="34"/>
      <c r="S15" s="34"/>
      <c r="T15" s="34"/>
      <c r="U15" s="34"/>
      <c r="V15" s="34"/>
      <c r="W15" s="34"/>
      <c r="X15" s="34"/>
      <c r="Y15" s="5"/>
      <c r="Z15" s="5"/>
      <c r="AA15" s="5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3"/>
      <c r="BY15" s="4"/>
      <c r="BZ15" s="4"/>
      <c r="CA15" s="5" t="str">
        <f t="shared" si="2"/>
        <v/>
      </c>
      <c r="CB15" s="5" t="str">
        <f t="shared" si="0"/>
        <v/>
      </c>
      <c r="CC15" s="5"/>
      <c r="CD15" s="5"/>
      <c r="CE15" s="5"/>
      <c r="CF15" s="5"/>
      <c r="CG15" s="5">
        <f t="shared" si="3"/>
        <v>0</v>
      </c>
      <c r="CH15" s="5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5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</row>
    <row r="16" spans="1:234" s="35" customFormat="1" ht="22.5" customHeight="1" x14ac:dyDescent="0.2">
      <c r="A16" s="246" t="s">
        <v>22</v>
      </c>
      <c r="B16" s="249"/>
      <c r="C16" s="23">
        <f t="shared" si="4"/>
        <v>0</v>
      </c>
      <c r="D16" s="36"/>
      <c r="E16" s="37"/>
      <c r="F16" s="37"/>
      <c r="G16" s="38"/>
      <c r="H16" s="39"/>
      <c r="I16" s="40"/>
      <c r="J16" s="41"/>
      <c r="K16" s="39"/>
      <c r="L16" s="38"/>
      <c r="M16" s="42"/>
      <c r="N16" s="32"/>
      <c r="O16" s="33" t="str">
        <f t="shared" si="1"/>
        <v/>
      </c>
      <c r="P16" s="34"/>
      <c r="Q16" s="34"/>
      <c r="R16" s="34"/>
      <c r="S16" s="34"/>
      <c r="T16" s="34"/>
      <c r="U16" s="34"/>
      <c r="V16" s="34"/>
      <c r="W16" s="34"/>
      <c r="X16" s="34"/>
      <c r="Y16" s="5"/>
      <c r="Z16" s="5"/>
      <c r="AA16" s="5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3"/>
      <c r="BY16" s="4"/>
      <c r="BZ16" s="4"/>
      <c r="CA16" s="5" t="str">
        <f t="shared" si="2"/>
        <v/>
      </c>
      <c r="CB16" s="5" t="str">
        <f t="shared" si="0"/>
        <v/>
      </c>
      <c r="CC16" s="5"/>
      <c r="CD16" s="5"/>
      <c r="CE16" s="5"/>
      <c r="CF16" s="5"/>
      <c r="CG16" s="5">
        <f t="shared" si="3"/>
        <v>0</v>
      </c>
      <c r="CH16" s="5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5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</row>
    <row r="17" spans="1:234" s="35" customFormat="1" ht="17.25" customHeight="1" x14ac:dyDescent="0.2">
      <c r="A17" s="246" t="s">
        <v>23</v>
      </c>
      <c r="B17" s="249"/>
      <c r="C17" s="23">
        <f t="shared" si="4"/>
        <v>0</v>
      </c>
      <c r="D17" s="36"/>
      <c r="E17" s="37"/>
      <c r="F17" s="37"/>
      <c r="G17" s="38"/>
      <c r="H17" s="39"/>
      <c r="I17" s="40"/>
      <c r="J17" s="41"/>
      <c r="K17" s="39"/>
      <c r="L17" s="38"/>
      <c r="M17" s="42"/>
      <c r="N17" s="32"/>
      <c r="O17" s="33" t="str">
        <f t="shared" si="1"/>
        <v/>
      </c>
      <c r="P17" s="34"/>
      <c r="Q17" s="34"/>
      <c r="R17" s="34"/>
      <c r="S17" s="34"/>
      <c r="T17" s="34"/>
      <c r="U17" s="34"/>
      <c r="V17" s="34"/>
      <c r="W17" s="34"/>
      <c r="X17" s="34"/>
      <c r="Y17" s="5"/>
      <c r="Z17" s="5"/>
      <c r="AA17" s="5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3"/>
      <c r="BY17" s="4"/>
      <c r="BZ17" s="4"/>
      <c r="CA17" s="5" t="str">
        <f t="shared" si="2"/>
        <v/>
      </c>
      <c r="CB17" s="5" t="str">
        <f t="shared" si="0"/>
        <v/>
      </c>
      <c r="CC17" s="5"/>
      <c r="CD17" s="5"/>
      <c r="CE17" s="5"/>
      <c r="CF17" s="5"/>
      <c r="CG17" s="5">
        <f t="shared" si="3"/>
        <v>0</v>
      </c>
      <c r="CH17" s="5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5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</row>
    <row r="18" spans="1:234" s="35" customFormat="1" ht="23.25" customHeight="1" x14ac:dyDescent="0.2">
      <c r="A18" s="246" t="s">
        <v>24</v>
      </c>
      <c r="B18" s="247"/>
      <c r="C18" s="23">
        <f t="shared" si="4"/>
        <v>0</v>
      </c>
      <c r="D18" s="36"/>
      <c r="E18" s="37"/>
      <c r="F18" s="37"/>
      <c r="G18" s="38"/>
      <c r="H18" s="39"/>
      <c r="I18" s="40"/>
      <c r="J18" s="41"/>
      <c r="K18" s="39"/>
      <c r="L18" s="38"/>
      <c r="M18" s="32"/>
      <c r="N18" s="32"/>
      <c r="O18" s="33" t="str">
        <f t="shared" si="1"/>
        <v/>
      </c>
      <c r="P18" s="34"/>
      <c r="Q18" s="34"/>
      <c r="R18" s="34"/>
      <c r="S18" s="34"/>
      <c r="T18" s="34"/>
      <c r="U18" s="34"/>
      <c r="V18" s="34"/>
      <c r="W18" s="34"/>
      <c r="X18" s="34"/>
      <c r="Y18" s="5"/>
      <c r="Z18" s="5"/>
      <c r="AA18" s="5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3"/>
      <c r="BY18" s="4"/>
      <c r="BZ18" s="4"/>
      <c r="CA18" s="5" t="str">
        <f t="shared" si="2"/>
        <v/>
      </c>
      <c r="CB18" s="5" t="str">
        <f>IF(CH18=1,"* Programa de Atención Domiciliaria a Personas con Dependencia Severa debe ser MENOR O IGUAL al Total. ","")</f>
        <v/>
      </c>
      <c r="CC18" s="5"/>
      <c r="CD18" s="5"/>
      <c r="CE18" s="5"/>
      <c r="CF18" s="5"/>
      <c r="CG18" s="5">
        <f t="shared" si="3"/>
        <v>0</v>
      </c>
      <c r="CH18" s="5">
        <f t="shared" ref="CH18:CH31" si="5">IF(M18&gt;C18,1,0)</f>
        <v>0</v>
      </c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5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</row>
    <row r="19" spans="1:234" s="35" customFormat="1" ht="17.25" customHeight="1" x14ac:dyDescent="0.2">
      <c r="A19" s="246" t="s">
        <v>25</v>
      </c>
      <c r="B19" s="249"/>
      <c r="C19" s="23">
        <f t="shared" si="4"/>
        <v>0</v>
      </c>
      <c r="D19" s="36"/>
      <c r="E19" s="37"/>
      <c r="F19" s="37"/>
      <c r="G19" s="38"/>
      <c r="H19" s="39"/>
      <c r="I19" s="40"/>
      <c r="J19" s="41"/>
      <c r="K19" s="39"/>
      <c r="L19" s="38"/>
      <c r="M19" s="32"/>
      <c r="N19" s="32"/>
      <c r="O19" s="33" t="str">
        <f t="shared" si="1"/>
        <v/>
      </c>
      <c r="P19" s="34"/>
      <c r="Q19" s="34"/>
      <c r="R19" s="34"/>
      <c r="S19" s="34"/>
      <c r="T19" s="34"/>
      <c r="U19" s="34"/>
      <c r="V19" s="34"/>
      <c r="W19" s="34"/>
      <c r="X19" s="34"/>
      <c r="Y19" s="5"/>
      <c r="Z19" s="5"/>
      <c r="AA19" s="5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3"/>
      <c r="BY19" s="4"/>
      <c r="BZ19" s="4"/>
      <c r="CA19" s="5" t="str">
        <f t="shared" si="2"/>
        <v/>
      </c>
      <c r="CB19" s="5" t="str">
        <f t="shared" si="0"/>
        <v/>
      </c>
      <c r="CC19" s="5"/>
      <c r="CD19" s="5"/>
      <c r="CE19" s="5"/>
      <c r="CF19" s="5"/>
      <c r="CG19" s="5">
        <f t="shared" si="3"/>
        <v>0</v>
      </c>
      <c r="CH19" s="5">
        <f t="shared" si="5"/>
        <v>0</v>
      </c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5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</row>
    <row r="20" spans="1:234" s="35" customFormat="1" ht="17.25" customHeight="1" x14ac:dyDescent="0.2">
      <c r="A20" s="246" t="s">
        <v>26</v>
      </c>
      <c r="B20" s="249"/>
      <c r="C20" s="23">
        <f t="shared" si="4"/>
        <v>0</v>
      </c>
      <c r="D20" s="36"/>
      <c r="E20" s="37"/>
      <c r="F20" s="37"/>
      <c r="G20" s="38"/>
      <c r="H20" s="39"/>
      <c r="I20" s="40"/>
      <c r="J20" s="41"/>
      <c r="K20" s="39"/>
      <c r="L20" s="38"/>
      <c r="M20" s="32"/>
      <c r="N20" s="32"/>
      <c r="O20" s="33" t="str">
        <f t="shared" si="1"/>
        <v/>
      </c>
      <c r="P20" s="34"/>
      <c r="Q20" s="34"/>
      <c r="R20" s="34"/>
      <c r="S20" s="34"/>
      <c r="T20" s="34"/>
      <c r="U20" s="34"/>
      <c r="V20" s="34"/>
      <c r="W20" s="34"/>
      <c r="X20" s="34"/>
      <c r="Y20" s="5"/>
      <c r="Z20" s="5"/>
      <c r="AA20" s="5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3"/>
      <c r="BY20" s="4"/>
      <c r="BZ20" s="4"/>
      <c r="CA20" s="5" t="str">
        <f t="shared" si="2"/>
        <v/>
      </c>
      <c r="CB20" s="5" t="str">
        <f t="shared" si="0"/>
        <v/>
      </c>
      <c r="CC20" s="5"/>
      <c r="CD20" s="5"/>
      <c r="CE20" s="5"/>
      <c r="CF20" s="5"/>
      <c r="CG20" s="5">
        <f t="shared" si="3"/>
        <v>0</v>
      </c>
      <c r="CH20" s="5">
        <f t="shared" si="5"/>
        <v>0</v>
      </c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5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</row>
    <row r="21" spans="1:234" s="35" customFormat="1" ht="25.5" customHeight="1" x14ac:dyDescent="0.2">
      <c r="A21" s="246" t="s">
        <v>27</v>
      </c>
      <c r="B21" s="249"/>
      <c r="C21" s="23">
        <f t="shared" si="4"/>
        <v>0</v>
      </c>
      <c r="D21" s="36"/>
      <c r="E21" s="37"/>
      <c r="F21" s="37"/>
      <c r="G21" s="38"/>
      <c r="H21" s="39"/>
      <c r="I21" s="40"/>
      <c r="J21" s="41"/>
      <c r="K21" s="39"/>
      <c r="L21" s="38"/>
      <c r="M21" s="42"/>
      <c r="N21" s="32"/>
      <c r="O21" s="33" t="str">
        <f t="shared" si="1"/>
        <v/>
      </c>
      <c r="P21" s="34"/>
      <c r="Q21" s="34"/>
      <c r="R21" s="34"/>
      <c r="S21" s="34"/>
      <c r="T21" s="34"/>
      <c r="U21" s="34"/>
      <c r="V21" s="34"/>
      <c r="W21" s="34"/>
      <c r="X21" s="34"/>
      <c r="Y21" s="5"/>
      <c r="Z21" s="5"/>
      <c r="AA21" s="5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3"/>
      <c r="BY21" s="4"/>
      <c r="BZ21" s="4"/>
      <c r="CA21" s="5" t="str">
        <f t="shared" si="2"/>
        <v/>
      </c>
      <c r="CB21" s="5" t="str">
        <f t="shared" si="0"/>
        <v/>
      </c>
      <c r="CC21" s="5"/>
      <c r="CD21" s="5"/>
      <c r="CE21" s="5"/>
      <c r="CF21" s="5"/>
      <c r="CG21" s="5">
        <f t="shared" si="3"/>
        <v>0</v>
      </c>
      <c r="CH21" s="5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5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</row>
    <row r="22" spans="1:234" s="35" customFormat="1" ht="17.25" customHeight="1" x14ac:dyDescent="0.2">
      <c r="A22" s="246" t="s">
        <v>28</v>
      </c>
      <c r="B22" s="249"/>
      <c r="C22" s="23">
        <f t="shared" si="4"/>
        <v>0</v>
      </c>
      <c r="D22" s="36"/>
      <c r="E22" s="37"/>
      <c r="F22" s="37"/>
      <c r="G22" s="38"/>
      <c r="H22" s="39"/>
      <c r="I22" s="40"/>
      <c r="J22" s="41"/>
      <c r="K22" s="39"/>
      <c r="L22" s="38"/>
      <c r="M22" s="42"/>
      <c r="N22" s="32"/>
      <c r="O22" s="33" t="str">
        <f t="shared" si="1"/>
        <v/>
      </c>
      <c r="P22" s="34"/>
      <c r="Q22" s="34"/>
      <c r="R22" s="34"/>
      <c r="S22" s="34"/>
      <c r="T22" s="34"/>
      <c r="U22" s="34"/>
      <c r="V22" s="34"/>
      <c r="W22" s="34"/>
      <c r="X22" s="34"/>
      <c r="Y22" s="5"/>
      <c r="Z22" s="5"/>
      <c r="AA22" s="5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3"/>
      <c r="BY22" s="4"/>
      <c r="BZ22" s="4"/>
      <c r="CA22" s="5" t="str">
        <f t="shared" si="2"/>
        <v/>
      </c>
      <c r="CB22" s="5" t="str">
        <f>IF(CH22=1,"* Programa de Atención Domiciliaria a Personas con Dependencia Severa debe ser MENOR O IGUAL al Total. ","")</f>
        <v/>
      </c>
      <c r="CC22" s="5"/>
      <c r="CD22" s="5"/>
      <c r="CE22" s="5"/>
      <c r="CF22" s="5"/>
      <c r="CG22" s="5">
        <f t="shared" si="3"/>
        <v>0</v>
      </c>
      <c r="CH22" s="5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5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</row>
    <row r="23" spans="1:234" s="35" customFormat="1" ht="17.25" customHeight="1" x14ac:dyDescent="0.2">
      <c r="A23" s="246" t="s">
        <v>29</v>
      </c>
      <c r="B23" s="247"/>
      <c r="C23" s="23">
        <f>SUM(D23:G23)</f>
        <v>0</v>
      </c>
      <c r="D23" s="36"/>
      <c r="E23" s="37"/>
      <c r="F23" s="37"/>
      <c r="G23" s="38"/>
      <c r="H23" s="39"/>
      <c r="I23" s="40"/>
      <c r="J23" s="41"/>
      <c r="K23" s="39"/>
      <c r="L23" s="38"/>
      <c r="M23" s="32"/>
      <c r="N23" s="32"/>
      <c r="O23" s="33" t="str">
        <f t="shared" si="1"/>
        <v/>
      </c>
      <c r="P23" s="34"/>
      <c r="Q23" s="34"/>
      <c r="R23" s="34"/>
      <c r="S23" s="34"/>
      <c r="T23" s="34"/>
      <c r="U23" s="34"/>
      <c r="V23" s="34"/>
      <c r="W23" s="34"/>
      <c r="X23" s="34"/>
      <c r="Y23" s="5"/>
      <c r="Z23" s="5"/>
      <c r="AA23" s="5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3"/>
      <c r="BY23" s="4"/>
      <c r="BZ23" s="4"/>
      <c r="CA23" s="5" t="str">
        <f t="shared" si="2"/>
        <v/>
      </c>
      <c r="CB23" s="5" t="str">
        <f t="shared" si="0"/>
        <v/>
      </c>
      <c r="CC23" s="5"/>
      <c r="CD23" s="5"/>
      <c r="CE23" s="5"/>
      <c r="CF23" s="5"/>
      <c r="CG23" s="5">
        <f t="shared" si="3"/>
        <v>0</v>
      </c>
      <c r="CH23" s="5">
        <f t="shared" si="5"/>
        <v>0</v>
      </c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5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</row>
    <row r="24" spans="1:234" s="35" customFormat="1" ht="17.25" customHeight="1" x14ac:dyDescent="0.2">
      <c r="A24" s="246" t="s">
        <v>30</v>
      </c>
      <c r="B24" s="247"/>
      <c r="C24" s="23">
        <f t="shared" si="4"/>
        <v>0</v>
      </c>
      <c r="D24" s="36"/>
      <c r="E24" s="37"/>
      <c r="F24" s="37"/>
      <c r="G24" s="38"/>
      <c r="H24" s="39"/>
      <c r="I24" s="40"/>
      <c r="J24" s="41"/>
      <c r="K24" s="39"/>
      <c r="L24" s="38"/>
      <c r="M24" s="32"/>
      <c r="N24" s="32"/>
      <c r="O24" s="33" t="str">
        <f t="shared" si="1"/>
        <v/>
      </c>
      <c r="P24" s="34"/>
      <c r="Q24" s="34"/>
      <c r="R24" s="34"/>
      <c r="S24" s="34"/>
      <c r="T24" s="34"/>
      <c r="U24" s="34"/>
      <c r="V24" s="34"/>
      <c r="W24" s="34"/>
      <c r="X24" s="34"/>
      <c r="Y24" s="5"/>
      <c r="Z24" s="5"/>
      <c r="AA24" s="5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3"/>
      <c r="BY24" s="4"/>
      <c r="BZ24" s="4"/>
      <c r="CA24" s="5" t="str">
        <f t="shared" si="2"/>
        <v/>
      </c>
      <c r="CB24" s="5" t="str">
        <f t="shared" si="0"/>
        <v/>
      </c>
      <c r="CC24" s="5"/>
      <c r="CD24" s="5"/>
      <c r="CE24" s="5"/>
      <c r="CF24" s="5"/>
      <c r="CG24" s="5">
        <f t="shared" si="3"/>
        <v>0</v>
      </c>
      <c r="CH24" s="5">
        <f t="shared" si="5"/>
        <v>0</v>
      </c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5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</row>
    <row r="25" spans="1:234" s="35" customFormat="1" ht="25.5" customHeight="1" x14ac:dyDescent="0.2">
      <c r="A25" s="246" t="s">
        <v>31</v>
      </c>
      <c r="B25" s="247"/>
      <c r="C25" s="23">
        <f>SUM(D25:G25)</f>
        <v>0</v>
      </c>
      <c r="D25" s="36"/>
      <c r="E25" s="37"/>
      <c r="F25" s="37"/>
      <c r="G25" s="38"/>
      <c r="H25" s="39"/>
      <c r="I25" s="40"/>
      <c r="J25" s="41"/>
      <c r="K25" s="39"/>
      <c r="L25" s="38"/>
      <c r="M25" s="32"/>
      <c r="N25" s="32"/>
      <c r="O25" s="33" t="str">
        <f t="shared" si="1"/>
        <v/>
      </c>
      <c r="P25" s="34"/>
      <c r="Q25" s="34"/>
      <c r="R25" s="34"/>
      <c r="S25" s="34"/>
      <c r="T25" s="34"/>
      <c r="U25" s="34"/>
      <c r="V25" s="34"/>
      <c r="W25" s="34"/>
      <c r="X25" s="34"/>
      <c r="Y25" s="5"/>
      <c r="Z25" s="5"/>
      <c r="AA25" s="5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3"/>
      <c r="BY25" s="4"/>
      <c r="BZ25" s="4"/>
      <c r="CA25" s="5" t="str">
        <f t="shared" si="2"/>
        <v/>
      </c>
      <c r="CB25" s="5" t="str">
        <f t="shared" si="0"/>
        <v/>
      </c>
      <c r="CC25" s="5"/>
      <c r="CD25" s="5"/>
      <c r="CE25" s="5"/>
      <c r="CF25" s="5"/>
      <c r="CG25" s="5">
        <f t="shared" si="3"/>
        <v>0</v>
      </c>
      <c r="CH25" s="5">
        <f t="shared" si="5"/>
        <v>0</v>
      </c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5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</row>
    <row r="26" spans="1:234" s="35" customFormat="1" ht="26.25" customHeight="1" x14ac:dyDescent="0.2">
      <c r="A26" s="246" t="s">
        <v>32</v>
      </c>
      <c r="B26" s="249"/>
      <c r="C26" s="23">
        <f t="shared" si="4"/>
        <v>0</v>
      </c>
      <c r="D26" s="36"/>
      <c r="E26" s="37"/>
      <c r="F26" s="37"/>
      <c r="G26" s="38"/>
      <c r="H26" s="39"/>
      <c r="I26" s="40"/>
      <c r="J26" s="41"/>
      <c r="K26" s="39"/>
      <c r="L26" s="38"/>
      <c r="M26" s="42"/>
      <c r="N26" s="32"/>
      <c r="O26" s="33" t="str">
        <f t="shared" si="1"/>
        <v/>
      </c>
      <c r="P26" s="34"/>
      <c r="Q26" s="34"/>
      <c r="R26" s="34"/>
      <c r="S26" s="34"/>
      <c r="T26" s="34"/>
      <c r="U26" s="34"/>
      <c r="V26" s="34"/>
      <c r="W26" s="34"/>
      <c r="X26" s="34"/>
      <c r="Y26" s="5"/>
      <c r="Z26" s="5"/>
      <c r="AA26" s="5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3"/>
      <c r="BY26" s="4"/>
      <c r="BZ26" s="4"/>
      <c r="CA26" s="5" t="str">
        <f t="shared" si="2"/>
        <v/>
      </c>
      <c r="CB26" s="5" t="str">
        <f t="shared" si="0"/>
        <v/>
      </c>
      <c r="CC26" s="5"/>
      <c r="CD26" s="5"/>
      <c r="CE26" s="5"/>
      <c r="CF26" s="5"/>
      <c r="CG26" s="5">
        <f t="shared" si="3"/>
        <v>0</v>
      </c>
      <c r="CH26" s="5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5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</row>
    <row r="27" spans="1:234" s="35" customFormat="1" ht="26.25" customHeight="1" x14ac:dyDescent="0.2">
      <c r="A27" s="246" t="s">
        <v>33</v>
      </c>
      <c r="B27" s="247"/>
      <c r="C27" s="23">
        <f t="shared" si="4"/>
        <v>0</v>
      </c>
      <c r="D27" s="36"/>
      <c r="E27" s="37"/>
      <c r="F27" s="37"/>
      <c r="G27" s="38"/>
      <c r="H27" s="39"/>
      <c r="I27" s="40"/>
      <c r="J27" s="41"/>
      <c r="K27" s="39"/>
      <c r="L27" s="38"/>
      <c r="M27" s="42"/>
      <c r="N27" s="32"/>
      <c r="O27" s="33" t="str">
        <f t="shared" si="1"/>
        <v/>
      </c>
      <c r="P27" s="34"/>
      <c r="Q27" s="34"/>
      <c r="R27" s="34"/>
      <c r="S27" s="34"/>
      <c r="T27" s="34"/>
      <c r="U27" s="34"/>
      <c r="V27" s="34"/>
      <c r="W27" s="34"/>
      <c r="X27" s="34"/>
      <c r="Y27" s="5"/>
      <c r="Z27" s="5"/>
      <c r="AA27" s="5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3"/>
      <c r="BY27" s="4"/>
      <c r="BZ27" s="4"/>
      <c r="CA27" s="5" t="str">
        <f t="shared" si="2"/>
        <v/>
      </c>
      <c r="CB27" s="5" t="str">
        <f t="shared" si="0"/>
        <v/>
      </c>
      <c r="CC27" s="5"/>
      <c r="CD27" s="5"/>
      <c r="CE27" s="5"/>
      <c r="CF27" s="5"/>
      <c r="CG27" s="5">
        <f t="shared" si="3"/>
        <v>0</v>
      </c>
      <c r="CH27" s="5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5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</row>
    <row r="28" spans="1:234" s="35" customFormat="1" ht="24.75" customHeight="1" x14ac:dyDescent="0.2">
      <c r="A28" s="228" t="s">
        <v>34</v>
      </c>
      <c r="B28" s="248"/>
      <c r="C28" s="23">
        <f t="shared" si="4"/>
        <v>0</v>
      </c>
      <c r="D28" s="36"/>
      <c r="E28" s="37"/>
      <c r="F28" s="37"/>
      <c r="G28" s="38"/>
      <c r="H28" s="39"/>
      <c r="I28" s="40"/>
      <c r="J28" s="41"/>
      <c r="K28" s="39"/>
      <c r="L28" s="38"/>
      <c r="M28" s="42"/>
      <c r="N28" s="32"/>
      <c r="O28" s="33" t="str">
        <f t="shared" si="1"/>
        <v/>
      </c>
      <c r="P28" s="34"/>
      <c r="Q28" s="34"/>
      <c r="R28" s="34"/>
      <c r="S28" s="34"/>
      <c r="T28" s="34"/>
      <c r="U28" s="34"/>
      <c r="V28" s="34"/>
      <c r="W28" s="34"/>
      <c r="X28" s="34"/>
      <c r="Y28" s="5"/>
      <c r="Z28" s="5"/>
      <c r="AA28" s="5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3"/>
      <c r="BY28" s="4"/>
      <c r="BZ28" s="4"/>
      <c r="CA28" s="5" t="str">
        <f t="shared" si="2"/>
        <v/>
      </c>
      <c r="CB28" s="5" t="str">
        <f t="shared" si="0"/>
        <v/>
      </c>
      <c r="CC28" s="5"/>
      <c r="CD28" s="5"/>
      <c r="CE28" s="5"/>
      <c r="CF28" s="5"/>
      <c r="CG28" s="5">
        <f t="shared" si="3"/>
        <v>0</v>
      </c>
      <c r="CH28" s="5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5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</row>
    <row r="29" spans="1:234" s="35" customFormat="1" ht="17.25" customHeight="1" x14ac:dyDescent="0.2">
      <c r="A29" s="228" t="s">
        <v>35</v>
      </c>
      <c r="B29" s="229"/>
      <c r="C29" s="23">
        <f t="shared" si="4"/>
        <v>0</v>
      </c>
      <c r="D29" s="36"/>
      <c r="E29" s="37"/>
      <c r="F29" s="37"/>
      <c r="G29" s="38"/>
      <c r="H29" s="39"/>
      <c r="I29" s="40"/>
      <c r="J29" s="41"/>
      <c r="K29" s="39"/>
      <c r="L29" s="38"/>
      <c r="M29" s="43"/>
      <c r="N29" s="32"/>
      <c r="O29" s="33" t="str">
        <f t="shared" si="1"/>
        <v/>
      </c>
      <c r="P29" s="34"/>
      <c r="Q29" s="34"/>
      <c r="R29" s="34"/>
      <c r="S29" s="34"/>
      <c r="T29" s="34"/>
      <c r="U29" s="34"/>
      <c r="V29" s="34"/>
      <c r="W29" s="34"/>
      <c r="X29" s="34"/>
      <c r="Y29" s="5"/>
      <c r="Z29" s="5"/>
      <c r="AA29" s="5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3"/>
      <c r="BY29" s="4"/>
      <c r="BZ29" s="4"/>
      <c r="CA29" s="5" t="str">
        <f t="shared" si="2"/>
        <v/>
      </c>
      <c r="CB29" s="5" t="str">
        <f t="shared" si="0"/>
        <v/>
      </c>
      <c r="CC29" s="5"/>
      <c r="CD29" s="5"/>
      <c r="CE29" s="5"/>
      <c r="CF29" s="5"/>
      <c r="CG29" s="5">
        <f t="shared" si="3"/>
        <v>0</v>
      </c>
      <c r="CH29" s="5">
        <f t="shared" si="5"/>
        <v>0</v>
      </c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5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</row>
    <row r="30" spans="1:234" s="35" customFormat="1" ht="17.25" customHeight="1" x14ac:dyDescent="0.2">
      <c r="A30" s="246" t="s">
        <v>36</v>
      </c>
      <c r="B30" s="249"/>
      <c r="C30" s="23">
        <f t="shared" si="4"/>
        <v>0</v>
      </c>
      <c r="D30" s="44"/>
      <c r="E30" s="37"/>
      <c r="F30" s="37"/>
      <c r="G30" s="38"/>
      <c r="H30" s="40"/>
      <c r="I30" s="40"/>
      <c r="J30" s="44"/>
      <c r="K30" s="39"/>
      <c r="L30" s="38"/>
      <c r="M30" s="43"/>
      <c r="N30" s="32"/>
      <c r="O30" s="33" t="str">
        <f t="shared" si="1"/>
        <v/>
      </c>
      <c r="P30" s="34"/>
      <c r="Q30" s="34"/>
      <c r="R30" s="34"/>
      <c r="S30" s="34"/>
      <c r="T30" s="34"/>
      <c r="U30" s="34"/>
      <c r="V30" s="34"/>
      <c r="W30" s="34"/>
      <c r="X30" s="34"/>
      <c r="Y30" s="5"/>
      <c r="Z30" s="5"/>
      <c r="AA30" s="5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3"/>
      <c r="BY30" s="4"/>
      <c r="BZ30" s="4"/>
      <c r="CA30" s="5" t="str">
        <f t="shared" si="2"/>
        <v/>
      </c>
      <c r="CB30" s="5" t="str">
        <f t="shared" si="0"/>
        <v/>
      </c>
      <c r="CC30" s="5"/>
      <c r="CD30" s="5"/>
      <c r="CE30" s="5"/>
      <c r="CF30" s="5"/>
      <c r="CG30" s="5">
        <f t="shared" si="3"/>
        <v>0</v>
      </c>
      <c r="CH30" s="5">
        <f t="shared" si="5"/>
        <v>0</v>
      </c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5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</row>
    <row r="31" spans="1:234" s="35" customFormat="1" ht="24" customHeight="1" x14ac:dyDescent="0.2">
      <c r="A31" s="250" t="s">
        <v>37</v>
      </c>
      <c r="B31" s="251"/>
      <c r="C31" s="45">
        <f>SUM(D31:G31)</f>
        <v>0</v>
      </c>
      <c r="D31" s="46"/>
      <c r="E31" s="47"/>
      <c r="F31" s="47"/>
      <c r="G31" s="48"/>
      <c r="H31" s="49"/>
      <c r="I31" s="49"/>
      <c r="J31" s="46"/>
      <c r="K31" s="50"/>
      <c r="L31" s="48"/>
      <c r="M31" s="51"/>
      <c r="N31" s="52"/>
      <c r="O31" s="33" t="str">
        <f t="shared" si="1"/>
        <v/>
      </c>
      <c r="P31" s="34"/>
      <c r="Q31" s="34"/>
      <c r="R31" s="34"/>
      <c r="S31" s="34"/>
      <c r="T31" s="34"/>
      <c r="U31" s="34"/>
      <c r="V31" s="34"/>
      <c r="W31" s="34"/>
      <c r="X31" s="34"/>
      <c r="Y31" s="5"/>
      <c r="Z31" s="5"/>
      <c r="AA31" s="5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3"/>
      <c r="BY31" s="4"/>
      <c r="BZ31" s="4"/>
      <c r="CA31" s="5" t="str">
        <f t="shared" si="2"/>
        <v/>
      </c>
      <c r="CB31" s="5" t="str">
        <f t="shared" si="0"/>
        <v/>
      </c>
      <c r="CC31" s="5"/>
      <c r="CD31" s="5"/>
      <c r="CE31" s="5"/>
      <c r="CF31" s="5"/>
      <c r="CG31" s="5">
        <f t="shared" si="3"/>
        <v>0</v>
      </c>
      <c r="CH31" s="5">
        <f t="shared" si="5"/>
        <v>0</v>
      </c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5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</row>
    <row r="32" spans="1:234" s="35" customFormat="1" ht="25.5" customHeight="1" x14ac:dyDescent="0.2">
      <c r="A32" s="201" t="s">
        <v>38</v>
      </c>
      <c r="B32" s="183" t="s">
        <v>39</v>
      </c>
      <c r="C32" s="54">
        <f>SUM(D32:G32)</f>
        <v>0</v>
      </c>
      <c r="D32" s="24"/>
      <c r="E32" s="25"/>
      <c r="F32" s="25"/>
      <c r="G32" s="30"/>
      <c r="H32" s="27"/>
      <c r="I32" s="28"/>
      <c r="J32" s="29"/>
      <c r="K32" s="27"/>
      <c r="L32" s="30"/>
      <c r="M32" s="55"/>
      <c r="N32" s="56"/>
      <c r="O32" s="33" t="str">
        <f t="shared" si="1"/>
        <v/>
      </c>
      <c r="P32" s="34"/>
      <c r="Q32" s="34"/>
      <c r="R32" s="34"/>
      <c r="S32" s="34"/>
      <c r="T32" s="34"/>
      <c r="U32" s="34"/>
      <c r="V32" s="34"/>
      <c r="W32" s="34"/>
      <c r="X32" s="34"/>
      <c r="Y32" s="5"/>
      <c r="Z32" s="5"/>
      <c r="AA32" s="5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3"/>
      <c r="BY32" s="4"/>
      <c r="BZ32" s="4"/>
      <c r="CA32" s="5" t="str">
        <f t="shared" si="2"/>
        <v/>
      </c>
      <c r="CB32" s="5" t="str">
        <f t="shared" si="0"/>
        <v/>
      </c>
      <c r="CC32" s="5"/>
      <c r="CD32" s="5"/>
      <c r="CE32" s="5"/>
      <c r="CF32" s="5"/>
      <c r="CG32" s="5">
        <f t="shared" si="3"/>
        <v>0</v>
      </c>
      <c r="CH32" s="5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5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</row>
    <row r="33" spans="1:234" s="35" customFormat="1" ht="36" customHeight="1" x14ac:dyDescent="0.2">
      <c r="A33" s="255"/>
      <c r="B33" s="184" t="s">
        <v>40</v>
      </c>
      <c r="C33" s="23">
        <f t="shared" si="4"/>
        <v>0</v>
      </c>
      <c r="D33" s="36"/>
      <c r="E33" s="37"/>
      <c r="F33" s="37"/>
      <c r="G33" s="38"/>
      <c r="H33" s="39"/>
      <c r="I33" s="40"/>
      <c r="J33" s="41"/>
      <c r="K33" s="39"/>
      <c r="L33" s="38"/>
      <c r="M33" s="185"/>
      <c r="N33" s="32"/>
      <c r="O33" s="33" t="str">
        <f t="shared" si="1"/>
        <v/>
      </c>
      <c r="P33" s="34"/>
      <c r="Q33" s="34"/>
      <c r="R33" s="34"/>
      <c r="S33" s="34"/>
      <c r="T33" s="34"/>
      <c r="U33" s="34"/>
      <c r="V33" s="34"/>
      <c r="W33" s="34"/>
      <c r="X33" s="34"/>
      <c r="Y33" s="5"/>
      <c r="Z33" s="5"/>
      <c r="AA33" s="5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3"/>
      <c r="BY33" s="4"/>
      <c r="BZ33" s="4"/>
      <c r="CA33" s="5" t="str">
        <f t="shared" si="2"/>
        <v/>
      </c>
      <c r="CB33" s="5" t="str">
        <f t="shared" si="0"/>
        <v/>
      </c>
      <c r="CC33" s="5"/>
      <c r="CD33" s="5"/>
      <c r="CE33" s="5"/>
      <c r="CF33" s="5"/>
      <c r="CG33" s="5">
        <f t="shared" si="3"/>
        <v>0</v>
      </c>
      <c r="CH33" s="5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5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</row>
    <row r="34" spans="1:234" s="35" customFormat="1" ht="31.5" x14ac:dyDescent="0.2">
      <c r="A34" s="255"/>
      <c r="B34" s="184" t="s">
        <v>41</v>
      </c>
      <c r="C34" s="23">
        <f t="shared" si="4"/>
        <v>0</v>
      </c>
      <c r="D34" s="59"/>
      <c r="E34" s="60"/>
      <c r="F34" s="60"/>
      <c r="G34" s="61"/>
      <c r="H34" s="62"/>
      <c r="I34" s="63"/>
      <c r="J34" s="64"/>
      <c r="K34" s="62"/>
      <c r="L34" s="61"/>
      <c r="M34" s="185"/>
      <c r="N34" s="32"/>
      <c r="O34" s="33" t="str">
        <f t="shared" si="1"/>
        <v/>
      </c>
      <c r="P34" s="34"/>
      <c r="Q34" s="34"/>
      <c r="R34" s="34"/>
      <c r="S34" s="34"/>
      <c r="T34" s="34"/>
      <c r="U34" s="34"/>
      <c r="V34" s="34"/>
      <c r="W34" s="34"/>
      <c r="X34" s="34"/>
      <c r="Y34" s="5"/>
      <c r="Z34" s="5"/>
      <c r="AA34" s="5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3"/>
      <c r="BY34" s="4"/>
      <c r="BZ34" s="4"/>
      <c r="CA34" s="5" t="str">
        <f t="shared" si="2"/>
        <v/>
      </c>
      <c r="CB34" s="5" t="str">
        <f t="shared" si="0"/>
        <v/>
      </c>
      <c r="CC34" s="5"/>
      <c r="CD34" s="5"/>
      <c r="CE34" s="5"/>
      <c r="CF34" s="5"/>
      <c r="CG34" s="5">
        <f t="shared" si="3"/>
        <v>0</v>
      </c>
      <c r="CH34" s="5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5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</row>
    <row r="35" spans="1:234" s="35" customFormat="1" ht="31.5" x14ac:dyDescent="0.2">
      <c r="A35" s="255"/>
      <c r="B35" s="184" t="s">
        <v>42</v>
      </c>
      <c r="C35" s="23">
        <f>SUM(D35:G35)</f>
        <v>0</v>
      </c>
      <c r="D35" s="65"/>
      <c r="E35" s="37"/>
      <c r="F35" s="37"/>
      <c r="G35" s="38"/>
      <c r="H35" s="39"/>
      <c r="I35" s="40"/>
      <c r="J35" s="41"/>
      <c r="K35" s="39"/>
      <c r="L35" s="38"/>
      <c r="M35" s="186"/>
      <c r="N35" s="32"/>
      <c r="O35" s="33" t="str">
        <f t="shared" si="1"/>
        <v/>
      </c>
      <c r="P35" s="34"/>
      <c r="Q35" s="34"/>
      <c r="R35" s="34"/>
      <c r="S35" s="34"/>
      <c r="T35" s="34"/>
      <c r="U35" s="34"/>
      <c r="V35" s="34"/>
      <c r="W35" s="34"/>
      <c r="X35" s="34"/>
      <c r="Y35" s="5"/>
      <c r="Z35" s="5"/>
      <c r="AA35" s="5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3"/>
      <c r="BY35" s="4"/>
      <c r="BZ35" s="4"/>
      <c r="CA35" s="5" t="str">
        <f t="shared" si="2"/>
        <v/>
      </c>
      <c r="CB35" s="5" t="str">
        <f t="shared" si="0"/>
        <v/>
      </c>
      <c r="CC35" s="5"/>
      <c r="CD35" s="5"/>
      <c r="CE35" s="5"/>
      <c r="CF35" s="5"/>
      <c r="CG35" s="5">
        <f t="shared" si="3"/>
        <v>0</v>
      </c>
      <c r="CH35" s="5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5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</row>
    <row r="36" spans="1:234" s="35" customFormat="1" ht="28.5" customHeight="1" x14ac:dyDescent="0.2">
      <c r="A36" s="203"/>
      <c r="B36" s="187" t="s">
        <v>43</v>
      </c>
      <c r="C36" s="45">
        <f>SUM(D36:G36)</f>
        <v>0</v>
      </c>
      <c r="D36" s="46"/>
      <c r="E36" s="47"/>
      <c r="F36" s="47"/>
      <c r="G36" s="48"/>
      <c r="H36" s="49"/>
      <c r="I36" s="49"/>
      <c r="J36" s="46"/>
      <c r="K36" s="50"/>
      <c r="L36" s="48"/>
      <c r="M36" s="188"/>
      <c r="N36" s="52"/>
      <c r="O36" s="33" t="str">
        <f t="shared" si="1"/>
        <v/>
      </c>
      <c r="P36" s="34"/>
      <c r="Q36" s="34"/>
      <c r="R36" s="34"/>
      <c r="S36" s="34"/>
      <c r="T36" s="34"/>
      <c r="U36" s="34"/>
      <c r="V36" s="34"/>
      <c r="W36" s="34"/>
      <c r="X36" s="34"/>
      <c r="Y36" s="5"/>
      <c r="Z36" s="5"/>
      <c r="AA36" s="5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3"/>
      <c r="BY36" s="4"/>
      <c r="BZ36" s="4"/>
      <c r="CA36" s="5" t="str">
        <f t="shared" si="2"/>
        <v/>
      </c>
      <c r="CB36" s="5" t="str">
        <f t="shared" si="0"/>
        <v/>
      </c>
      <c r="CC36" s="5"/>
      <c r="CD36" s="5"/>
      <c r="CE36" s="5"/>
      <c r="CF36" s="5"/>
      <c r="CG36" s="5">
        <f t="shared" si="3"/>
        <v>0</v>
      </c>
      <c r="CH36" s="5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5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</row>
    <row r="37" spans="1:234" s="35" customFormat="1" ht="32.1" customHeight="1" x14ac:dyDescent="0.2">
      <c r="A37" s="69" t="s">
        <v>44</v>
      </c>
      <c r="B37" s="70"/>
      <c r="C37" s="70"/>
      <c r="D37" s="71"/>
      <c r="E37" s="71"/>
      <c r="F37" s="71"/>
      <c r="G37" s="71"/>
      <c r="H37" s="10"/>
      <c r="I37" s="13"/>
      <c r="J37" s="10"/>
      <c r="K37" s="10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3"/>
      <c r="BX37" s="3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5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</row>
    <row r="38" spans="1:234" s="35" customFormat="1" ht="45.6" customHeight="1" x14ac:dyDescent="0.2">
      <c r="A38" s="204" t="s">
        <v>3</v>
      </c>
      <c r="B38" s="206"/>
      <c r="C38" s="72" t="s">
        <v>4</v>
      </c>
      <c r="D38" s="72" t="s">
        <v>5</v>
      </c>
      <c r="E38" s="73" t="s">
        <v>45</v>
      </c>
      <c r="F38" s="16" t="s">
        <v>46</v>
      </c>
      <c r="G38" s="15" t="s">
        <v>8</v>
      </c>
      <c r="H38" s="74" t="s">
        <v>9</v>
      </c>
      <c r="I38" s="74" t="s">
        <v>10</v>
      </c>
      <c r="J38" s="74" t="s">
        <v>15</v>
      </c>
      <c r="K38" s="10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3"/>
      <c r="BX38" s="3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5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</row>
    <row r="39" spans="1:234" s="35" customFormat="1" x14ac:dyDescent="0.2">
      <c r="A39" s="240" t="s">
        <v>47</v>
      </c>
      <c r="B39" s="241"/>
      <c r="C39" s="75">
        <f>SUM(D39:F39)</f>
        <v>0</v>
      </c>
      <c r="D39" s="76"/>
      <c r="E39" s="77"/>
      <c r="F39" s="78"/>
      <c r="G39" s="79"/>
      <c r="H39" s="80"/>
      <c r="I39" s="80"/>
      <c r="J39" s="80"/>
      <c r="K39" s="10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3"/>
      <c r="BX39" s="3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5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</row>
    <row r="40" spans="1:234" s="35" customFormat="1" x14ac:dyDescent="0.2">
      <c r="A40" s="246" t="s">
        <v>48</v>
      </c>
      <c r="B40" s="247"/>
      <c r="C40" s="81">
        <f t="shared" ref="C40:C45" si="6">SUM(D40:F40)</f>
        <v>0</v>
      </c>
      <c r="D40" s="65"/>
      <c r="E40" s="82"/>
      <c r="F40" s="83"/>
      <c r="G40" s="84"/>
      <c r="H40" s="80"/>
      <c r="I40" s="80"/>
      <c r="J40" s="80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3"/>
      <c r="BX40" s="3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5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</row>
    <row r="41" spans="1:234" s="35" customFormat="1" x14ac:dyDescent="0.2">
      <c r="A41" s="246" t="s">
        <v>49</v>
      </c>
      <c r="B41" s="247"/>
      <c r="C41" s="23">
        <f t="shared" si="6"/>
        <v>0</v>
      </c>
      <c r="D41" s="65"/>
      <c r="E41" s="82"/>
      <c r="F41" s="83"/>
      <c r="G41" s="84"/>
      <c r="H41" s="80"/>
      <c r="I41" s="80"/>
      <c r="J41" s="80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3"/>
      <c r="BX41" s="3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5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</row>
    <row r="42" spans="1:234" s="35" customFormat="1" x14ac:dyDescent="0.2">
      <c r="A42" s="246" t="s">
        <v>50</v>
      </c>
      <c r="B42" s="247"/>
      <c r="C42" s="23">
        <f t="shared" si="6"/>
        <v>0</v>
      </c>
      <c r="D42" s="65"/>
      <c r="E42" s="60"/>
      <c r="F42" s="83"/>
      <c r="G42" s="85"/>
      <c r="H42" s="86"/>
      <c r="I42" s="86"/>
      <c r="J42" s="86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3"/>
      <c r="BX42" s="3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5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</row>
    <row r="43" spans="1:234" s="35" customFormat="1" ht="21" x14ac:dyDescent="0.2">
      <c r="A43" s="245" t="s">
        <v>51</v>
      </c>
      <c r="B43" s="87" t="s">
        <v>52</v>
      </c>
      <c r="C43" s="88">
        <f t="shared" si="6"/>
        <v>0</v>
      </c>
      <c r="D43" s="76"/>
      <c r="E43" s="77"/>
      <c r="F43" s="78"/>
      <c r="G43" s="79"/>
      <c r="H43" s="89"/>
      <c r="I43" s="89"/>
      <c r="J43" s="89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3"/>
      <c r="BX43" s="3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5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</row>
    <row r="44" spans="1:234" s="35" customFormat="1" x14ac:dyDescent="0.2">
      <c r="A44" s="245"/>
      <c r="B44" s="90" t="s">
        <v>53</v>
      </c>
      <c r="C44" s="23">
        <f t="shared" si="6"/>
        <v>0</v>
      </c>
      <c r="D44" s="65"/>
      <c r="E44" s="82"/>
      <c r="F44" s="83"/>
      <c r="G44" s="84"/>
      <c r="H44" s="89"/>
      <c r="I44" s="89"/>
      <c r="J44" s="89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3"/>
      <c r="BX44" s="3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5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</row>
    <row r="45" spans="1:234" s="35" customFormat="1" ht="23.45" customHeight="1" x14ac:dyDescent="0.2">
      <c r="A45" s="245"/>
      <c r="B45" s="91" t="s">
        <v>54</v>
      </c>
      <c r="C45" s="45">
        <f t="shared" si="6"/>
        <v>0</v>
      </c>
      <c r="D45" s="92"/>
      <c r="E45" s="93"/>
      <c r="F45" s="94"/>
      <c r="G45" s="95"/>
      <c r="H45" s="80"/>
      <c r="I45" s="80"/>
      <c r="J45" s="80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3"/>
      <c r="BX45" s="3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5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</row>
    <row r="46" spans="1:234" s="35" customFormat="1" x14ac:dyDescent="0.2">
      <c r="A46" s="228" t="s">
        <v>55</v>
      </c>
      <c r="B46" s="229"/>
      <c r="C46" s="88">
        <f>SUM(D46:G46)</f>
        <v>0</v>
      </c>
      <c r="D46" s="76"/>
      <c r="E46" s="77"/>
      <c r="F46" s="78"/>
      <c r="G46" s="96"/>
      <c r="H46" s="97"/>
      <c r="I46" s="97"/>
      <c r="J46" s="97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3"/>
      <c r="BX46" s="3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5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</row>
    <row r="47" spans="1:234" s="35" customFormat="1" x14ac:dyDescent="0.2">
      <c r="A47" s="230" t="s">
        <v>56</v>
      </c>
      <c r="B47" s="231"/>
      <c r="C47" s="45">
        <f>SUM(D47:G47)</f>
        <v>2043</v>
      </c>
      <c r="D47" s="92">
        <v>1315</v>
      </c>
      <c r="E47" s="93">
        <v>10</v>
      </c>
      <c r="F47" s="98"/>
      <c r="G47" s="99">
        <v>718</v>
      </c>
      <c r="H47" s="100"/>
      <c r="I47" s="100"/>
      <c r="J47" s="100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3"/>
      <c r="BX47" s="3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5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</row>
    <row r="48" spans="1:234" s="35" customFormat="1" x14ac:dyDescent="0.2">
      <c r="A48" s="232" t="s">
        <v>4</v>
      </c>
      <c r="B48" s="233"/>
      <c r="C48" s="101">
        <f t="shared" ref="C48:J48" si="7">SUM(C39:C47)</f>
        <v>2043</v>
      </c>
      <c r="D48" s="101">
        <f>SUM(D39:D47)</f>
        <v>1315</v>
      </c>
      <c r="E48" s="102">
        <f t="shared" si="7"/>
        <v>10</v>
      </c>
      <c r="F48" s="103">
        <f t="shared" si="7"/>
        <v>0</v>
      </c>
      <c r="G48" s="104">
        <f>SUM(G46:G47)</f>
        <v>718</v>
      </c>
      <c r="H48" s="105">
        <f t="shared" si="7"/>
        <v>0</v>
      </c>
      <c r="I48" s="105">
        <f t="shared" si="7"/>
        <v>0</v>
      </c>
      <c r="J48" s="105">
        <f t="shared" si="7"/>
        <v>0</v>
      </c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3"/>
      <c r="BX48" s="3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5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</row>
    <row r="49" spans="1:234" s="35" customFormat="1" x14ac:dyDescent="0.2">
      <c r="A49" s="106" t="s">
        <v>57</v>
      </c>
      <c r="B49" s="107"/>
      <c r="C49" s="108"/>
      <c r="D49" s="108"/>
      <c r="E49" s="108"/>
      <c r="F49" s="13"/>
      <c r="G49" s="13"/>
      <c r="H49" s="10"/>
      <c r="I49" s="13"/>
      <c r="J49" s="10"/>
      <c r="K49" s="10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3"/>
      <c r="BX49" s="3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5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</row>
    <row r="50" spans="1:234" s="35" customFormat="1" ht="32.1" customHeight="1" x14ac:dyDescent="0.2">
      <c r="A50" s="109" t="s">
        <v>58</v>
      </c>
      <c r="B50" s="110"/>
      <c r="C50" s="110"/>
      <c r="D50" s="110"/>
      <c r="E50" s="110"/>
      <c r="F50" s="111"/>
      <c r="G50" s="111"/>
      <c r="H50" s="111"/>
      <c r="I50" s="13"/>
      <c r="J50" s="10"/>
      <c r="K50" s="10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3"/>
      <c r="BX50" s="3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5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</row>
    <row r="51" spans="1:234" s="35" customFormat="1" ht="71.45" customHeight="1" x14ac:dyDescent="0.2">
      <c r="A51" s="204" t="s">
        <v>3</v>
      </c>
      <c r="B51" s="206"/>
      <c r="C51" s="190" t="s">
        <v>4</v>
      </c>
      <c r="D51" s="112" t="s">
        <v>59</v>
      </c>
      <c r="E51" s="113" t="s">
        <v>60</v>
      </c>
      <c r="F51" s="22" t="s">
        <v>61</v>
      </c>
      <c r="G51" s="13"/>
      <c r="H51" s="114"/>
      <c r="I51" s="13"/>
      <c r="J51" s="10"/>
      <c r="K51" s="10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3"/>
      <c r="BX51" s="3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5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</row>
    <row r="52" spans="1:234" s="35" customFormat="1" x14ac:dyDescent="0.2">
      <c r="A52" s="234" t="s">
        <v>62</v>
      </c>
      <c r="B52" s="235"/>
      <c r="C52" s="115">
        <f t="shared" ref="C52:C58" si="8">SUM(D52:E52)</f>
        <v>141</v>
      </c>
      <c r="D52" s="76">
        <v>88</v>
      </c>
      <c r="E52" s="78">
        <v>53</v>
      </c>
      <c r="F52" s="116"/>
      <c r="G52" s="117"/>
      <c r="H52" s="118"/>
      <c r="I52" s="119"/>
      <c r="J52" s="117"/>
      <c r="K52" s="117"/>
      <c r="L52" s="5"/>
      <c r="M52" s="5"/>
      <c r="N52" s="5"/>
      <c r="O52" s="5"/>
      <c r="P52" s="5"/>
      <c r="Q52" s="5"/>
      <c r="R52" s="5"/>
      <c r="S52" s="5"/>
      <c r="T52" s="5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3"/>
      <c r="BX52" s="3"/>
      <c r="BY52" s="4"/>
      <c r="BZ52" s="4"/>
      <c r="CA52" s="5"/>
      <c r="CB52" s="5"/>
      <c r="CC52" s="5"/>
      <c r="CD52" s="5"/>
      <c r="CE52" s="5"/>
      <c r="CF52" s="5"/>
      <c r="CG52" s="5"/>
      <c r="CH52" s="5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5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</row>
    <row r="53" spans="1:234" s="35" customFormat="1" x14ac:dyDescent="0.2">
      <c r="A53" s="236" t="s">
        <v>63</v>
      </c>
      <c r="B53" s="237"/>
      <c r="C53" s="120">
        <f t="shared" si="8"/>
        <v>83</v>
      </c>
      <c r="D53" s="121">
        <v>59</v>
      </c>
      <c r="E53" s="122">
        <v>24</v>
      </c>
      <c r="F53" s="123"/>
      <c r="G53" s="117"/>
      <c r="H53" s="118"/>
      <c r="I53" s="119"/>
      <c r="J53" s="117"/>
      <c r="K53" s="117"/>
      <c r="L53" s="5"/>
      <c r="M53" s="5"/>
      <c r="N53" s="5"/>
      <c r="O53" s="5"/>
      <c r="P53" s="5"/>
      <c r="Q53" s="5"/>
      <c r="R53" s="5"/>
      <c r="S53" s="5"/>
      <c r="T53" s="5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3"/>
      <c r="BX53" s="3"/>
      <c r="BY53" s="4"/>
      <c r="BZ53" s="4"/>
      <c r="CA53" s="5"/>
      <c r="CB53" s="5"/>
      <c r="CC53" s="5"/>
      <c r="CD53" s="5"/>
      <c r="CE53" s="5"/>
      <c r="CF53" s="5"/>
      <c r="CG53" s="5"/>
      <c r="CH53" s="5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5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</row>
    <row r="54" spans="1:234" s="35" customFormat="1" ht="27.75" customHeight="1" x14ac:dyDescent="0.2">
      <c r="A54" s="238" t="s">
        <v>38</v>
      </c>
      <c r="B54" s="124" t="s">
        <v>64</v>
      </c>
      <c r="C54" s="115">
        <f t="shared" si="8"/>
        <v>100</v>
      </c>
      <c r="D54" s="76">
        <v>53</v>
      </c>
      <c r="E54" s="78">
        <v>47</v>
      </c>
      <c r="F54" s="125">
        <v>6</v>
      </c>
      <c r="G54" s="117" t="str">
        <f>CA54&amp;CB54</f>
        <v/>
      </c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5"/>
      <c r="T54" s="5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3"/>
      <c r="BX54" s="3"/>
      <c r="BY54" s="4"/>
      <c r="BZ54" s="4"/>
      <c r="CA54" s="5" t="str">
        <f>IF(CG54=1,"* Programa de Atención domiciliaria apersonas con Dependencia Severa debe ser MENOR O IGUAL al Total.","")</f>
        <v/>
      </c>
      <c r="CB54" s="5" t="str">
        <f>IF(CH54=1,"* Recuerde digitar la Columna Programa de Atención Domiciliaria a Personas con Dependencia Severa (Digite Cero si no tiene). ","")</f>
        <v/>
      </c>
      <c r="CC54" s="5"/>
      <c r="CD54" s="5"/>
      <c r="CE54" s="5"/>
      <c r="CF54" s="5"/>
      <c r="CG54" s="5">
        <f>IF(F54&gt;C54,1,0)</f>
        <v>0</v>
      </c>
      <c r="CH54" s="5">
        <f>IF(AND(C54&lt;&gt;0,F54=""),1,0)</f>
        <v>0</v>
      </c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5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</row>
    <row r="55" spans="1:234" s="35" customFormat="1" ht="18" customHeight="1" x14ac:dyDescent="0.2">
      <c r="A55" s="239"/>
      <c r="B55" s="126" t="s">
        <v>65</v>
      </c>
      <c r="C55" s="127">
        <f t="shared" si="8"/>
        <v>354</v>
      </c>
      <c r="D55" s="92">
        <v>244</v>
      </c>
      <c r="E55" s="98">
        <v>110</v>
      </c>
      <c r="F55" s="128">
        <v>25</v>
      </c>
      <c r="G55" s="117" t="str">
        <f>CA55&amp;CB55</f>
        <v/>
      </c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5"/>
      <c r="T55" s="5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3"/>
      <c r="BX55" s="3"/>
      <c r="BY55" s="4"/>
      <c r="BZ55" s="4"/>
      <c r="CA55" s="5" t="str">
        <f>IF(CG55=1,"* Programa de Atención domiciliaria apersonas con Dependencia Severa debe ser MENOR O IGUAL al Total.","")</f>
        <v/>
      </c>
      <c r="CB55" s="5" t="str">
        <f>IF(CH55=1,"* Recuerde digitar la Columna Programa de Atención Domiciliaria a Personas con Dependencia Severa (Digite Cero si no tiene). ","")</f>
        <v/>
      </c>
      <c r="CC55" s="5"/>
      <c r="CD55" s="5"/>
      <c r="CE55" s="5"/>
      <c r="CF55" s="5"/>
      <c r="CG55" s="5">
        <f>IF(F55&gt;C55,1,0)</f>
        <v>0</v>
      </c>
      <c r="CH55" s="5">
        <f>IF(AND(C55&lt;&gt;0,F55=""),1,0)</f>
        <v>0</v>
      </c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5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</row>
    <row r="56" spans="1:234" s="35" customFormat="1" x14ac:dyDescent="0.2">
      <c r="A56" s="240" t="s">
        <v>66</v>
      </c>
      <c r="B56" s="241"/>
      <c r="C56" s="115">
        <f t="shared" si="8"/>
        <v>0</v>
      </c>
      <c r="D56" s="76"/>
      <c r="E56" s="129"/>
      <c r="F56" s="125"/>
      <c r="G56" s="117" t="str">
        <f>CA56&amp;CB56</f>
        <v/>
      </c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5"/>
      <c r="T56" s="5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3"/>
      <c r="BX56" s="3"/>
      <c r="BY56" s="4"/>
      <c r="BZ56" s="4"/>
      <c r="CA56" s="5" t="str">
        <f>IF(CG56=1,"* Programa de Atención domiciliaria apersonas con Dependencia Severa debe ser MENOR O IGUAL al Total.","")</f>
        <v/>
      </c>
      <c r="CB56" s="5" t="str">
        <f>IF(CH56=1,"* Recuerde digitar la Columna Programa de Atención Domiciliaria a Personas con Dependencia Severa (Digite Cero si no tiene). ","")</f>
        <v/>
      </c>
      <c r="CC56" s="5"/>
      <c r="CD56" s="5"/>
      <c r="CE56" s="5"/>
      <c r="CF56" s="5"/>
      <c r="CG56" s="5">
        <f>IF(F56&gt;C56,1,0)</f>
        <v>0</v>
      </c>
      <c r="CH56" s="5">
        <f>IF(AND(C56&lt;&gt;0,F56=""),1,0)</f>
        <v>0</v>
      </c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5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</row>
    <row r="57" spans="1:234" s="35" customFormat="1" x14ac:dyDescent="0.2">
      <c r="A57" s="242" t="s">
        <v>67</v>
      </c>
      <c r="B57" s="242"/>
      <c r="C57" s="130">
        <f t="shared" si="8"/>
        <v>291</v>
      </c>
      <c r="D57" s="131">
        <v>225</v>
      </c>
      <c r="E57" s="132">
        <v>66</v>
      </c>
      <c r="F57" s="133"/>
      <c r="G57" s="117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5"/>
      <c r="T57" s="5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3"/>
      <c r="BX57" s="3"/>
      <c r="BY57" s="4"/>
      <c r="BZ57" s="4"/>
      <c r="CA57" s="5"/>
      <c r="CB57" s="5"/>
      <c r="CC57" s="5"/>
      <c r="CD57" s="5"/>
      <c r="CE57" s="5"/>
      <c r="CF57" s="5"/>
      <c r="CG57" s="5"/>
      <c r="CH57" s="5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5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</row>
    <row r="58" spans="1:234" s="35" customFormat="1" ht="18.75" customHeight="1" x14ac:dyDescent="0.2">
      <c r="A58" s="243" t="s">
        <v>68</v>
      </c>
      <c r="B58" s="244"/>
      <c r="C58" s="127">
        <f t="shared" si="8"/>
        <v>0</v>
      </c>
      <c r="D58" s="92"/>
      <c r="E58" s="134"/>
      <c r="F58" s="128"/>
      <c r="G58" s="117" t="str">
        <f>CA58&amp;CB58</f>
        <v/>
      </c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5"/>
      <c r="T58" s="5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3"/>
      <c r="BX58" s="3"/>
      <c r="BY58" s="4"/>
      <c r="BZ58" s="4"/>
      <c r="CA58" s="5" t="str">
        <f>IF(CG58=1,"* Programa de Atención domiciliaria apersonas con Dependencia Severa debe ser MENOR O IGUAL al Total.","")</f>
        <v/>
      </c>
      <c r="CB58" s="5" t="str">
        <f>IF(CH58=1,"* Recuerde digitar la Columna Programa de Atención Domiciliaria a Personas con Dependencia Severa (Digite Cero si no tiene). ","")</f>
        <v/>
      </c>
      <c r="CC58" s="5"/>
      <c r="CD58" s="5"/>
      <c r="CE58" s="5"/>
      <c r="CF58" s="5"/>
      <c r="CG58" s="5">
        <f>IF(F58&gt;C58,1,0)</f>
        <v>0</v>
      </c>
      <c r="CH58" s="5">
        <f>IF(AND(C58&lt;&gt;0,F58=""),1,0)</f>
        <v>0</v>
      </c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5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</row>
    <row r="59" spans="1:234" s="35" customFormat="1" x14ac:dyDescent="0.2">
      <c r="A59" s="242" t="s">
        <v>69</v>
      </c>
      <c r="B59" s="242"/>
      <c r="C59" s="135">
        <f>D59</f>
        <v>0</v>
      </c>
      <c r="D59" s="131"/>
      <c r="E59" s="136"/>
      <c r="F59" s="137"/>
      <c r="G59" s="117" t="str">
        <f>CA59&amp;CB59</f>
        <v/>
      </c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5"/>
      <c r="T59" s="5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3"/>
      <c r="BX59" s="3"/>
      <c r="BY59" s="4"/>
      <c r="BZ59" s="4"/>
      <c r="CA59" s="5" t="str">
        <f>IF(CG59=1,"* Programa de Atención domiciliaria apersonas con Dependencia Severa debe ser MENOR O IGUAL al Total.","")</f>
        <v/>
      </c>
      <c r="CB59" s="5" t="str">
        <f>IF(CH59=1,"* Recuerde digitar la Columna Programa de Atención Domiciliaria a Personas con Dependencia Severa (Digite Cero si no tiene). ","")</f>
        <v/>
      </c>
      <c r="CC59" s="5"/>
      <c r="CD59" s="5"/>
      <c r="CE59" s="5"/>
      <c r="CF59" s="5"/>
      <c r="CG59" s="5">
        <f>IF(F59&gt;C59,1,0)</f>
        <v>0</v>
      </c>
      <c r="CH59" s="5">
        <f>IF(AND(C59&lt;&gt;0,F59=""),1,0)</f>
        <v>0</v>
      </c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5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</row>
    <row r="60" spans="1:234" s="35" customFormat="1" x14ac:dyDescent="0.2">
      <c r="A60" s="227" t="s">
        <v>70</v>
      </c>
      <c r="B60" s="227"/>
      <c r="C60" s="138">
        <f>D60</f>
        <v>0</v>
      </c>
      <c r="D60" s="65"/>
      <c r="E60" s="139"/>
      <c r="F60" s="140"/>
      <c r="G60" s="117"/>
      <c r="H60" s="119"/>
      <c r="I60" s="117"/>
      <c r="J60" s="117"/>
      <c r="K60" s="117"/>
      <c r="L60" s="5"/>
      <c r="M60" s="5"/>
      <c r="N60" s="5"/>
      <c r="O60" s="5"/>
      <c r="P60" s="5"/>
      <c r="Q60" s="5"/>
      <c r="R60" s="5"/>
      <c r="S60" s="5"/>
      <c r="T60" s="5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3"/>
      <c r="BX60" s="3"/>
      <c r="BY60" s="4"/>
      <c r="BZ60" s="4"/>
      <c r="CA60" s="5"/>
      <c r="CB60" s="5"/>
      <c r="CC60" s="5"/>
      <c r="CD60" s="5"/>
      <c r="CE60" s="5"/>
      <c r="CF60" s="5"/>
      <c r="CG60" s="5"/>
      <c r="CH60" s="5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5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</row>
    <row r="61" spans="1:234" s="35" customFormat="1" ht="23.25" customHeight="1" x14ac:dyDescent="0.2">
      <c r="A61" s="209" t="s">
        <v>71</v>
      </c>
      <c r="B61" s="209"/>
      <c r="C61" s="141">
        <f>+F61</f>
        <v>0</v>
      </c>
      <c r="D61" s="142"/>
      <c r="E61" s="143"/>
      <c r="F61" s="144"/>
      <c r="G61" s="117" t="str">
        <f>CA61&amp;CB61</f>
        <v/>
      </c>
      <c r="H61" s="119"/>
      <c r="I61" s="117"/>
      <c r="J61" s="117"/>
      <c r="K61" s="117"/>
      <c r="L61" s="5"/>
      <c r="M61" s="5"/>
      <c r="N61" s="5"/>
      <c r="O61" s="5"/>
      <c r="P61" s="5"/>
      <c r="Q61" s="5"/>
      <c r="R61" s="5"/>
      <c r="S61" s="5"/>
      <c r="T61" s="5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3"/>
      <c r="BX61" s="3"/>
      <c r="BY61" s="4"/>
      <c r="BZ61" s="4"/>
      <c r="CA61" s="5" t="str">
        <f>IF(CG61=1,"* Programa de Atención domiciliaria apersonas con Dependencia Severa debe ser MENOR O IGUAL al Total.","")</f>
        <v/>
      </c>
      <c r="CB61" s="5" t="str">
        <f>IF(CH61=1,"* Recuerde digitar la Columna Programa de Atención Domiciliaria a Personas con Dependencia Severa (Digite Cero si no tiene). ","")</f>
        <v/>
      </c>
      <c r="CC61" s="5"/>
      <c r="CD61" s="5"/>
      <c r="CE61" s="5"/>
      <c r="CF61" s="5"/>
      <c r="CG61" s="5">
        <f>IF(F61&gt;C61,1,0)</f>
        <v>0</v>
      </c>
      <c r="CH61" s="5">
        <f>IF(AND(C61&lt;&gt;0,F61=""),1,0)</f>
        <v>0</v>
      </c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5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</row>
    <row r="62" spans="1:234" s="35" customFormat="1" ht="32.1" customHeight="1" x14ac:dyDescent="0.2">
      <c r="A62" s="109" t="s">
        <v>72</v>
      </c>
      <c r="B62" s="110"/>
      <c r="C62" s="110"/>
      <c r="D62" s="110"/>
      <c r="E62" s="110"/>
      <c r="F62" s="110"/>
      <c r="G62" s="145"/>
      <c r="H62" s="146"/>
      <c r="I62" s="119"/>
      <c r="J62" s="117"/>
      <c r="K62" s="117"/>
      <c r="L62" s="5"/>
      <c r="M62" s="5"/>
      <c r="N62" s="5"/>
      <c r="O62" s="5"/>
      <c r="P62" s="5"/>
      <c r="Q62" s="5"/>
      <c r="R62" s="5"/>
      <c r="S62" s="5"/>
      <c r="T62" s="5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3"/>
      <c r="BX62" s="3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5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</row>
    <row r="63" spans="1:234" s="35" customFormat="1" x14ac:dyDescent="0.2">
      <c r="A63" s="210" t="s">
        <v>73</v>
      </c>
      <c r="B63" s="211"/>
      <c r="C63" s="216" t="s">
        <v>74</v>
      </c>
      <c r="D63" s="216"/>
      <c r="E63" s="216"/>
      <c r="F63" s="216"/>
      <c r="G63" s="217"/>
      <c r="H63" s="218" t="s">
        <v>75</v>
      </c>
      <c r="I63" s="219"/>
      <c r="J63" s="10"/>
      <c r="K63" s="10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3"/>
      <c r="BX63" s="3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5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</row>
    <row r="64" spans="1:234" s="35" customFormat="1" x14ac:dyDescent="0.2">
      <c r="A64" s="212"/>
      <c r="B64" s="213"/>
      <c r="C64" s="210" t="s">
        <v>4</v>
      </c>
      <c r="D64" s="204" t="s">
        <v>76</v>
      </c>
      <c r="E64" s="205"/>
      <c r="F64" s="206"/>
      <c r="G64" s="221" t="s">
        <v>77</v>
      </c>
      <c r="H64" s="220"/>
      <c r="I64" s="219"/>
      <c r="J64" s="10"/>
      <c r="K64" s="10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3"/>
      <c r="BX64" s="3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5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</row>
    <row r="65" spans="1:234" s="35" customFormat="1" ht="26.45" customHeight="1" x14ac:dyDescent="0.2">
      <c r="A65" s="214"/>
      <c r="B65" s="215"/>
      <c r="C65" s="214"/>
      <c r="D65" s="112" t="s">
        <v>78</v>
      </c>
      <c r="E65" s="16" t="s">
        <v>79</v>
      </c>
      <c r="F65" s="147" t="s">
        <v>80</v>
      </c>
      <c r="G65" s="222"/>
      <c r="H65" s="148" t="s">
        <v>81</v>
      </c>
      <c r="I65" s="190" t="s">
        <v>82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3"/>
      <c r="BX65" s="3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5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</row>
    <row r="66" spans="1:234" s="35" customFormat="1" x14ac:dyDescent="0.2">
      <c r="A66" s="223" t="s">
        <v>83</v>
      </c>
      <c r="B66" s="224"/>
      <c r="C66" s="149">
        <f>SUM(D66:F66)+H66</f>
        <v>0</v>
      </c>
      <c r="D66" s="76"/>
      <c r="E66" s="77"/>
      <c r="F66" s="150"/>
      <c r="G66" s="151"/>
      <c r="H66" s="125"/>
      <c r="I66" s="15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3"/>
      <c r="BX66" s="3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5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</row>
    <row r="67" spans="1:234" s="35" customFormat="1" x14ac:dyDescent="0.2">
      <c r="A67" s="225" t="s">
        <v>84</v>
      </c>
      <c r="B67" s="226"/>
      <c r="C67" s="153">
        <f t="shared" ref="C67:C71" si="9">SUM(D67:F67)+H67</f>
        <v>0</v>
      </c>
      <c r="D67" s="65"/>
      <c r="E67" s="82"/>
      <c r="F67" s="154"/>
      <c r="G67" s="155"/>
      <c r="H67" s="156"/>
      <c r="I67" s="157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3"/>
      <c r="BX67" s="3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5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</row>
    <row r="68" spans="1:234" s="35" customFormat="1" x14ac:dyDescent="0.2">
      <c r="A68" s="225" t="s">
        <v>85</v>
      </c>
      <c r="B68" s="226"/>
      <c r="C68" s="153">
        <f t="shared" si="9"/>
        <v>0</v>
      </c>
      <c r="D68" s="65"/>
      <c r="E68" s="82"/>
      <c r="F68" s="154"/>
      <c r="G68" s="155"/>
      <c r="H68" s="156"/>
      <c r="I68" s="157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3"/>
      <c r="BX68" s="3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5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</row>
    <row r="69" spans="1:234" s="35" customFormat="1" x14ac:dyDescent="0.2">
      <c r="A69" s="225" t="s">
        <v>86</v>
      </c>
      <c r="B69" s="226"/>
      <c r="C69" s="153">
        <f t="shared" si="9"/>
        <v>0</v>
      </c>
      <c r="D69" s="65"/>
      <c r="E69" s="82"/>
      <c r="F69" s="154"/>
      <c r="G69" s="155"/>
      <c r="H69" s="156"/>
      <c r="I69" s="157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3"/>
      <c r="BX69" s="3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5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</row>
    <row r="70" spans="1:234" s="35" customFormat="1" x14ac:dyDescent="0.2">
      <c r="A70" s="225" t="s">
        <v>87</v>
      </c>
      <c r="B70" s="226"/>
      <c r="C70" s="153">
        <f t="shared" si="9"/>
        <v>29</v>
      </c>
      <c r="D70" s="65"/>
      <c r="E70" s="82"/>
      <c r="F70" s="154"/>
      <c r="G70" s="155"/>
      <c r="H70" s="156">
        <v>29</v>
      </c>
      <c r="I70" s="157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3"/>
      <c r="BX70" s="3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5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</row>
    <row r="71" spans="1:234" s="35" customFormat="1" x14ac:dyDescent="0.2">
      <c r="A71" s="207" t="s">
        <v>88</v>
      </c>
      <c r="B71" s="208"/>
      <c r="C71" s="158">
        <f t="shared" si="9"/>
        <v>0</v>
      </c>
      <c r="D71" s="92"/>
      <c r="E71" s="93"/>
      <c r="F71" s="159"/>
      <c r="G71" s="160"/>
      <c r="H71" s="128"/>
      <c r="I71" s="16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3"/>
      <c r="BX71" s="3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5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</row>
    <row r="72" spans="1:234" s="35" customFormat="1" x14ac:dyDescent="0.2">
      <c r="A72" s="1" t="s">
        <v>89</v>
      </c>
      <c r="B72" s="10"/>
      <c r="C72" s="10"/>
      <c r="D72" s="10"/>
      <c r="E72" s="10"/>
      <c r="F72" s="10"/>
      <c r="G72" s="10"/>
      <c r="H72" s="10"/>
      <c r="I72" s="1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3"/>
      <c r="BX72" s="3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5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</row>
    <row r="73" spans="1:234" s="35" customFormat="1" ht="32.1" customHeight="1" x14ac:dyDescent="0.2">
      <c r="A73" s="162" t="s">
        <v>90</v>
      </c>
      <c r="B73" s="163"/>
      <c r="C73" s="163"/>
      <c r="D73" s="163"/>
      <c r="E73" s="163"/>
      <c r="F73" s="164"/>
      <c r="G73" s="164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3"/>
      <c r="BX73" s="3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5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</row>
    <row r="74" spans="1:234" s="35" customFormat="1" ht="21" customHeight="1" x14ac:dyDescent="0.2">
      <c r="A74" s="199" t="s">
        <v>91</v>
      </c>
      <c r="B74" s="199" t="s">
        <v>92</v>
      </c>
      <c r="C74" s="204" t="s">
        <v>93</v>
      </c>
      <c r="D74" s="205"/>
      <c r="E74" s="205"/>
      <c r="F74" s="205"/>
      <c r="G74" s="206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3"/>
      <c r="BX74" s="3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5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</row>
    <row r="75" spans="1:234" s="35" customFormat="1" ht="21.75" customHeight="1" x14ac:dyDescent="0.2">
      <c r="A75" s="200"/>
      <c r="B75" s="200"/>
      <c r="C75" s="112" t="s">
        <v>94</v>
      </c>
      <c r="D75" s="165" t="s">
        <v>95</v>
      </c>
      <c r="E75" s="16" t="s">
        <v>96</v>
      </c>
      <c r="F75" s="16" t="s">
        <v>97</v>
      </c>
      <c r="G75" s="147" t="s">
        <v>98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3"/>
      <c r="BX75" s="3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5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</row>
    <row r="76" spans="1:234" s="35" customFormat="1" ht="21" customHeight="1" x14ac:dyDescent="0.2">
      <c r="A76" s="166" t="s">
        <v>99</v>
      </c>
      <c r="B76" s="167">
        <f>SUM(C76:G76)</f>
        <v>0</v>
      </c>
      <c r="C76" s="76"/>
      <c r="D76" s="168"/>
      <c r="E76" s="168"/>
      <c r="F76" s="168"/>
      <c r="G76" s="169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3"/>
      <c r="BX76" s="3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5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</row>
    <row r="77" spans="1:234" s="35" customFormat="1" ht="21" customHeight="1" x14ac:dyDescent="0.2">
      <c r="A77" s="170" t="s">
        <v>53</v>
      </c>
      <c r="B77" s="171">
        <f>SUM(C77:G77)</f>
        <v>0</v>
      </c>
      <c r="C77" s="92"/>
      <c r="D77" s="94"/>
      <c r="E77" s="94"/>
      <c r="F77" s="94"/>
      <c r="G77" s="17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3"/>
      <c r="BX77" s="3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5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</row>
    <row r="78" spans="1:234" ht="32.1" customHeight="1" x14ac:dyDescent="0.2">
      <c r="A78" s="162" t="s">
        <v>100</v>
      </c>
      <c r="B78" s="163"/>
      <c r="C78" s="163"/>
      <c r="D78" s="163"/>
      <c r="E78" s="163"/>
      <c r="F78" s="164"/>
      <c r="G78" s="164"/>
    </row>
    <row r="79" spans="1:234" ht="21" customHeight="1" x14ac:dyDescent="0.2">
      <c r="A79" s="199" t="s">
        <v>91</v>
      </c>
      <c r="B79" s="199" t="s">
        <v>101</v>
      </c>
      <c r="C79" s="204" t="s">
        <v>102</v>
      </c>
      <c r="D79" s="205"/>
      <c r="E79" s="205"/>
      <c r="F79" s="205"/>
      <c r="G79" s="206"/>
    </row>
    <row r="80" spans="1:234" ht="21" customHeight="1" x14ac:dyDescent="0.2">
      <c r="A80" s="200"/>
      <c r="B80" s="200"/>
      <c r="C80" s="112" t="s">
        <v>94</v>
      </c>
      <c r="D80" s="165" t="s">
        <v>95</v>
      </c>
      <c r="E80" s="16" t="s">
        <v>96</v>
      </c>
      <c r="F80" s="16" t="s">
        <v>97</v>
      </c>
      <c r="G80" s="147" t="s">
        <v>98</v>
      </c>
    </row>
    <row r="81" spans="1:104" ht="25.5" customHeight="1" x14ac:dyDescent="0.2">
      <c r="A81" s="173" t="s">
        <v>103</v>
      </c>
      <c r="B81" s="174">
        <f>SUM(C81:G81)</f>
        <v>0</v>
      </c>
      <c r="C81" s="175"/>
      <c r="D81" s="176"/>
      <c r="E81" s="176"/>
      <c r="F81" s="176"/>
      <c r="G81" s="177"/>
    </row>
    <row r="82" spans="1:104" ht="28.5" customHeight="1" x14ac:dyDescent="0.2">
      <c r="A82" s="162" t="s">
        <v>104</v>
      </c>
      <c r="B82" s="163"/>
      <c r="C82" s="163"/>
      <c r="D82" s="163"/>
      <c r="E82" s="163"/>
      <c r="F82" s="164"/>
      <c r="G82" s="164"/>
    </row>
    <row r="83" spans="1:104" ht="18" customHeight="1" x14ac:dyDescent="0.2">
      <c r="A83" s="199" t="s">
        <v>105</v>
      </c>
      <c r="B83" s="201" t="s">
        <v>106</v>
      </c>
      <c r="C83" s="201" t="s">
        <v>107</v>
      </c>
      <c r="BR83" s="3"/>
      <c r="BS83" s="3"/>
      <c r="BT83" s="3"/>
      <c r="BU83" s="3"/>
      <c r="BV83" s="35"/>
      <c r="BW83" s="35"/>
      <c r="BX83" s="35"/>
      <c r="CV83" s="5"/>
      <c r="CW83" s="5"/>
      <c r="CX83" s="5"/>
      <c r="CY83" s="5"/>
      <c r="CZ83" s="5"/>
    </row>
    <row r="84" spans="1:104" ht="27.75" customHeight="1" x14ac:dyDescent="0.2">
      <c r="A84" s="200"/>
      <c r="B84" s="202"/>
      <c r="C84" s="203"/>
      <c r="BR84" s="3"/>
      <c r="BS84" s="3"/>
      <c r="BT84" s="3"/>
      <c r="BU84" s="3"/>
      <c r="BV84" s="35"/>
      <c r="BW84" s="35"/>
      <c r="BX84" s="35"/>
      <c r="CV84" s="5"/>
      <c r="CW84" s="5"/>
      <c r="CX84" s="5"/>
      <c r="CY84" s="5"/>
      <c r="CZ84" s="5"/>
    </row>
    <row r="85" spans="1:104" ht="27.75" customHeight="1" x14ac:dyDescent="0.2">
      <c r="A85" s="173" t="s">
        <v>99</v>
      </c>
      <c r="B85" s="178"/>
      <c r="C85" s="178"/>
      <c r="BR85" s="3"/>
      <c r="BS85" s="3"/>
      <c r="BT85" s="3"/>
      <c r="BU85" s="3"/>
      <c r="BV85" s="35"/>
      <c r="BW85" s="35"/>
      <c r="BX85" s="35"/>
      <c r="CV85" s="5"/>
      <c r="CW85" s="5"/>
      <c r="CX85" s="5"/>
      <c r="CY85" s="5"/>
      <c r="CZ85" s="5"/>
    </row>
    <row r="194" spans="1:234" ht="12" customHeight="1" x14ac:dyDescent="0.2"/>
    <row r="195" spans="1:234" s="179" customFormat="1" x14ac:dyDescent="0.2">
      <c r="A195" s="179">
        <f>SUM(C10:C36,C48,C52:C61,C66:C71,B76:B77,B81,B85:C85)</f>
        <v>3041</v>
      </c>
      <c r="B195" s="179">
        <f>SUM(CG7:CO85)</f>
        <v>0</v>
      </c>
      <c r="BW195" s="180"/>
      <c r="BX195" s="180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</row>
  </sheetData>
  <mergeCells count="64">
    <mergeCell ref="A14:B14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43:A45"/>
    <mergeCell ref="A27:B27"/>
    <mergeCell ref="A28:B28"/>
    <mergeCell ref="A29:B29"/>
    <mergeCell ref="A30:B30"/>
    <mergeCell ref="A31:B31"/>
    <mergeCell ref="A32:A36"/>
    <mergeCell ref="A38:B38"/>
    <mergeCell ref="A39:B39"/>
    <mergeCell ref="A40:B40"/>
    <mergeCell ref="A41:B41"/>
    <mergeCell ref="A42:B42"/>
    <mergeCell ref="A60:B60"/>
    <mergeCell ref="A46:B46"/>
    <mergeCell ref="A47:B47"/>
    <mergeCell ref="A48:B48"/>
    <mergeCell ref="A51:B51"/>
    <mergeCell ref="A52:B52"/>
    <mergeCell ref="A53:B53"/>
    <mergeCell ref="A54:A55"/>
    <mergeCell ref="A56:B56"/>
    <mergeCell ref="A57:B57"/>
    <mergeCell ref="A58:B58"/>
    <mergeCell ref="A59:B59"/>
    <mergeCell ref="A71:B71"/>
    <mergeCell ref="A61:B61"/>
    <mergeCell ref="A63:B65"/>
    <mergeCell ref="C63:G63"/>
    <mergeCell ref="H63:I64"/>
    <mergeCell ref="C64:C65"/>
    <mergeCell ref="D64:F64"/>
    <mergeCell ref="G64:G65"/>
    <mergeCell ref="A66:B66"/>
    <mergeCell ref="A67:B67"/>
    <mergeCell ref="A68:B68"/>
    <mergeCell ref="A69:B69"/>
    <mergeCell ref="A70:B70"/>
    <mergeCell ref="A83:A84"/>
    <mergeCell ref="B83:B84"/>
    <mergeCell ref="C83:C84"/>
    <mergeCell ref="A74:A75"/>
    <mergeCell ref="B74:B75"/>
    <mergeCell ref="C74:G74"/>
    <mergeCell ref="A79:A80"/>
    <mergeCell ref="B79:B80"/>
    <mergeCell ref="C79:G79"/>
  </mergeCells>
  <dataValidations count="1">
    <dataValidation type="whole" allowBlank="1" showInputMessage="1" showErrorMessage="1" sqref="A1:XFD1048576" xr:uid="{2B089A1D-3004-4E8F-B7E8-C20A6BAD93C7}">
      <formula1>0</formula1>
      <formula2>1E+27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Z195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0.42578125" style="2" customWidth="1"/>
    <col min="2" max="2" width="25.85546875" style="2" customWidth="1"/>
    <col min="3" max="3" width="18.28515625" style="2" customWidth="1"/>
    <col min="4" max="10" width="16" style="2" customWidth="1"/>
    <col min="11" max="11" width="18.42578125" style="2" customWidth="1"/>
    <col min="12" max="12" width="16.28515625" style="2" customWidth="1"/>
    <col min="13" max="74" width="11.42578125" style="2"/>
    <col min="75" max="76" width="11.42578125" style="3"/>
    <col min="77" max="77" width="11.42578125" style="4" customWidth="1"/>
    <col min="78" max="104" width="11.28515625" style="4" hidden="1" customWidth="1"/>
    <col min="105" max="105" width="11.28515625" style="5" hidden="1" customWidth="1"/>
    <col min="106" max="234" width="11.42578125" style="5"/>
    <col min="235" max="16384" width="11.42578125" style="2"/>
  </cols>
  <sheetData>
    <row r="1" spans="1:234" ht="16.350000000000001" customHeight="1" x14ac:dyDescent="0.2">
      <c r="A1" s="1" t="s">
        <v>0</v>
      </c>
    </row>
    <row r="2" spans="1:234" ht="16.350000000000001" customHeight="1" x14ac:dyDescent="0.2">
      <c r="A2" s="1" t="str">
        <f>CONCATENATE("COMUNA: ",[4]NOMBRE!B2," - ","( ",[4]NOMBRE!C2,[4]NOMBRE!D2,[4]NOMBRE!E2,[4]NOMBRE!F2,[4]NOMBRE!G2," )")</f>
        <v>COMUNA: LINARES - ( 07401 )</v>
      </c>
    </row>
    <row r="3" spans="1:234" ht="16.350000000000001" customHeight="1" x14ac:dyDescent="0.2">
      <c r="A3" s="1" t="str">
        <f>CONCATENATE("ESTABLECIMIENTO/ESTRATEGIA: ",[4]NOMBRE!B3," - ","( ",[4]NOMBRE!C3,[4]NOMBRE!D3,[4]NOMBRE!E3,[4]NOMBRE!F3,[4]NOMBRE!G3,[4]NOMBRE!H3," )")</f>
        <v>ESTABLECIMIENTO/ESTRATEGIA: HOSPITAL PRESIDENTE CARLOS IBAÑEZ DEL CAMPO - ( 116108 )</v>
      </c>
    </row>
    <row r="4" spans="1:234" ht="16.350000000000001" customHeight="1" x14ac:dyDescent="0.2">
      <c r="A4" s="1" t="str">
        <f>CONCATENATE("MES: ",[4]NOMBRE!B6," - ","( ",[4]NOMBRE!C6,[4]NOMBRE!D6," )")</f>
        <v>MES: MARZO - ( 03 )</v>
      </c>
    </row>
    <row r="5" spans="1:234" ht="16.350000000000001" customHeight="1" x14ac:dyDescent="0.2">
      <c r="A5" s="1" t="str">
        <f>CONCATENATE("AÑO: ",[4]NOMBRE!B7)</f>
        <v>AÑO: 2021</v>
      </c>
    </row>
    <row r="6" spans="1:234" ht="15" customHeight="1" x14ac:dyDescent="0.2">
      <c r="A6" s="6"/>
      <c r="B6" s="6"/>
      <c r="C6" s="7" t="s">
        <v>1</v>
      </c>
      <c r="D6" s="6"/>
      <c r="E6" s="6"/>
      <c r="F6" s="6"/>
      <c r="G6" s="6"/>
      <c r="H6" s="8"/>
      <c r="I6" s="9"/>
      <c r="J6" s="10"/>
      <c r="K6" s="10"/>
    </row>
    <row r="7" spans="1:234" ht="15" x14ac:dyDescent="0.2">
      <c r="A7" s="11"/>
      <c r="B7" s="11"/>
      <c r="C7" s="11"/>
      <c r="D7" s="11"/>
      <c r="E7" s="11"/>
      <c r="F7" s="11"/>
      <c r="G7" s="11"/>
      <c r="H7" s="8"/>
      <c r="I7" s="9"/>
      <c r="J7" s="10"/>
      <c r="K7" s="10"/>
    </row>
    <row r="8" spans="1:234" ht="32.1" customHeight="1" x14ac:dyDescent="0.2">
      <c r="A8" s="12" t="s">
        <v>2</v>
      </c>
      <c r="G8" s="12"/>
      <c r="I8" s="13"/>
      <c r="J8" s="10"/>
      <c r="K8" s="10"/>
    </row>
    <row r="9" spans="1:234" ht="66.75" customHeight="1" x14ac:dyDescent="0.2">
      <c r="A9" s="204" t="s">
        <v>3</v>
      </c>
      <c r="B9" s="205"/>
      <c r="C9" s="191" t="s">
        <v>4</v>
      </c>
      <c r="D9" s="15" t="s">
        <v>5</v>
      </c>
      <c r="E9" s="16" t="s">
        <v>6</v>
      </c>
      <c r="F9" s="16" t="s">
        <v>7</v>
      </c>
      <c r="G9" s="17" t="s">
        <v>8</v>
      </c>
      <c r="H9" s="18" t="s">
        <v>9</v>
      </c>
      <c r="I9" s="19" t="s">
        <v>10</v>
      </c>
      <c r="J9" s="19" t="s">
        <v>11</v>
      </c>
      <c r="K9" s="113" t="s">
        <v>12</v>
      </c>
      <c r="L9" s="21" t="s">
        <v>13</v>
      </c>
      <c r="M9" s="22" t="s">
        <v>14</v>
      </c>
      <c r="N9" s="22" t="s">
        <v>15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BW9" s="2"/>
    </row>
    <row r="10" spans="1:234" s="35" customFormat="1" ht="17.25" customHeight="1" x14ac:dyDescent="0.2">
      <c r="A10" s="228" t="s">
        <v>16</v>
      </c>
      <c r="B10" s="229"/>
      <c r="C10" s="23">
        <f>SUM(D10:G10)</f>
        <v>0</v>
      </c>
      <c r="D10" s="24"/>
      <c r="E10" s="25"/>
      <c r="F10" s="25"/>
      <c r="G10" s="26"/>
      <c r="H10" s="27"/>
      <c r="I10" s="28"/>
      <c r="J10" s="29"/>
      <c r="K10" s="27"/>
      <c r="L10" s="30"/>
      <c r="M10" s="31"/>
      <c r="N10" s="32"/>
      <c r="O10" s="33" t="str">
        <f>CA10&amp;CB10</f>
        <v/>
      </c>
      <c r="P10" s="34"/>
      <c r="Q10" s="34"/>
      <c r="R10" s="34"/>
      <c r="S10" s="34"/>
      <c r="T10" s="34"/>
      <c r="U10" s="34"/>
      <c r="V10" s="34"/>
      <c r="W10" s="34"/>
      <c r="X10" s="34"/>
      <c r="Y10" s="5"/>
      <c r="Z10" s="5"/>
      <c r="AA10" s="5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3"/>
      <c r="BY10" s="4"/>
      <c r="BZ10" s="4"/>
      <c r="CA10" s="5" t="str">
        <f>IF(CG10=1,"* La suma del número de Primera, Segunda y Tercera o más Visitas de Seguimiento debe coincidir con el Total. ","")</f>
        <v/>
      </c>
      <c r="CB10" s="5" t="str">
        <f t="shared" ref="CB10:CB36" si="0">IF(CH10=1,"* Programa de Atención Domiciliaria a Personas con Dependencia Severa debe ser MENOR O IGUAL al Total. ","")</f>
        <v/>
      </c>
      <c r="CC10" s="5"/>
      <c r="CD10" s="5"/>
      <c r="CE10" s="5"/>
      <c r="CF10" s="5"/>
      <c r="CG10" s="5">
        <f>IF((K10+J10+L10)&lt;&gt;C10,1,0)</f>
        <v>0</v>
      </c>
      <c r="CH10" s="5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5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</row>
    <row r="11" spans="1:234" s="35" customFormat="1" ht="17.25" customHeight="1" x14ac:dyDescent="0.2">
      <c r="A11" s="246" t="s">
        <v>17</v>
      </c>
      <c r="B11" s="249"/>
      <c r="C11" s="23">
        <f>SUM(D11:G11)</f>
        <v>0</v>
      </c>
      <c r="D11" s="36"/>
      <c r="E11" s="37"/>
      <c r="F11" s="37"/>
      <c r="G11" s="38"/>
      <c r="H11" s="39"/>
      <c r="I11" s="40"/>
      <c r="J11" s="41"/>
      <c r="K11" s="39"/>
      <c r="L11" s="38"/>
      <c r="M11" s="42"/>
      <c r="N11" s="32"/>
      <c r="O11" s="33" t="str">
        <f t="shared" ref="O11:O36" si="1">CA11&amp;CB11</f>
        <v/>
      </c>
      <c r="P11" s="34"/>
      <c r="Q11" s="34"/>
      <c r="R11" s="34"/>
      <c r="S11" s="34"/>
      <c r="T11" s="34"/>
      <c r="U11" s="34"/>
      <c r="V11" s="34"/>
      <c r="W11" s="34"/>
      <c r="X11" s="34"/>
      <c r="Y11" s="5"/>
      <c r="Z11" s="5"/>
      <c r="AA11" s="5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3"/>
      <c r="BY11" s="4"/>
      <c r="BZ11" s="4"/>
      <c r="CA11" s="5" t="str">
        <f t="shared" ref="CA11:CA36" si="2">IF(CG11=1,"* La suma del número de Primera, Segunda y Tercera o más Visitas de Seguimiento debe coincidir con el Total. ","")</f>
        <v/>
      </c>
      <c r="CB11" s="5" t="str">
        <f t="shared" si="0"/>
        <v/>
      </c>
      <c r="CC11" s="5"/>
      <c r="CD11" s="5"/>
      <c r="CE11" s="5"/>
      <c r="CF11" s="5"/>
      <c r="CG11" s="5">
        <f t="shared" ref="CG11:CG36" si="3">IF((K11+J11+L11)&lt;&gt;C11,1,0)</f>
        <v>0</v>
      </c>
      <c r="CH11" s="5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5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</row>
    <row r="12" spans="1:234" s="35" customFormat="1" ht="17.25" customHeight="1" x14ac:dyDescent="0.2">
      <c r="A12" s="246" t="s">
        <v>18</v>
      </c>
      <c r="B12" s="249"/>
      <c r="C12" s="23">
        <f t="shared" ref="C12:C34" si="4">SUM(D12:G12)</f>
        <v>0</v>
      </c>
      <c r="D12" s="36"/>
      <c r="E12" s="37"/>
      <c r="F12" s="37"/>
      <c r="G12" s="38"/>
      <c r="H12" s="39"/>
      <c r="I12" s="40"/>
      <c r="J12" s="41"/>
      <c r="K12" s="39"/>
      <c r="L12" s="38"/>
      <c r="M12" s="42"/>
      <c r="N12" s="32"/>
      <c r="O12" s="33" t="str">
        <f t="shared" si="1"/>
        <v/>
      </c>
      <c r="P12" s="34"/>
      <c r="Q12" s="34"/>
      <c r="R12" s="34"/>
      <c r="S12" s="34"/>
      <c r="T12" s="34"/>
      <c r="U12" s="34"/>
      <c r="V12" s="34"/>
      <c r="W12" s="34"/>
      <c r="X12" s="34"/>
      <c r="Y12" s="5"/>
      <c r="Z12" s="5"/>
      <c r="AA12" s="5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3"/>
      <c r="BY12" s="4"/>
      <c r="BZ12" s="4"/>
      <c r="CA12" s="5" t="str">
        <f t="shared" si="2"/>
        <v/>
      </c>
      <c r="CB12" s="5" t="str">
        <f t="shared" si="0"/>
        <v/>
      </c>
      <c r="CC12" s="5"/>
      <c r="CD12" s="5"/>
      <c r="CE12" s="5"/>
      <c r="CF12" s="5"/>
      <c r="CG12" s="5">
        <f t="shared" si="3"/>
        <v>0</v>
      </c>
      <c r="CH12" s="5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5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</row>
    <row r="13" spans="1:234" s="35" customFormat="1" ht="17.25" customHeight="1" x14ac:dyDescent="0.2">
      <c r="A13" s="246" t="s">
        <v>19</v>
      </c>
      <c r="B13" s="249"/>
      <c r="C13" s="23">
        <f t="shared" si="4"/>
        <v>0</v>
      </c>
      <c r="D13" s="36"/>
      <c r="E13" s="37"/>
      <c r="F13" s="37"/>
      <c r="G13" s="38"/>
      <c r="H13" s="39"/>
      <c r="I13" s="40"/>
      <c r="J13" s="41"/>
      <c r="K13" s="39"/>
      <c r="L13" s="38"/>
      <c r="M13" s="42"/>
      <c r="N13" s="32"/>
      <c r="O13" s="33" t="str">
        <f t="shared" si="1"/>
        <v/>
      </c>
      <c r="P13" s="34"/>
      <c r="Q13" s="34"/>
      <c r="R13" s="34"/>
      <c r="S13" s="34"/>
      <c r="T13" s="34"/>
      <c r="U13" s="34"/>
      <c r="V13" s="34"/>
      <c r="W13" s="34"/>
      <c r="X13" s="34"/>
      <c r="Y13" s="5"/>
      <c r="Z13" s="5"/>
      <c r="AA13" s="5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3"/>
      <c r="BY13" s="4"/>
      <c r="BZ13" s="4"/>
      <c r="CA13" s="5" t="str">
        <f t="shared" si="2"/>
        <v/>
      </c>
      <c r="CB13" s="5" t="str">
        <f t="shared" si="0"/>
        <v/>
      </c>
      <c r="CC13" s="5"/>
      <c r="CD13" s="5"/>
      <c r="CE13" s="5"/>
      <c r="CF13" s="5"/>
      <c r="CG13" s="5">
        <f t="shared" si="3"/>
        <v>0</v>
      </c>
      <c r="CH13" s="5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5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</row>
    <row r="14" spans="1:234" s="35" customFormat="1" ht="25.5" customHeight="1" x14ac:dyDescent="0.2">
      <c r="A14" s="246" t="s">
        <v>20</v>
      </c>
      <c r="B14" s="249"/>
      <c r="C14" s="23">
        <f t="shared" si="4"/>
        <v>0</v>
      </c>
      <c r="D14" s="36"/>
      <c r="E14" s="37"/>
      <c r="F14" s="37"/>
      <c r="G14" s="38"/>
      <c r="H14" s="39"/>
      <c r="I14" s="40"/>
      <c r="J14" s="41"/>
      <c r="K14" s="39"/>
      <c r="L14" s="38"/>
      <c r="M14" s="42"/>
      <c r="N14" s="32"/>
      <c r="O14" s="33" t="str">
        <f t="shared" si="1"/>
        <v/>
      </c>
      <c r="P14" s="34"/>
      <c r="Q14" s="34"/>
      <c r="R14" s="34"/>
      <c r="S14" s="34"/>
      <c r="T14" s="34"/>
      <c r="U14" s="34"/>
      <c r="V14" s="34"/>
      <c r="W14" s="34"/>
      <c r="X14" s="34"/>
      <c r="Y14" s="5"/>
      <c r="Z14" s="5"/>
      <c r="AA14" s="5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3"/>
      <c r="BY14" s="4"/>
      <c r="BZ14" s="4"/>
      <c r="CA14" s="5" t="str">
        <f t="shared" si="2"/>
        <v/>
      </c>
      <c r="CB14" s="5" t="str">
        <f t="shared" si="0"/>
        <v/>
      </c>
      <c r="CC14" s="5"/>
      <c r="CD14" s="5"/>
      <c r="CE14" s="5"/>
      <c r="CF14" s="5"/>
      <c r="CG14" s="5">
        <f t="shared" si="3"/>
        <v>0</v>
      </c>
      <c r="CH14" s="5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5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</row>
    <row r="15" spans="1:234" s="35" customFormat="1" ht="27" customHeight="1" x14ac:dyDescent="0.2">
      <c r="A15" s="246" t="s">
        <v>21</v>
      </c>
      <c r="B15" s="249"/>
      <c r="C15" s="23">
        <f t="shared" si="4"/>
        <v>0</v>
      </c>
      <c r="D15" s="36"/>
      <c r="E15" s="37"/>
      <c r="F15" s="37"/>
      <c r="G15" s="38"/>
      <c r="H15" s="39"/>
      <c r="I15" s="40"/>
      <c r="J15" s="41"/>
      <c r="K15" s="39"/>
      <c r="L15" s="38"/>
      <c r="M15" s="42"/>
      <c r="N15" s="32"/>
      <c r="O15" s="33" t="str">
        <f t="shared" si="1"/>
        <v/>
      </c>
      <c r="P15" s="34"/>
      <c r="Q15" s="34"/>
      <c r="R15" s="34"/>
      <c r="S15" s="34"/>
      <c r="T15" s="34"/>
      <c r="U15" s="34"/>
      <c r="V15" s="34"/>
      <c r="W15" s="34"/>
      <c r="X15" s="34"/>
      <c r="Y15" s="5"/>
      <c r="Z15" s="5"/>
      <c r="AA15" s="5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3"/>
      <c r="BY15" s="4"/>
      <c r="BZ15" s="4"/>
      <c r="CA15" s="5" t="str">
        <f t="shared" si="2"/>
        <v/>
      </c>
      <c r="CB15" s="5" t="str">
        <f t="shared" si="0"/>
        <v/>
      </c>
      <c r="CC15" s="5"/>
      <c r="CD15" s="5"/>
      <c r="CE15" s="5"/>
      <c r="CF15" s="5"/>
      <c r="CG15" s="5">
        <f t="shared" si="3"/>
        <v>0</v>
      </c>
      <c r="CH15" s="5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5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</row>
    <row r="16" spans="1:234" s="35" customFormat="1" ht="22.5" customHeight="1" x14ac:dyDescent="0.2">
      <c r="A16" s="246" t="s">
        <v>22</v>
      </c>
      <c r="B16" s="249"/>
      <c r="C16" s="23">
        <f t="shared" si="4"/>
        <v>0</v>
      </c>
      <c r="D16" s="36"/>
      <c r="E16" s="37"/>
      <c r="F16" s="37"/>
      <c r="G16" s="38"/>
      <c r="H16" s="39"/>
      <c r="I16" s="40"/>
      <c r="J16" s="41"/>
      <c r="K16" s="39"/>
      <c r="L16" s="38"/>
      <c r="M16" s="42"/>
      <c r="N16" s="32"/>
      <c r="O16" s="33" t="str">
        <f t="shared" si="1"/>
        <v/>
      </c>
      <c r="P16" s="34"/>
      <c r="Q16" s="34"/>
      <c r="R16" s="34"/>
      <c r="S16" s="34"/>
      <c r="T16" s="34"/>
      <c r="U16" s="34"/>
      <c r="V16" s="34"/>
      <c r="W16" s="34"/>
      <c r="X16" s="34"/>
      <c r="Y16" s="5"/>
      <c r="Z16" s="5"/>
      <c r="AA16" s="5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3"/>
      <c r="BY16" s="4"/>
      <c r="BZ16" s="4"/>
      <c r="CA16" s="5" t="str">
        <f t="shared" si="2"/>
        <v/>
      </c>
      <c r="CB16" s="5" t="str">
        <f t="shared" si="0"/>
        <v/>
      </c>
      <c r="CC16" s="5"/>
      <c r="CD16" s="5"/>
      <c r="CE16" s="5"/>
      <c r="CF16" s="5"/>
      <c r="CG16" s="5">
        <f t="shared" si="3"/>
        <v>0</v>
      </c>
      <c r="CH16" s="5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5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</row>
    <row r="17" spans="1:234" s="35" customFormat="1" ht="17.25" customHeight="1" x14ac:dyDescent="0.2">
      <c r="A17" s="246" t="s">
        <v>23</v>
      </c>
      <c r="B17" s="249"/>
      <c r="C17" s="23">
        <f t="shared" si="4"/>
        <v>0</v>
      </c>
      <c r="D17" s="36"/>
      <c r="E17" s="37"/>
      <c r="F17" s="37"/>
      <c r="G17" s="38"/>
      <c r="H17" s="39"/>
      <c r="I17" s="40"/>
      <c r="J17" s="41"/>
      <c r="K17" s="39"/>
      <c r="L17" s="38"/>
      <c r="M17" s="42"/>
      <c r="N17" s="32"/>
      <c r="O17" s="33" t="str">
        <f t="shared" si="1"/>
        <v/>
      </c>
      <c r="P17" s="34"/>
      <c r="Q17" s="34"/>
      <c r="R17" s="34"/>
      <c r="S17" s="34"/>
      <c r="T17" s="34"/>
      <c r="U17" s="34"/>
      <c r="V17" s="34"/>
      <c r="W17" s="34"/>
      <c r="X17" s="34"/>
      <c r="Y17" s="5"/>
      <c r="Z17" s="5"/>
      <c r="AA17" s="5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3"/>
      <c r="BY17" s="4"/>
      <c r="BZ17" s="4"/>
      <c r="CA17" s="5" t="str">
        <f t="shared" si="2"/>
        <v/>
      </c>
      <c r="CB17" s="5" t="str">
        <f t="shared" si="0"/>
        <v/>
      </c>
      <c r="CC17" s="5"/>
      <c r="CD17" s="5"/>
      <c r="CE17" s="5"/>
      <c r="CF17" s="5"/>
      <c r="CG17" s="5">
        <f t="shared" si="3"/>
        <v>0</v>
      </c>
      <c r="CH17" s="5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5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</row>
    <row r="18" spans="1:234" s="35" customFormat="1" ht="23.25" customHeight="1" x14ac:dyDescent="0.2">
      <c r="A18" s="246" t="s">
        <v>24</v>
      </c>
      <c r="B18" s="247"/>
      <c r="C18" s="23">
        <f t="shared" si="4"/>
        <v>0</v>
      </c>
      <c r="D18" s="36"/>
      <c r="E18" s="37"/>
      <c r="F18" s="37"/>
      <c r="G18" s="38"/>
      <c r="H18" s="39"/>
      <c r="I18" s="40"/>
      <c r="J18" s="41"/>
      <c r="K18" s="39"/>
      <c r="L18" s="38"/>
      <c r="M18" s="32"/>
      <c r="N18" s="32"/>
      <c r="O18" s="33" t="str">
        <f t="shared" si="1"/>
        <v/>
      </c>
      <c r="P18" s="34"/>
      <c r="Q18" s="34"/>
      <c r="R18" s="34"/>
      <c r="S18" s="34"/>
      <c r="T18" s="34"/>
      <c r="U18" s="34"/>
      <c r="V18" s="34"/>
      <c r="W18" s="34"/>
      <c r="X18" s="34"/>
      <c r="Y18" s="5"/>
      <c r="Z18" s="5"/>
      <c r="AA18" s="5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3"/>
      <c r="BY18" s="4"/>
      <c r="BZ18" s="4"/>
      <c r="CA18" s="5" t="str">
        <f t="shared" si="2"/>
        <v/>
      </c>
      <c r="CB18" s="5" t="str">
        <f>IF(CH18=1,"* Programa de Atención Domiciliaria a Personas con Dependencia Severa debe ser MENOR O IGUAL al Total. ","")</f>
        <v/>
      </c>
      <c r="CC18" s="5"/>
      <c r="CD18" s="5"/>
      <c r="CE18" s="5"/>
      <c r="CF18" s="5"/>
      <c r="CG18" s="5">
        <f t="shared" si="3"/>
        <v>0</v>
      </c>
      <c r="CH18" s="5">
        <f t="shared" ref="CH18:CH31" si="5">IF(M18&gt;C18,1,0)</f>
        <v>0</v>
      </c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5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</row>
    <row r="19" spans="1:234" s="35" customFormat="1" ht="17.25" customHeight="1" x14ac:dyDescent="0.2">
      <c r="A19" s="246" t="s">
        <v>25</v>
      </c>
      <c r="B19" s="249"/>
      <c r="C19" s="23">
        <f t="shared" si="4"/>
        <v>0</v>
      </c>
      <c r="D19" s="36"/>
      <c r="E19" s="37"/>
      <c r="F19" s="37"/>
      <c r="G19" s="38"/>
      <c r="H19" s="39"/>
      <c r="I19" s="40"/>
      <c r="J19" s="41"/>
      <c r="K19" s="39"/>
      <c r="L19" s="38"/>
      <c r="M19" s="32"/>
      <c r="N19" s="32"/>
      <c r="O19" s="33" t="str">
        <f t="shared" si="1"/>
        <v/>
      </c>
      <c r="P19" s="34"/>
      <c r="Q19" s="34"/>
      <c r="R19" s="34"/>
      <c r="S19" s="34"/>
      <c r="T19" s="34"/>
      <c r="U19" s="34"/>
      <c r="V19" s="34"/>
      <c r="W19" s="34"/>
      <c r="X19" s="34"/>
      <c r="Y19" s="5"/>
      <c r="Z19" s="5"/>
      <c r="AA19" s="5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3"/>
      <c r="BY19" s="4"/>
      <c r="BZ19" s="4"/>
      <c r="CA19" s="5" t="str">
        <f t="shared" si="2"/>
        <v/>
      </c>
      <c r="CB19" s="5" t="str">
        <f t="shared" si="0"/>
        <v/>
      </c>
      <c r="CC19" s="5"/>
      <c r="CD19" s="5"/>
      <c r="CE19" s="5"/>
      <c r="CF19" s="5"/>
      <c r="CG19" s="5">
        <f t="shared" si="3"/>
        <v>0</v>
      </c>
      <c r="CH19" s="5">
        <f t="shared" si="5"/>
        <v>0</v>
      </c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5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</row>
    <row r="20" spans="1:234" s="35" customFormat="1" ht="17.25" customHeight="1" x14ac:dyDescent="0.2">
      <c r="A20" s="246" t="s">
        <v>26</v>
      </c>
      <c r="B20" s="249"/>
      <c r="C20" s="23">
        <f t="shared" si="4"/>
        <v>0</v>
      </c>
      <c r="D20" s="36"/>
      <c r="E20" s="37"/>
      <c r="F20" s="37"/>
      <c r="G20" s="38"/>
      <c r="H20" s="39"/>
      <c r="I20" s="40"/>
      <c r="J20" s="41"/>
      <c r="K20" s="39"/>
      <c r="L20" s="38"/>
      <c r="M20" s="32"/>
      <c r="N20" s="32"/>
      <c r="O20" s="33" t="str">
        <f t="shared" si="1"/>
        <v/>
      </c>
      <c r="P20" s="34"/>
      <c r="Q20" s="34"/>
      <c r="R20" s="34"/>
      <c r="S20" s="34"/>
      <c r="T20" s="34"/>
      <c r="U20" s="34"/>
      <c r="V20" s="34"/>
      <c r="W20" s="34"/>
      <c r="X20" s="34"/>
      <c r="Y20" s="5"/>
      <c r="Z20" s="5"/>
      <c r="AA20" s="5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3"/>
      <c r="BY20" s="4"/>
      <c r="BZ20" s="4"/>
      <c r="CA20" s="5" t="str">
        <f t="shared" si="2"/>
        <v/>
      </c>
      <c r="CB20" s="5" t="str">
        <f t="shared" si="0"/>
        <v/>
      </c>
      <c r="CC20" s="5"/>
      <c r="CD20" s="5"/>
      <c r="CE20" s="5"/>
      <c r="CF20" s="5"/>
      <c r="CG20" s="5">
        <f t="shared" si="3"/>
        <v>0</v>
      </c>
      <c r="CH20" s="5">
        <f t="shared" si="5"/>
        <v>0</v>
      </c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5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</row>
    <row r="21" spans="1:234" s="35" customFormat="1" ht="25.5" customHeight="1" x14ac:dyDescent="0.2">
      <c r="A21" s="246" t="s">
        <v>27</v>
      </c>
      <c r="B21" s="249"/>
      <c r="C21" s="23">
        <f t="shared" si="4"/>
        <v>0</v>
      </c>
      <c r="D21" s="36"/>
      <c r="E21" s="37"/>
      <c r="F21" s="37"/>
      <c r="G21" s="38"/>
      <c r="H21" s="39"/>
      <c r="I21" s="40"/>
      <c r="J21" s="41"/>
      <c r="K21" s="39"/>
      <c r="L21" s="38"/>
      <c r="M21" s="42"/>
      <c r="N21" s="32"/>
      <c r="O21" s="33" t="str">
        <f t="shared" si="1"/>
        <v/>
      </c>
      <c r="P21" s="34"/>
      <c r="Q21" s="34"/>
      <c r="R21" s="34"/>
      <c r="S21" s="34"/>
      <c r="T21" s="34"/>
      <c r="U21" s="34"/>
      <c r="V21" s="34"/>
      <c r="W21" s="34"/>
      <c r="X21" s="34"/>
      <c r="Y21" s="5"/>
      <c r="Z21" s="5"/>
      <c r="AA21" s="5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3"/>
      <c r="BY21" s="4"/>
      <c r="BZ21" s="4"/>
      <c r="CA21" s="5" t="str">
        <f t="shared" si="2"/>
        <v/>
      </c>
      <c r="CB21" s="5" t="str">
        <f t="shared" si="0"/>
        <v/>
      </c>
      <c r="CC21" s="5"/>
      <c r="CD21" s="5"/>
      <c r="CE21" s="5"/>
      <c r="CF21" s="5"/>
      <c r="CG21" s="5">
        <f t="shared" si="3"/>
        <v>0</v>
      </c>
      <c r="CH21" s="5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5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</row>
    <row r="22" spans="1:234" s="35" customFormat="1" ht="17.25" customHeight="1" x14ac:dyDescent="0.2">
      <c r="A22" s="246" t="s">
        <v>28</v>
      </c>
      <c r="B22" s="249"/>
      <c r="C22" s="23">
        <f t="shared" si="4"/>
        <v>0</v>
      </c>
      <c r="D22" s="36"/>
      <c r="E22" s="37"/>
      <c r="F22" s="37"/>
      <c r="G22" s="38"/>
      <c r="H22" s="39"/>
      <c r="I22" s="40"/>
      <c r="J22" s="41"/>
      <c r="K22" s="39"/>
      <c r="L22" s="38"/>
      <c r="M22" s="42"/>
      <c r="N22" s="32"/>
      <c r="O22" s="33" t="str">
        <f t="shared" si="1"/>
        <v/>
      </c>
      <c r="P22" s="34"/>
      <c r="Q22" s="34"/>
      <c r="R22" s="34"/>
      <c r="S22" s="34"/>
      <c r="T22" s="34"/>
      <c r="U22" s="34"/>
      <c r="V22" s="34"/>
      <c r="W22" s="34"/>
      <c r="X22" s="34"/>
      <c r="Y22" s="5"/>
      <c r="Z22" s="5"/>
      <c r="AA22" s="5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3"/>
      <c r="BY22" s="4"/>
      <c r="BZ22" s="4"/>
      <c r="CA22" s="5" t="str">
        <f t="shared" si="2"/>
        <v/>
      </c>
      <c r="CB22" s="5" t="str">
        <f>IF(CH22=1,"* Programa de Atención Domiciliaria a Personas con Dependencia Severa debe ser MENOR O IGUAL al Total. ","")</f>
        <v/>
      </c>
      <c r="CC22" s="5"/>
      <c r="CD22" s="5"/>
      <c r="CE22" s="5"/>
      <c r="CF22" s="5"/>
      <c r="CG22" s="5">
        <f t="shared" si="3"/>
        <v>0</v>
      </c>
      <c r="CH22" s="5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5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</row>
    <row r="23" spans="1:234" s="35" customFormat="1" ht="17.25" customHeight="1" x14ac:dyDescent="0.2">
      <c r="A23" s="246" t="s">
        <v>29</v>
      </c>
      <c r="B23" s="247"/>
      <c r="C23" s="23">
        <f>SUM(D23:G23)</f>
        <v>0</v>
      </c>
      <c r="D23" s="36"/>
      <c r="E23" s="37"/>
      <c r="F23" s="37"/>
      <c r="G23" s="38"/>
      <c r="H23" s="39"/>
      <c r="I23" s="40"/>
      <c r="J23" s="41"/>
      <c r="K23" s="39"/>
      <c r="L23" s="38"/>
      <c r="M23" s="32"/>
      <c r="N23" s="32"/>
      <c r="O23" s="33" t="str">
        <f t="shared" si="1"/>
        <v/>
      </c>
      <c r="P23" s="34"/>
      <c r="Q23" s="34"/>
      <c r="R23" s="34"/>
      <c r="S23" s="34"/>
      <c r="T23" s="34"/>
      <c r="U23" s="34"/>
      <c r="V23" s="34"/>
      <c r="W23" s="34"/>
      <c r="X23" s="34"/>
      <c r="Y23" s="5"/>
      <c r="Z23" s="5"/>
      <c r="AA23" s="5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3"/>
      <c r="BY23" s="4"/>
      <c r="BZ23" s="4"/>
      <c r="CA23" s="5" t="str">
        <f t="shared" si="2"/>
        <v/>
      </c>
      <c r="CB23" s="5" t="str">
        <f t="shared" si="0"/>
        <v/>
      </c>
      <c r="CC23" s="5"/>
      <c r="CD23" s="5"/>
      <c r="CE23" s="5"/>
      <c r="CF23" s="5"/>
      <c r="CG23" s="5">
        <f t="shared" si="3"/>
        <v>0</v>
      </c>
      <c r="CH23" s="5">
        <f t="shared" si="5"/>
        <v>0</v>
      </c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5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</row>
    <row r="24" spans="1:234" s="35" customFormat="1" ht="17.25" customHeight="1" x14ac:dyDescent="0.2">
      <c r="A24" s="246" t="s">
        <v>30</v>
      </c>
      <c r="B24" s="247"/>
      <c r="C24" s="23">
        <f t="shared" si="4"/>
        <v>0</v>
      </c>
      <c r="D24" s="36"/>
      <c r="E24" s="37"/>
      <c r="F24" s="37"/>
      <c r="G24" s="38"/>
      <c r="H24" s="39"/>
      <c r="I24" s="40"/>
      <c r="J24" s="41"/>
      <c r="K24" s="39"/>
      <c r="L24" s="38"/>
      <c r="M24" s="32"/>
      <c r="N24" s="32"/>
      <c r="O24" s="33" t="str">
        <f t="shared" si="1"/>
        <v/>
      </c>
      <c r="P24" s="34"/>
      <c r="Q24" s="34"/>
      <c r="R24" s="34"/>
      <c r="S24" s="34"/>
      <c r="T24" s="34"/>
      <c r="U24" s="34"/>
      <c r="V24" s="34"/>
      <c r="W24" s="34"/>
      <c r="X24" s="34"/>
      <c r="Y24" s="5"/>
      <c r="Z24" s="5"/>
      <c r="AA24" s="5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3"/>
      <c r="BY24" s="4"/>
      <c r="BZ24" s="4"/>
      <c r="CA24" s="5" t="str">
        <f t="shared" si="2"/>
        <v/>
      </c>
      <c r="CB24" s="5" t="str">
        <f t="shared" si="0"/>
        <v/>
      </c>
      <c r="CC24" s="5"/>
      <c r="CD24" s="5"/>
      <c r="CE24" s="5"/>
      <c r="CF24" s="5"/>
      <c r="CG24" s="5">
        <f t="shared" si="3"/>
        <v>0</v>
      </c>
      <c r="CH24" s="5">
        <f t="shared" si="5"/>
        <v>0</v>
      </c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5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</row>
    <row r="25" spans="1:234" s="35" customFormat="1" ht="25.5" customHeight="1" x14ac:dyDescent="0.2">
      <c r="A25" s="246" t="s">
        <v>31</v>
      </c>
      <c r="B25" s="247"/>
      <c r="C25" s="23">
        <f>SUM(D25:G25)</f>
        <v>0</v>
      </c>
      <c r="D25" s="36"/>
      <c r="E25" s="37"/>
      <c r="F25" s="37"/>
      <c r="G25" s="38"/>
      <c r="H25" s="39"/>
      <c r="I25" s="40"/>
      <c r="J25" s="41"/>
      <c r="K25" s="39"/>
      <c r="L25" s="38"/>
      <c r="M25" s="32"/>
      <c r="N25" s="32"/>
      <c r="O25" s="33" t="str">
        <f t="shared" si="1"/>
        <v/>
      </c>
      <c r="P25" s="34"/>
      <c r="Q25" s="34"/>
      <c r="R25" s="34"/>
      <c r="S25" s="34"/>
      <c r="T25" s="34"/>
      <c r="U25" s="34"/>
      <c r="V25" s="34"/>
      <c r="W25" s="34"/>
      <c r="X25" s="34"/>
      <c r="Y25" s="5"/>
      <c r="Z25" s="5"/>
      <c r="AA25" s="5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3"/>
      <c r="BY25" s="4"/>
      <c r="BZ25" s="4"/>
      <c r="CA25" s="5" t="str">
        <f t="shared" si="2"/>
        <v/>
      </c>
      <c r="CB25" s="5" t="str">
        <f t="shared" si="0"/>
        <v/>
      </c>
      <c r="CC25" s="5"/>
      <c r="CD25" s="5"/>
      <c r="CE25" s="5"/>
      <c r="CF25" s="5"/>
      <c r="CG25" s="5">
        <f t="shared" si="3"/>
        <v>0</v>
      </c>
      <c r="CH25" s="5">
        <f t="shared" si="5"/>
        <v>0</v>
      </c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5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</row>
    <row r="26" spans="1:234" s="35" customFormat="1" ht="26.25" customHeight="1" x14ac:dyDescent="0.2">
      <c r="A26" s="246" t="s">
        <v>32</v>
      </c>
      <c r="B26" s="249"/>
      <c r="C26" s="23">
        <f t="shared" si="4"/>
        <v>0</v>
      </c>
      <c r="D26" s="36"/>
      <c r="E26" s="37"/>
      <c r="F26" s="37"/>
      <c r="G26" s="38"/>
      <c r="H26" s="39"/>
      <c r="I26" s="40"/>
      <c r="J26" s="41"/>
      <c r="K26" s="39"/>
      <c r="L26" s="38"/>
      <c r="M26" s="42"/>
      <c r="N26" s="32"/>
      <c r="O26" s="33" t="str">
        <f t="shared" si="1"/>
        <v/>
      </c>
      <c r="P26" s="34"/>
      <c r="Q26" s="34"/>
      <c r="R26" s="34"/>
      <c r="S26" s="34"/>
      <c r="T26" s="34"/>
      <c r="U26" s="34"/>
      <c r="V26" s="34"/>
      <c r="W26" s="34"/>
      <c r="X26" s="34"/>
      <c r="Y26" s="5"/>
      <c r="Z26" s="5"/>
      <c r="AA26" s="5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3"/>
      <c r="BY26" s="4"/>
      <c r="BZ26" s="4"/>
      <c r="CA26" s="5" t="str">
        <f t="shared" si="2"/>
        <v/>
      </c>
      <c r="CB26" s="5" t="str">
        <f t="shared" si="0"/>
        <v/>
      </c>
      <c r="CC26" s="5"/>
      <c r="CD26" s="5"/>
      <c r="CE26" s="5"/>
      <c r="CF26" s="5"/>
      <c r="CG26" s="5">
        <f t="shared" si="3"/>
        <v>0</v>
      </c>
      <c r="CH26" s="5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5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</row>
    <row r="27" spans="1:234" s="35" customFormat="1" ht="26.25" customHeight="1" x14ac:dyDescent="0.2">
      <c r="A27" s="246" t="s">
        <v>33</v>
      </c>
      <c r="B27" s="247"/>
      <c r="C27" s="23">
        <f t="shared" si="4"/>
        <v>0</v>
      </c>
      <c r="D27" s="36"/>
      <c r="E27" s="37"/>
      <c r="F27" s="37"/>
      <c r="G27" s="38"/>
      <c r="H27" s="39"/>
      <c r="I27" s="40"/>
      <c r="J27" s="41"/>
      <c r="K27" s="39"/>
      <c r="L27" s="38"/>
      <c r="M27" s="42"/>
      <c r="N27" s="32"/>
      <c r="O27" s="33" t="str">
        <f t="shared" si="1"/>
        <v/>
      </c>
      <c r="P27" s="34"/>
      <c r="Q27" s="34"/>
      <c r="R27" s="34"/>
      <c r="S27" s="34"/>
      <c r="T27" s="34"/>
      <c r="U27" s="34"/>
      <c r="V27" s="34"/>
      <c r="W27" s="34"/>
      <c r="X27" s="34"/>
      <c r="Y27" s="5"/>
      <c r="Z27" s="5"/>
      <c r="AA27" s="5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3"/>
      <c r="BY27" s="4"/>
      <c r="BZ27" s="4"/>
      <c r="CA27" s="5" t="str">
        <f t="shared" si="2"/>
        <v/>
      </c>
      <c r="CB27" s="5" t="str">
        <f t="shared" si="0"/>
        <v/>
      </c>
      <c r="CC27" s="5"/>
      <c r="CD27" s="5"/>
      <c r="CE27" s="5"/>
      <c r="CF27" s="5"/>
      <c r="CG27" s="5">
        <f t="shared" si="3"/>
        <v>0</v>
      </c>
      <c r="CH27" s="5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5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</row>
    <row r="28" spans="1:234" s="35" customFormat="1" ht="24.75" customHeight="1" x14ac:dyDescent="0.2">
      <c r="A28" s="228" t="s">
        <v>34</v>
      </c>
      <c r="B28" s="248"/>
      <c r="C28" s="23">
        <f t="shared" si="4"/>
        <v>0</v>
      </c>
      <c r="D28" s="36"/>
      <c r="E28" s="37"/>
      <c r="F28" s="37"/>
      <c r="G28" s="38"/>
      <c r="H28" s="39"/>
      <c r="I28" s="40"/>
      <c r="J28" s="41"/>
      <c r="K28" s="39"/>
      <c r="L28" s="38"/>
      <c r="M28" s="42"/>
      <c r="N28" s="32"/>
      <c r="O28" s="33" t="str">
        <f t="shared" si="1"/>
        <v/>
      </c>
      <c r="P28" s="34"/>
      <c r="Q28" s="34"/>
      <c r="R28" s="34"/>
      <c r="S28" s="34"/>
      <c r="T28" s="34"/>
      <c r="U28" s="34"/>
      <c r="V28" s="34"/>
      <c r="W28" s="34"/>
      <c r="X28" s="34"/>
      <c r="Y28" s="5"/>
      <c r="Z28" s="5"/>
      <c r="AA28" s="5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3"/>
      <c r="BY28" s="4"/>
      <c r="BZ28" s="4"/>
      <c r="CA28" s="5" t="str">
        <f t="shared" si="2"/>
        <v/>
      </c>
      <c r="CB28" s="5" t="str">
        <f t="shared" si="0"/>
        <v/>
      </c>
      <c r="CC28" s="5"/>
      <c r="CD28" s="5"/>
      <c r="CE28" s="5"/>
      <c r="CF28" s="5"/>
      <c r="CG28" s="5">
        <f t="shared" si="3"/>
        <v>0</v>
      </c>
      <c r="CH28" s="5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5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</row>
    <row r="29" spans="1:234" s="35" customFormat="1" ht="17.25" customHeight="1" x14ac:dyDescent="0.2">
      <c r="A29" s="228" t="s">
        <v>35</v>
      </c>
      <c r="B29" s="229"/>
      <c r="C29" s="23">
        <f t="shared" si="4"/>
        <v>0</v>
      </c>
      <c r="D29" s="36"/>
      <c r="E29" s="37"/>
      <c r="F29" s="37"/>
      <c r="G29" s="38"/>
      <c r="H29" s="39"/>
      <c r="I29" s="40"/>
      <c r="J29" s="41"/>
      <c r="K29" s="39"/>
      <c r="L29" s="38"/>
      <c r="M29" s="43"/>
      <c r="N29" s="32"/>
      <c r="O29" s="33" t="str">
        <f t="shared" si="1"/>
        <v/>
      </c>
      <c r="P29" s="34"/>
      <c r="Q29" s="34"/>
      <c r="R29" s="34"/>
      <c r="S29" s="34"/>
      <c r="T29" s="34"/>
      <c r="U29" s="34"/>
      <c r="V29" s="34"/>
      <c r="W29" s="34"/>
      <c r="X29" s="34"/>
      <c r="Y29" s="5"/>
      <c r="Z29" s="5"/>
      <c r="AA29" s="5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3"/>
      <c r="BY29" s="4"/>
      <c r="BZ29" s="4"/>
      <c r="CA29" s="5" t="str">
        <f t="shared" si="2"/>
        <v/>
      </c>
      <c r="CB29" s="5" t="str">
        <f t="shared" si="0"/>
        <v/>
      </c>
      <c r="CC29" s="5"/>
      <c r="CD29" s="5"/>
      <c r="CE29" s="5"/>
      <c r="CF29" s="5"/>
      <c r="CG29" s="5">
        <f t="shared" si="3"/>
        <v>0</v>
      </c>
      <c r="CH29" s="5">
        <f t="shared" si="5"/>
        <v>0</v>
      </c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5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</row>
    <row r="30" spans="1:234" s="35" customFormat="1" ht="17.25" customHeight="1" x14ac:dyDescent="0.2">
      <c r="A30" s="246" t="s">
        <v>36</v>
      </c>
      <c r="B30" s="249"/>
      <c r="C30" s="23">
        <f t="shared" si="4"/>
        <v>0</v>
      </c>
      <c r="D30" s="44"/>
      <c r="E30" s="37"/>
      <c r="F30" s="37"/>
      <c r="G30" s="38"/>
      <c r="H30" s="40"/>
      <c r="I30" s="40"/>
      <c r="J30" s="44"/>
      <c r="K30" s="39"/>
      <c r="L30" s="38"/>
      <c r="M30" s="43"/>
      <c r="N30" s="32"/>
      <c r="O30" s="33" t="str">
        <f t="shared" si="1"/>
        <v/>
      </c>
      <c r="P30" s="34"/>
      <c r="Q30" s="34"/>
      <c r="R30" s="34"/>
      <c r="S30" s="34"/>
      <c r="T30" s="34"/>
      <c r="U30" s="34"/>
      <c r="V30" s="34"/>
      <c r="W30" s="34"/>
      <c r="X30" s="34"/>
      <c r="Y30" s="5"/>
      <c r="Z30" s="5"/>
      <c r="AA30" s="5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3"/>
      <c r="BY30" s="4"/>
      <c r="BZ30" s="4"/>
      <c r="CA30" s="5" t="str">
        <f t="shared" si="2"/>
        <v/>
      </c>
      <c r="CB30" s="5" t="str">
        <f t="shared" si="0"/>
        <v/>
      </c>
      <c r="CC30" s="5"/>
      <c r="CD30" s="5"/>
      <c r="CE30" s="5"/>
      <c r="CF30" s="5"/>
      <c r="CG30" s="5">
        <f t="shared" si="3"/>
        <v>0</v>
      </c>
      <c r="CH30" s="5">
        <f t="shared" si="5"/>
        <v>0</v>
      </c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5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</row>
    <row r="31" spans="1:234" s="35" customFormat="1" ht="24" customHeight="1" x14ac:dyDescent="0.2">
      <c r="A31" s="250" t="s">
        <v>37</v>
      </c>
      <c r="B31" s="251"/>
      <c r="C31" s="45">
        <f>SUM(D31:G31)</f>
        <v>0</v>
      </c>
      <c r="D31" s="46"/>
      <c r="E31" s="47"/>
      <c r="F31" s="47"/>
      <c r="G31" s="48"/>
      <c r="H31" s="49"/>
      <c r="I31" s="49"/>
      <c r="J31" s="46"/>
      <c r="K31" s="50"/>
      <c r="L31" s="48"/>
      <c r="M31" s="51"/>
      <c r="N31" s="52"/>
      <c r="O31" s="33" t="str">
        <f t="shared" si="1"/>
        <v/>
      </c>
      <c r="P31" s="34"/>
      <c r="Q31" s="34"/>
      <c r="R31" s="34"/>
      <c r="S31" s="34"/>
      <c r="T31" s="34"/>
      <c r="U31" s="34"/>
      <c r="V31" s="34"/>
      <c r="W31" s="34"/>
      <c r="X31" s="34"/>
      <c r="Y31" s="5"/>
      <c r="Z31" s="5"/>
      <c r="AA31" s="5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3"/>
      <c r="BY31" s="4"/>
      <c r="BZ31" s="4"/>
      <c r="CA31" s="5" t="str">
        <f t="shared" si="2"/>
        <v/>
      </c>
      <c r="CB31" s="5" t="str">
        <f t="shared" si="0"/>
        <v/>
      </c>
      <c r="CC31" s="5"/>
      <c r="CD31" s="5"/>
      <c r="CE31" s="5"/>
      <c r="CF31" s="5"/>
      <c r="CG31" s="5">
        <f t="shared" si="3"/>
        <v>0</v>
      </c>
      <c r="CH31" s="5">
        <f t="shared" si="5"/>
        <v>0</v>
      </c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5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</row>
    <row r="32" spans="1:234" s="35" customFormat="1" ht="25.5" customHeight="1" x14ac:dyDescent="0.2">
      <c r="A32" s="201" t="s">
        <v>38</v>
      </c>
      <c r="B32" s="183" t="s">
        <v>39</v>
      </c>
      <c r="C32" s="54">
        <f>SUM(D32:G32)</f>
        <v>0</v>
      </c>
      <c r="D32" s="24"/>
      <c r="E32" s="25"/>
      <c r="F32" s="25"/>
      <c r="G32" s="30"/>
      <c r="H32" s="27"/>
      <c r="I32" s="28"/>
      <c r="J32" s="29"/>
      <c r="K32" s="27"/>
      <c r="L32" s="30"/>
      <c r="M32" s="55"/>
      <c r="N32" s="56"/>
      <c r="O32" s="33" t="str">
        <f t="shared" si="1"/>
        <v/>
      </c>
      <c r="P32" s="34"/>
      <c r="Q32" s="34"/>
      <c r="R32" s="34"/>
      <c r="S32" s="34"/>
      <c r="T32" s="34"/>
      <c r="U32" s="34"/>
      <c r="V32" s="34"/>
      <c r="W32" s="34"/>
      <c r="X32" s="34"/>
      <c r="Y32" s="5"/>
      <c r="Z32" s="5"/>
      <c r="AA32" s="5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3"/>
      <c r="BY32" s="4"/>
      <c r="BZ32" s="4"/>
      <c r="CA32" s="5" t="str">
        <f t="shared" si="2"/>
        <v/>
      </c>
      <c r="CB32" s="5" t="str">
        <f t="shared" si="0"/>
        <v/>
      </c>
      <c r="CC32" s="5"/>
      <c r="CD32" s="5"/>
      <c r="CE32" s="5"/>
      <c r="CF32" s="5"/>
      <c r="CG32" s="5">
        <f t="shared" si="3"/>
        <v>0</v>
      </c>
      <c r="CH32" s="5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5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</row>
    <row r="33" spans="1:234" s="35" customFormat="1" ht="36" customHeight="1" x14ac:dyDescent="0.2">
      <c r="A33" s="255"/>
      <c r="B33" s="184" t="s">
        <v>40</v>
      </c>
      <c r="C33" s="23">
        <f t="shared" si="4"/>
        <v>0</v>
      </c>
      <c r="D33" s="36"/>
      <c r="E33" s="37"/>
      <c r="F33" s="37"/>
      <c r="G33" s="38"/>
      <c r="H33" s="39"/>
      <c r="I33" s="40"/>
      <c r="J33" s="41"/>
      <c r="K33" s="39"/>
      <c r="L33" s="38"/>
      <c r="M33" s="185"/>
      <c r="N33" s="32"/>
      <c r="O33" s="33" t="str">
        <f t="shared" si="1"/>
        <v/>
      </c>
      <c r="P33" s="34"/>
      <c r="Q33" s="34"/>
      <c r="R33" s="34"/>
      <c r="S33" s="34"/>
      <c r="T33" s="34"/>
      <c r="U33" s="34"/>
      <c r="V33" s="34"/>
      <c r="W33" s="34"/>
      <c r="X33" s="34"/>
      <c r="Y33" s="5"/>
      <c r="Z33" s="5"/>
      <c r="AA33" s="5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3"/>
      <c r="BY33" s="4"/>
      <c r="BZ33" s="4"/>
      <c r="CA33" s="5" t="str">
        <f t="shared" si="2"/>
        <v/>
      </c>
      <c r="CB33" s="5" t="str">
        <f t="shared" si="0"/>
        <v/>
      </c>
      <c r="CC33" s="5"/>
      <c r="CD33" s="5"/>
      <c r="CE33" s="5"/>
      <c r="CF33" s="5"/>
      <c r="CG33" s="5">
        <f t="shared" si="3"/>
        <v>0</v>
      </c>
      <c r="CH33" s="5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5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</row>
    <row r="34" spans="1:234" s="35" customFormat="1" ht="31.5" x14ac:dyDescent="0.2">
      <c r="A34" s="255"/>
      <c r="B34" s="184" t="s">
        <v>41</v>
      </c>
      <c r="C34" s="23">
        <f t="shared" si="4"/>
        <v>0</v>
      </c>
      <c r="D34" s="59"/>
      <c r="E34" s="60"/>
      <c r="F34" s="60"/>
      <c r="G34" s="61"/>
      <c r="H34" s="62"/>
      <c r="I34" s="63"/>
      <c r="J34" s="64"/>
      <c r="K34" s="62"/>
      <c r="L34" s="61"/>
      <c r="M34" s="185"/>
      <c r="N34" s="32"/>
      <c r="O34" s="33" t="str">
        <f t="shared" si="1"/>
        <v/>
      </c>
      <c r="P34" s="34"/>
      <c r="Q34" s="34"/>
      <c r="R34" s="34"/>
      <c r="S34" s="34"/>
      <c r="T34" s="34"/>
      <c r="U34" s="34"/>
      <c r="V34" s="34"/>
      <c r="W34" s="34"/>
      <c r="X34" s="34"/>
      <c r="Y34" s="5"/>
      <c r="Z34" s="5"/>
      <c r="AA34" s="5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3"/>
      <c r="BY34" s="4"/>
      <c r="BZ34" s="4"/>
      <c r="CA34" s="5" t="str">
        <f t="shared" si="2"/>
        <v/>
      </c>
      <c r="CB34" s="5" t="str">
        <f t="shared" si="0"/>
        <v/>
      </c>
      <c r="CC34" s="5"/>
      <c r="CD34" s="5"/>
      <c r="CE34" s="5"/>
      <c r="CF34" s="5"/>
      <c r="CG34" s="5">
        <f t="shared" si="3"/>
        <v>0</v>
      </c>
      <c r="CH34" s="5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5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</row>
    <row r="35" spans="1:234" s="35" customFormat="1" ht="31.5" x14ac:dyDescent="0.2">
      <c r="A35" s="255"/>
      <c r="B35" s="184" t="s">
        <v>42</v>
      </c>
      <c r="C35" s="23">
        <f>SUM(D35:G35)</f>
        <v>0</v>
      </c>
      <c r="D35" s="65"/>
      <c r="E35" s="37"/>
      <c r="F35" s="37"/>
      <c r="G35" s="38"/>
      <c r="H35" s="39"/>
      <c r="I35" s="40"/>
      <c r="J35" s="41"/>
      <c r="K35" s="39"/>
      <c r="L35" s="38"/>
      <c r="M35" s="186"/>
      <c r="N35" s="32"/>
      <c r="O35" s="33" t="str">
        <f t="shared" si="1"/>
        <v/>
      </c>
      <c r="P35" s="34"/>
      <c r="Q35" s="34"/>
      <c r="R35" s="34"/>
      <c r="S35" s="34"/>
      <c r="T35" s="34"/>
      <c r="U35" s="34"/>
      <c r="V35" s="34"/>
      <c r="W35" s="34"/>
      <c r="X35" s="34"/>
      <c r="Y35" s="5"/>
      <c r="Z35" s="5"/>
      <c r="AA35" s="5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3"/>
      <c r="BY35" s="4"/>
      <c r="BZ35" s="4"/>
      <c r="CA35" s="5" t="str">
        <f t="shared" si="2"/>
        <v/>
      </c>
      <c r="CB35" s="5" t="str">
        <f t="shared" si="0"/>
        <v/>
      </c>
      <c r="CC35" s="5"/>
      <c r="CD35" s="5"/>
      <c r="CE35" s="5"/>
      <c r="CF35" s="5"/>
      <c r="CG35" s="5">
        <f t="shared" si="3"/>
        <v>0</v>
      </c>
      <c r="CH35" s="5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5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</row>
    <row r="36" spans="1:234" s="35" customFormat="1" ht="28.5" customHeight="1" x14ac:dyDescent="0.2">
      <c r="A36" s="203"/>
      <c r="B36" s="187" t="s">
        <v>43</v>
      </c>
      <c r="C36" s="45">
        <f>SUM(D36:G36)</f>
        <v>0</v>
      </c>
      <c r="D36" s="46"/>
      <c r="E36" s="47"/>
      <c r="F36" s="47"/>
      <c r="G36" s="48"/>
      <c r="H36" s="49"/>
      <c r="I36" s="49"/>
      <c r="J36" s="46"/>
      <c r="K36" s="50"/>
      <c r="L36" s="48"/>
      <c r="M36" s="188"/>
      <c r="N36" s="52"/>
      <c r="O36" s="33" t="str">
        <f t="shared" si="1"/>
        <v/>
      </c>
      <c r="P36" s="34"/>
      <c r="Q36" s="34"/>
      <c r="R36" s="34"/>
      <c r="S36" s="34"/>
      <c r="T36" s="34"/>
      <c r="U36" s="34"/>
      <c r="V36" s="34"/>
      <c r="W36" s="34"/>
      <c r="X36" s="34"/>
      <c r="Y36" s="5"/>
      <c r="Z36" s="5"/>
      <c r="AA36" s="5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3"/>
      <c r="BY36" s="4"/>
      <c r="BZ36" s="4"/>
      <c r="CA36" s="5" t="str">
        <f t="shared" si="2"/>
        <v/>
      </c>
      <c r="CB36" s="5" t="str">
        <f t="shared" si="0"/>
        <v/>
      </c>
      <c r="CC36" s="5"/>
      <c r="CD36" s="5"/>
      <c r="CE36" s="5"/>
      <c r="CF36" s="5"/>
      <c r="CG36" s="5">
        <f t="shared" si="3"/>
        <v>0</v>
      </c>
      <c r="CH36" s="5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5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</row>
    <row r="37" spans="1:234" s="35" customFormat="1" ht="32.1" customHeight="1" x14ac:dyDescent="0.2">
      <c r="A37" s="69" t="s">
        <v>44</v>
      </c>
      <c r="B37" s="70"/>
      <c r="C37" s="70"/>
      <c r="D37" s="71"/>
      <c r="E37" s="71"/>
      <c r="F37" s="71"/>
      <c r="G37" s="71"/>
      <c r="H37" s="10"/>
      <c r="I37" s="13"/>
      <c r="J37" s="10"/>
      <c r="K37" s="10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3"/>
      <c r="BX37" s="3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5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</row>
    <row r="38" spans="1:234" s="35" customFormat="1" ht="45.6" customHeight="1" x14ac:dyDescent="0.2">
      <c r="A38" s="204" t="s">
        <v>3</v>
      </c>
      <c r="B38" s="206"/>
      <c r="C38" s="72" t="s">
        <v>4</v>
      </c>
      <c r="D38" s="72" t="s">
        <v>5</v>
      </c>
      <c r="E38" s="73" t="s">
        <v>45</v>
      </c>
      <c r="F38" s="16" t="s">
        <v>46</v>
      </c>
      <c r="G38" s="15" t="s">
        <v>8</v>
      </c>
      <c r="H38" s="74" t="s">
        <v>9</v>
      </c>
      <c r="I38" s="74" t="s">
        <v>10</v>
      </c>
      <c r="J38" s="74" t="s">
        <v>15</v>
      </c>
      <c r="K38" s="10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3"/>
      <c r="BX38" s="3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5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</row>
    <row r="39" spans="1:234" s="35" customFormat="1" x14ac:dyDescent="0.2">
      <c r="A39" s="240" t="s">
        <v>47</v>
      </c>
      <c r="B39" s="241"/>
      <c r="C39" s="75">
        <f>SUM(D39:F39)</f>
        <v>0</v>
      </c>
      <c r="D39" s="76"/>
      <c r="E39" s="77"/>
      <c r="F39" s="78"/>
      <c r="G39" s="79"/>
      <c r="H39" s="80"/>
      <c r="I39" s="80"/>
      <c r="J39" s="80"/>
      <c r="K39" s="10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3"/>
      <c r="BX39" s="3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5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</row>
    <row r="40" spans="1:234" s="35" customFormat="1" x14ac:dyDescent="0.2">
      <c r="A40" s="246" t="s">
        <v>48</v>
      </c>
      <c r="B40" s="247"/>
      <c r="C40" s="81">
        <f t="shared" ref="C40:C45" si="6">SUM(D40:F40)</f>
        <v>0</v>
      </c>
      <c r="D40" s="65"/>
      <c r="E40" s="82"/>
      <c r="F40" s="83"/>
      <c r="G40" s="84"/>
      <c r="H40" s="80"/>
      <c r="I40" s="80"/>
      <c r="J40" s="80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3"/>
      <c r="BX40" s="3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5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</row>
    <row r="41" spans="1:234" s="35" customFormat="1" x14ac:dyDescent="0.2">
      <c r="A41" s="246" t="s">
        <v>49</v>
      </c>
      <c r="B41" s="247"/>
      <c r="C41" s="23">
        <f t="shared" si="6"/>
        <v>0</v>
      </c>
      <c r="D41" s="65"/>
      <c r="E41" s="82"/>
      <c r="F41" s="83"/>
      <c r="G41" s="84"/>
      <c r="H41" s="80"/>
      <c r="I41" s="80"/>
      <c r="J41" s="80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3"/>
      <c r="BX41" s="3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5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</row>
    <row r="42" spans="1:234" s="35" customFormat="1" x14ac:dyDescent="0.2">
      <c r="A42" s="246" t="s">
        <v>50</v>
      </c>
      <c r="B42" s="247"/>
      <c r="C42" s="23">
        <f t="shared" si="6"/>
        <v>0</v>
      </c>
      <c r="D42" s="65"/>
      <c r="E42" s="60"/>
      <c r="F42" s="83"/>
      <c r="G42" s="85"/>
      <c r="H42" s="86"/>
      <c r="I42" s="86"/>
      <c r="J42" s="86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3"/>
      <c r="BX42" s="3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5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</row>
    <row r="43" spans="1:234" s="35" customFormat="1" ht="21" x14ac:dyDescent="0.2">
      <c r="A43" s="245" t="s">
        <v>51</v>
      </c>
      <c r="B43" s="87" t="s">
        <v>52</v>
      </c>
      <c r="C43" s="88">
        <f t="shared" si="6"/>
        <v>2</v>
      </c>
      <c r="D43" s="76">
        <v>2</v>
      </c>
      <c r="E43" s="77"/>
      <c r="F43" s="78"/>
      <c r="G43" s="79"/>
      <c r="H43" s="89"/>
      <c r="I43" s="89"/>
      <c r="J43" s="89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3"/>
      <c r="BX43" s="3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5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</row>
    <row r="44" spans="1:234" s="35" customFormat="1" x14ac:dyDescent="0.2">
      <c r="A44" s="245"/>
      <c r="B44" s="90" t="s">
        <v>53</v>
      </c>
      <c r="C44" s="23">
        <f t="shared" si="6"/>
        <v>0</v>
      </c>
      <c r="D44" s="65"/>
      <c r="E44" s="82"/>
      <c r="F44" s="83"/>
      <c r="G44" s="84"/>
      <c r="H44" s="89"/>
      <c r="I44" s="89"/>
      <c r="J44" s="89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3"/>
      <c r="BX44" s="3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5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</row>
    <row r="45" spans="1:234" s="35" customFormat="1" ht="23.45" customHeight="1" x14ac:dyDescent="0.2">
      <c r="A45" s="245"/>
      <c r="B45" s="91" t="s">
        <v>54</v>
      </c>
      <c r="C45" s="45">
        <f t="shared" si="6"/>
        <v>0</v>
      </c>
      <c r="D45" s="92"/>
      <c r="E45" s="93"/>
      <c r="F45" s="94"/>
      <c r="G45" s="95"/>
      <c r="H45" s="80"/>
      <c r="I45" s="80"/>
      <c r="J45" s="80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3"/>
      <c r="BX45" s="3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5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</row>
    <row r="46" spans="1:234" s="35" customFormat="1" x14ac:dyDescent="0.2">
      <c r="A46" s="228" t="s">
        <v>55</v>
      </c>
      <c r="B46" s="229"/>
      <c r="C46" s="88">
        <f>SUM(D46:G46)</f>
        <v>0</v>
      </c>
      <c r="D46" s="76"/>
      <c r="E46" s="77"/>
      <c r="F46" s="78"/>
      <c r="G46" s="96"/>
      <c r="H46" s="97"/>
      <c r="I46" s="97"/>
      <c r="J46" s="97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3"/>
      <c r="BX46" s="3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5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</row>
    <row r="47" spans="1:234" s="35" customFormat="1" x14ac:dyDescent="0.2">
      <c r="A47" s="230" t="s">
        <v>56</v>
      </c>
      <c r="B47" s="231"/>
      <c r="C47" s="45">
        <f>SUM(D47:G47)</f>
        <v>1110</v>
      </c>
      <c r="D47" s="92">
        <v>135</v>
      </c>
      <c r="E47" s="93">
        <v>390</v>
      </c>
      <c r="F47" s="98">
        <v>222</v>
      </c>
      <c r="G47" s="99">
        <v>363</v>
      </c>
      <c r="H47" s="100"/>
      <c r="I47" s="100"/>
      <c r="J47" s="100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3"/>
      <c r="BX47" s="3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5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</row>
    <row r="48" spans="1:234" s="35" customFormat="1" x14ac:dyDescent="0.2">
      <c r="A48" s="232" t="s">
        <v>4</v>
      </c>
      <c r="B48" s="233"/>
      <c r="C48" s="101">
        <f t="shared" ref="C48:J48" si="7">SUM(C39:C47)</f>
        <v>1112</v>
      </c>
      <c r="D48" s="101">
        <f>SUM(D39:D47)</f>
        <v>137</v>
      </c>
      <c r="E48" s="102">
        <f t="shared" si="7"/>
        <v>390</v>
      </c>
      <c r="F48" s="103">
        <f t="shared" si="7"/>
        <v>222</v>
      </c>
      <c r="G48" s="104">
        <f>SUM(G46:G47)</f>
        <v>363</v>
      </c>
      <c r="H48" s="105">
        <f t="shared" si="7"/>
        <v>0</v>
      </c>
      <c r="I48" s="105">
        <f t="shared" si="7"/>
        <v>0</v>
      </c>
      <c r="J48" s="105">
        <f t="shared" si="7"/>
        <v>0</v>
      </c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3"/>
      <c r="BX48" s="3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5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</row>
    <row r="49" spans="1:234" s="35" customFormat="1" x14ac:dyDescent="0.2">
      <c r="A49" s="106" t="s">
        <v>57</v>
      </c>
      <c r="B49" s="107"/>
      <c r="C49" s="108"/>
      <c r="D49" s="108"/>
      <c r="E49" s="108"/>
      <c r="F49" s="13"/>
      <c r="G49" s="13"/>
      <c r="H49" s="10"/>
      <c r="I49" s="13"/>
      <c r="J49" s="10"/>
      <c r="K49" s="10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3"/>
      <c r="BX49" s="3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5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</row>
    <row r="50" spans="1:234" s="35" customFormat="1" ht="32.1" customHeight="1" x14ac:dyDescent="0.2">
      <c r="A50" s="109" t="s">
        <v>58</v>
      </c>
      <c r="B50" s="110"/>
      <c r="C50" s="110"/>
      <c r="D50" s="110"/>
      <c r="E50" s="110"/>
      <c r="F50" s="111"/>
      <c r="G50" s="111"/>
      <c r="H50" s="111"/>
      <c r="I50" s="13"/>
      <c r="J50" s="10"/>
      <c r="K50" s="10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3"/>
      <c r="BX50" s="3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5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</row>
    <row r="51" spans="1:234" s="35" customFormat="1" ht="71.45" customHeight="1" x14ac:dyDescent="0.2">
      <c r="A51" s="204" t="s">
        <v>3</v>
      </c>
      <c r="B51" s="206"/>
      <c r="C51" s="191" t="s">
        <v>4</v>
      </c>
      <c r="D51" s="112" t="s">
        <v>59</v>
      </c>
      <c r="E51" s="113" t="s">
        <v>60</v>
      </c>
      <c r="F51" s="22" t="s">
        <v>61</v>
      </c>
      <c r="G51" s="13"/>
      <c r="H51" s="114"/>
      <c r="I51" s="13"/>
      <c r="J51" s="10"/>
      <c r="K51" s="10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3"/>
      <c r="BX51" s="3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5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</row>
    <row r="52" spans="1:234" s="35" customFormat="1" x14ac:dyDescent="0.2">
      <c r="A52" s="234" t="s">
        <v>62</v>
      </c>
      <c r="B52" s="235"/>
      <c r="C52" s="115">
        <f t="shared" ref="C52:C58" si="8">SUM(D52:E52)</f>
        <v>269</v>
      </c>
      <c r="D52" s="76">
        <v>173</v>
      </c>
      <c r="E52" s="78">
        <v>96</v>
      </c>
      <c r="F52" s="116"/>
      <c r="G52" s="117"/>
      <c r="H52" s="118"/>
      <c r="I52" s="119"/>
      <c r="J52" s="117"/>
      <c r="K52" s="117"/>
      <c r="L52" s="5"/>
      <c r="M52" s="5"/>
      <c r="N52" s="5"/>
      <c r="O52" s="5"/>
      <c r="P52" s="5"/>
      <c r="Q52" s="5"/>
      <c r="R52" s="5"/>
      <c r="S52" s="5"/>
      <c r="T52" s="5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3"/>
      <c r="BX52" s="3"/>
      <c r="BY52" s="4"/>
      <c r="BZ52" s="4"/>
      <c r="CA52" s="5"/>
      <c r="CB52" s="5"/>
      <c r="CC52" s="5"/>
      <c r="CD52" s="5"/>
      <c r="CE52" s="5"/>
      <c r="CF52" s="5"/>
      <c r="CG52" s="5"/>
      <c r="CH52" s="5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5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</row>
    <row r="53" spans="1:234" s="35" customFormat="1" x14ac:dyDescent="0.2">
      <c r="A53" s="236" t="s">
        <v>63</v>
      </c>
      <c r="B53" s="237"/>
      <c r="C53" s="120">
        <f t="shared" si="8"/>
        <v>239</v>
      </c>
      <c r="D53" s="121">
        <v>141</v>
      </c>
      <c r="E53" s="122">
        <v>98</v>
      </c>
      <c r="F53" s="123"/>
      <c r="G53" s="117"/>
      <c r="H53" s="118"/>
      <c r="I53" s="119"/>
      <c r="J53" s="117"/>
      <c r="K53" s="117"/>
      <c r="L53" s="5"/>
      <c r="M53" s="5"/>
      <c r="N53" s="5"/>
      <c r="O53" s="5"/>
      <c r="P53" s="5"/>
      <c r="Q53" s="5"/>
      <c r="R53" s="5"/>
      <c r="S53" s="5"/>
      <c r="T53" s="5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3"/>
      <c r="BX53" s="3"/>
      <c r="BY53" s="4"/>
      <c r="BZ53" s="4"/>
      <c r="CA53" s="5"/>
      <c r="CB53" s="5"/>
      <c r="CC53" s="5"/>
      <c r="CD53" s="5"/>
      <c r="CE53" s="5"/>
      <c r="CF53" s="5"/>
      <c r="CG53" s="5"/>
      <c r="CH53" s="5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5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</row>
    <row r="54" spans="1:234" s="35" customFormat="1" ht="27.75" customHeight="1" x14ac:dyDescent="0.2">
      <c r="A54" s="238" t="s">
        <v>38</v>
      </c>
      <c r="B54" s="124" t="s">
        <v>64</v>
      </c>
      <c r="C54" s="115">
        <f t="shared" si="8"/>
        <v>24</v>
      </c>
      <c r="D54" s="76">
        <v>14</v>
      </c>
      <c r="E54" s="78">
        <v>10</v>
      </c>
      <c r="F54" s="125">
        <v>2</v>
      </c>
      <c r="G54" s="117" t="str">
        <f>CA54&amp;CB54</f>
        <v/>
      </c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5"/>
      <c r="T54" s="5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3"/>
      <c r="BX54" s="3"/>
      <c r="BY54" s="4"/>
      <c r="BZ54" s="4"/>
      <c r="CA54" s="5" t="str">
        <f>IF(CG54=1,"* Programa de Atención domiciliaria apersonas con Dependencia Severa debe ser MENOR O IGUAL al Total.","")</f>
        <v/>
      </c>
      <c r="CB54" s="5" t="str">
        <f>IF(CH54=1,"* Recuerde digitar la Columna Programa de Atención Domiciliaria a Personas con Dependencia Severa (Digite Cero si no tiene). ","")</f>
        <v/>
      </c>
      <c r="CC54" s="5"/>
      <c r="CD54" s="5"/>
      <c r="CE54" s="5"/>
      <c r="CF54" s="5"/>
      <c r="CG54" s="5">
        <f>IF(F54&gt;C54,1,0)</f>
        <v>0</v>
      </c>
      <c r="CH54" s="5">
        <f>IF(AND(C54&lt;&gt;0,F54=""),1,0)</f>
        <v>0</v>
      </c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5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</row>
    <row r="55" spans="1:234" s="35" customFormat="1" ht="18" customHeight="1" x14ac:dyDescent="0.2">
      <c r="A55" s="239"/>
      <c r="B55" s="126" t="s">
        <v>65</v>
      </c>
      <c r="C55" s="127">
        <f t="shared" si="8"/>
        <v>203</v>
      </c>
      <c r="D55" s="92">
        <v>142</v>
      </c>
      <c r="E55" s="98">
        <v>61</v>
      </c>
      <c r="F55" s="128">
        <v>24</v>
      </c>
      <c r="G55" s="117" t="str">
        <f>CA55&amp;CB55</f>
        <v/>
      </c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5"/>
      <c r="T55" s="5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3"/>
      <c r="BX55" s="3"/>
      <c r="BY55" s="4"/>
      <c r="BZ55" s="4"/>
      <c r="CA55" s="5" t="str">
        <f>IF(CG55=1,"* Programa de Atención domiciliaria apersonas con Dependencia Severa debe ser MENOR O IGUAL al Total.","")</f>
        <v/>
      </c>
      <c r="CB55" s="5" t="str">
        <f>IF(CH55=1,"* Recuerde digitar la Columna Programa de Atención Domiciliaria a Personas con Dependencia Severa (Digite Cero si no tiene). ","")</f>
        <v/>
      </c>
      <c r="CC55" s="5"/>
      <c r="CD55" s="5"/>
      <c r="CE55" s="5"/>
      <c r="CF55" s="5"/>
      <c r="CG55" s="5">
        <f>IF(F55&gt;C55,1,0)</f>
        <v>0</v>
      </c>
      <c r="CH55" s="5">
        <f>IF(AND(C55&lt;&gt;0,F55=""),1,0)</f>
        <v>0</v>
      </c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5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</row>
    <row r="56" spans="1:234" s="35" customFormat="1" x14ac:dyDescent="0.2">
      <c r="A56" s="240" t="s">
        <v>66</v>
      </c>
      <c r="B56" s="241"/>
      <c r="C56" s="115">
        <f t="shared" si="8"/>
        <v>0</v>
      </c>
      <c r="D56" s="76"/>
      <c r="E56" s="129"/>
      <c r="F56" s="125"/>
      <c r="G56" s="117" t="str">
        <f>CA56&amp;CB56</f>
        <v/>
      </c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5"/>
      <c r="T56" s="5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3"/>
      <c r="BX56" s="3"/>
      <c r="BY56" s="4"/>
      <c r="BZ56" s="4"/>
      <c r="CA56" s="5" t="str">
        <f>IF(CG56=1,"* Programa de Atención domiciliaria apersonas con Dependencia Severa debe ser MENOR O IGUAL al Total.","")</f>
        <v/>
      </c>
      <c r="CB56" s="5" t="str">
        <f>IF(CH56=1,"* Recuerde digitar la Columna Programa de Atención Domiciliaria a Personas con Dependencia Severa (Digite Cero si no tiene). ","")</f>
        <v/>
      </c>
      <c r="CC56" s="5"/>
      <c r="CD56" s="5"/>
      <c r="CE56" s="5"/>
      <c r="CF56" s="5"/>
      <c r="CG56" s="5">
        <f>IF(F56&gt;C56,1,0)</f>
        <v>0</v>
      </c>
      <c r="CH56" s="5">
        <f>IF(AND(C56&lt;&gt;0,F56=""),1,0)</f>
        <v>0</v>
      </c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5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</row>
    <row r="57" spans="1:234" s="35" customFormat="1" x14ac:dyDescent="0.2">
      <c r="A57" s="242" t="s">
        <v>67</v>
      </c>
      <c r="B57" s="242"/>
      <c r="C57" s="130">
        <f t="shared" si="8"/>
        <v>373</v>
      </c>
      <c r="D57" s="131">
        <v>266</v>
      </c>
      <c r="E57" s="132">
        <v>107</v>
      </c>
      <c r="F57" s="133"/>
      <c r="G57" s="117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5"/>
      <c r="T57" s="5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3"/>
      <c r="BX57" s="3"/>
      <c r="BY57" s="4"/>
      <c r="BZ57" s="4"/>
      <c r="CA57" s="5"/>
      <c r="CB57" s="5"/>
      <c r="CC57" s="5"/>
      <c r="CD57" s="5"/>
      <c r="CE57" s="5"/>
      <c r="CF57" s="5"/>
      <c r="CG57" s="5"/>
      <c r="CH57" s="5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5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</row>
    <row r="58" spans="1:234" s="35" customFormat="1" ht="18.75" customHeight="1" x14ac:dyDescent="0.2">
      <c r="A58" s="243" t="s">
        <v>68</v>
      </c>
      <c r="B58" s="244"/>
      <c r="C58" s="127">
        <f t="shared" si="8"/>
        <v>0</v>
      </c>
      <c r="D58" s="92"/>
      <c r="E58" s="134"/>
      <c r="F58" s="128"/>
      <c r="G58" s="117" t="str">
        <f>CA58&amp;CB58</f>
        <v/>
      </c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5"/>
      <c r="T58" s="5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3"/>
      <c r="BX58" s="3"/>
      <c r="BY58" s="4"/>
      <c r="BZ58" s="4"/>
      <c r="CA58" s="5" t="str">
        <f>IF(CG58=1,"* Programa de Atención domiciliaria apersonas con Dependencia Severa debe ser MENOR O IGUAL al Total.","")</f>
        <v/>
      </c>
      <c r="CB58" s="5" t="str">
        <f>IF(CH58=1,"* Recuerde digitar la Columna Programa de Atención Domiciliaria a Personas con Dependencia Severa (Digite Cero si no tiene). ","")</f>
        <v/>
      </c>
      <c r="CC58" s="5"/>
      <c r="CD58" s="5"/>
      <c r="CE58" s="5"/>
      <c r="CF58" s="5"/>
      <c r="CG58" s="5">
        <f>IF(F58&gt;C58,1,0)</f>
        <v>0</v>
      </c>
      <c r="CH58" s="5">
        <f>IF(AND(C58&lt;&gt;0,F58=""),1,0)</f>
        <v>0</v>
      </c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5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</row>
    <row r="59" spans="1:234" s="35" customFormat="1" x14ac:dyDescent="0.2">
      <c r="A59" s="242" t="s">
        <v>69</v>
      </c>
      <c r="B59" s="242"/>
      <c r="C59" s="135">
        <f>D59</f>
        <v>0</v>
      </c>
      <c r="D59" s="131"/>
      <c r="E59" s="136"/>
      <c r="F59" s="137"/>
      <c r="G59" s="117" t="str">
        <f>CA59&amp;CB59</f>
        <v/>
      </c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5"/>
      <c r="T59" s="5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3"/>
      <c r="BX59" s="3"/>
      <c r="BY59" s="4"/>
      <c r="BZ59" s="4"/>
      <c r="CA59" s="5" t="str">
        <f>IF(CG59=1,"* Programa de Atención domiciliaria apersonas con Dependencia Severa debe ser MENOR O IGUAL al Total.","")</f>
        <v/>
      </c>
      <c r="CB59" s="5" t="str">
        <f>IF(CH59=1,"* Recuerde digitar la Columna Programa de Atención Domiciliaria a Personas con Dependencia Severa (Digite Cero si no tiene). ","")</f>
        <v/>
      </c>
      <c r="CC59" s="5"/>
      <c r="CD59" s="5"/>
      <c r="CE59" s="5"/>
      <c r="CF59" s="5"/>
      <c r="CG59" s="5">
        <f>IF(F59&gt;C59,1,0)</f>
        <v>0</v>
      </c>
      <c r="CH59" s="5">
        <f>IF(AND(C59&lt;&gt;0,F59=""),1,0)</f>
        <v>0</v>
      </c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5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</row>
    <row r="60" spans="1:234" s="35" customFormat="1" x14ac:dyDescent="0.2">
      <c r="A60" s="227" t="s">
        <v>70</v>
      </c>
      <c r="B60" s="227"/>
      <c r="C60" s="138">
        <f>D60</f>
        <v>0</v>
      </c>
      <c r="D60" s="65"/>
      <c r="E60" s="139"/>
      <c r="F60" s="140"/>
      <c r="G60" s="117"/>
      <c r="H60" s="119"/>
      <c r="I60" s="117"/>
      <c r="J60" s="117"/>
      <c r="K60" s="117"/>
      <c r="L60" s="5"/>
      <c r="M60" s="5"/>
      <c r="N60" s="5"/>
      <c r="O60" s="5"/>
      <c r="P60" s="5"/>
      <c r="Q60" s="5"/>
      <c r="R60" s="5"/>
      <c r="S60" s="5"/>
      <c r="T60" s="5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3"/>
      <c r="BX60" s="3"/>
      <c r="BY60" s="4"/>
      <c r="BZ60" s="4"/>
      <c r="CA60" s="5"/>
      <c r="CB60" s="5"/>
      <c r="CC60" s="5"/>
      <c r="CD60" s="5"/>
      <c r="CE60" s="5"/>
      <c r="CF60" s="5"/>
      <c r="CG60" s="5"/>
      <c r="CH60" s="5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5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</row>
    <row r="61" spans="1:234" s="35" customFormat="1" ht="23.25" customHeight="1" x14ac:dyDescent="0.2">
      <c r="A61" s="209" t="s">
        <v>71</v>
      </c>
      <c r="B61" s="209"/>
      <c r="C61" s="141">
        <f>+F61</f>
        <v>0</v>
      </c>
      <c r="D61" s="142"/>
      <c r="E61" s="143"/>
      <c r="F61" s="144"/>
      <c r="G61" s="117" t="str">
        <f>CA61&amp;CB61</f>
        <v/>
      </c>
      <c r="H61" s="119"/>
      <c r="I61" s="117"/>
      <c r="J61" s="117"/>
      <c r="K61" s="117"/>
      <c r="L61" s="5"/>
      <c r="M61" s="5"/>
      <c r="N61" s="5"/>
      <c r="O61" s="5"/>
      <c r="P61" s="5"/>
      <c r="Q61" s="5"/>
      <c r="R61" s="5"/>
      <c r="S61" s="5"/>
      <c r="T61" s="5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3"/>
      <c r="BX61" s="3"/>
      <c r="BY61" s="4"/>
      <c r="BZ61" s="4"/>
      <c r="CA61" s="5" t="str">
        <f>IF(CG61=1,"* Programa de Atención domiciliaria apersonas con Dependencia Severa debe ser MENOR O IGUAL al Total.","")</f>
        <v/>
      </c>
      <c r="CB61" s="5" t="str">
        <f>IF(CH61=1,"* Recuerde digitar la Columna Programa de Atención Domiciliaria a Personas con Dependencia Severa (Digite Cero si no tiene). ","")</f>
        <v/>
      </c>
      <c r="CC61" s="5"/>
      <c r="CD61" s="5"/>
      <c r="CE61" s="5"/>
      <c r="CF61" s="5"/>
      <c r="CG61" s="5">
        <f>IF(F61&gt;C61,1,0)</f>
        <v>0</v>
      </c>
      <c r="CH61" s="5">
        <f>IF(AND(C61&lt;&gt;0,F61=""),1,0)</f>
        <v>0</v>
      </c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5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</row>
    <row r="62" spans="1:234" s="35" customFormat="1" ht="32.1" customHeight="1" x14ac:dyDescent="0.2">
      <c r="A62" s="109" t="s">
        <v>72</v>
      </c>
      <c r="B62" s="110"/>
      <c r="C62" s="110"/>
      <c r="D62" s="110"/>
      <c r="E62" s="110"/>
      <c r="F62" s="110"/>
      <c r="G62" s="145"/>
      <c r="H62" s="146"/>
      <c r="I62" s="119"/>
      <c r="J62" s="117"/>
      <c r="K62" s="117"/>
      <c r="L62" s="5"/>
      <c r="M62" s="5"/>
      <c r="N62" s="5"/>
      <c r="O62" s="5"/>
      <c r="P62" s="5"/>
      <c r="Q62" s="5"/>
      <c r="R62" s="5"/>
      <c r="S62" s="5"/>
      <c r="T62" s="5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3"/>
      <c r="BX62" s="3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5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</row>
    <row r="63" spans="1:234" s="35" customFormat="1" x14ac:dyDescent="0.2">
      <c r="A63" s="210" t="s">
        <v>73</v>
      </c>
      <c r="B63" s="211"/>
      <c r="C63" s="216" t="s">
        <v>74</v>
      </c>
      <c r="D63" s="216"/>
      <c r="E63" s="216"/>
      <c r="F63" s="216"/>
      <c r="G63" s="217"/>
      <c r="H63" s="218" t="s">
        <v>75</v>
      </c>
      <c r="I63" s="219"/>
      <c r="J63" s="10"/>
      <c r="K63" s="10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3"/>
      <c r="BX63" s="3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5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</row>
    <row r="64" spans="1:234" s="35" customFormat="1" x14ac:dyDescent="0.2">
      <c r="A64" s="212"/>
      <c r="B64" s="213"/>
      <c r="C64" s="210" t="s">
        <v>4</v>
      </c>
      <c r="D64" s="204" t="s">
        <v>76</v>
      </c>
      <c r="E64" s="205"/>
      <c r="F64" s="206"/>
      <c r="G64" s="221" t="s">
        <v>77</v>
      </c>
      <c r="H64" s="220"/>
      <c r="I64" s="219"/>
      <c r="J64" s="10"/>
      <c r="K64" s="10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3"/>
      <c r="BX64" s="3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5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</row>
    <row r="65" spans="1:234" s="35" customFormat="1" ht="26.45" customHeight="1" x14ac:dyDescent="0.2">
      <c r="A65" s="214"/>
      <c r="B65" s="215"/>
      <c r="C65" s="214"/>
      <c r="D65" s="112" t="s">
        <v>78</v>
      </c>
      <c r="E65" s="16" t="s">
        <v>79</v>
      </c>
      <c r="F65" s="147" t="s">
        <v>80</v>
      </c>
      <c r="G65" s="222"/>
      <c r="H65" s="148" t="s">
        <v>81</v>
      </c>
      <c r="I65" s="191" t="s">
        <v>82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3"/>
      <c r="BX65" s="3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5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</row>
    <row r="66" spans="1:234" s="35" customFormat="1" x14ac:dyDescent="0.2">
      <c r="A66" s="223" t="s">
        <v>83</v>
      </c>
      <c r="B66" s="224"/>
      <c r="C66" s="149">
        <f>SUM(D66:F66)+H66</f>
        <v>1</v>
      </c>
      <c r="D66" s="76"/>
      <c r="E66" s="77"/>
      <c r="F66" s="150">
        <v>1</v>
      </c>
      <c r="G66" s="151"/>
      <c r="H66" s="125">
        <v>0</v>
      </c>
      <c r="I66" s="15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3"/>
      <c r="BX66" s="3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5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</row>
    <row r="67" spans="1:234" s="35" customFormat="1" x14ac:dyDescent="0.2">
      <c r="A67" s="225" t="s">
        <v>84</v>
      </c>
      <c r="B67" s="226"/>
      <c r="C67" s="153">
        <f t="shared" ref="C67:C71" si="9">SUM(D67:F67)+H67</f>
        <v>2</v>
      </c>
      <c r="D67" s="65"/>
      <c r="E67" s="82"/>
      <c r="F67" s="154">
        <v>1</v>
      </c>
      <c r="G67" s="155"/>
      <c r="H67" s="156">
        <v>1</v>
      </c>
      <c r="I67" s="157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3"/>
      <c r="BX67" s="3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5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</row>
    <row r="68" spans="1:234" s="35" customFormat="1" x14ac:dyDescent="0.2">
      <c r="A68" s="225" t="s">
        <v>85</v>
      </c>
      <c r="B68" s="226"/>
      <c r="C68" s="153">
        <f t="shared" si="9"/>
        <v>0</v>
      </c>
      <c r="D68" s="65"/>
      <c r="E68" s="82"/>
      <c r="F68" s="154"/>
      <c r="G68" s="155"/>
      <c r="H68" s="156">
        <v>0</v>
      </c>
      <c r="I68" s="157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3"/>
      <c r="BX68" s="3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5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</row>
    <row r="69" spans="1:234" s="35" customFormat="1" x14ac:dyDescent="0.2">
      <c r="A69" s="225" t="s">
        <v>86</v>
      </c>
      <c r="B69" s="226"/>
      <c r="C69" s="153">
        <f t="shared" si="9"/>
        <v>2</v>
      </c>
      <c r="D69" s="65"/>
      <c r="E69" s="82"/>
      <c r="F69" s="154"/>
      <c r="G69" s="155"/>
      <c r="H69" s="156">
        <v>2</v>
      </c>
      <c r="I69" s="157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3"/>
      <c r="BX69" s="3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5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</row>
    <row r="70" spans="1:234" s="35" customFormat="1" x14ac:dyDescent="0.2">
      <c r="A70" s="225" t="s">
        <v>87</v>
      </c>
      <c r="B70" s="226"/>
      <c r="C70" s="153">
        <f t="shared" si="9"/>
        <v>22</v>
      </c>
      <c r="D70" s="65"/>
      <c r="E70" s="82"/>
      <c r="F70" s="154"/>
      <c r="G70" s="155"/>
      <c r="H70" s="156">
        <v>22</v>
      </c>
      <c r="I70" s="157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3"/>
      <c r="BX70" s="3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5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</row>
    <row r="71" spans="1:234" s="35" customFormat="1" x14ac:dyDescent="0.2">
      <c r="A71" s="207" t="s">
        <v>88</v>
      </c>
      <c r="B71" s="208"/>
      <c r="C71" s="158">
        <f t="shared" si="9"/>
        <v>2</v>
      </c>
      <c r="D71" s="92"/>
      <c r="E71" s="93"/>
      <c r="F71" s="159"/>
      <c r="G71" s="160"/>
      <c r="H71" s="128">
        <v>2</v>
      </c>
      <c r="I71" s="16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3"/>
      <c r="BX71" s="3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5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</row>
    <row r="72" spans="1:234" s="35" customFormat="1" x14ac:dyDescent="0.2">
      <c r="A72" s="1" t="s">
        <v>89</v>
      </c>
      <c r="B72" s="10"/>
      <c r="C72" s="10"/>
      <c r="D72" s="10"/>
      <c r="E72" s="10"/>
      <c r="F72" s="10"/>
      <c r="G72" s="10"/>
      <c r="H72" s="10"/>
      <c r="I72" s="1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3"/>
      <c r="BX72" s="3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5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</row>
    <row r="73" spans="1:234" s="35" customFormat="1" ht="32.1" customHeight="1" x14ac:dyDescent="0.2">
      <c r="A73" s="162" t="s">
        <v>90</v>
      </c>
      <c r="B73" s="163"/>
      <c r="C73" s="163"/>
      <c r="D73" s="163"/>
      <c r="E73" s="163"/>
      <c r="F73" s="164"/>
      <c r="G73" s="164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3"/>
      <c r="BX73" s="3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5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</row>
    <row r="74" spans="1:234" s="35" customFormat="1" ht="21" customHeight="1" x14ac:dyDescent="0.2">
      <c r="A74" s="199" t="s">
        <v>91</v>
      </c>
      <c r="B74" s="199" t="s">
        <v>92</v>
      </c>
      <c r="C74" s="204" t="s">
        <v>93</v>
      </c>
      <c r="D74" s="205"/>
      <c r="E74" s="205"/>
      <c r="F74" s="205"/>
      <c r="G74" s="206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3"/>
      <c r="BX74" s="3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5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</row>
    <row r="75" spans="1:234" s="35" customFormat="1" ht="21.75" customHeight="1" x14ac:dyDescent="0.2">
      <c r="A75" s="200"/>
      <c r="B75" s="200"/>
      <c r="C75" s="112" t="s">
        <v>94</v>
      </c>
      <c r="D75" s="165" t="s">
        <v>95</v>
      </c>
      <c r="E75" s="16" t="s">
        <v>96</v>
      </c>
      <c r="F75" s="16" t="s">
        <v>97</v>
      </c>
      <c r="G75" s="147" t="s">
        <v>98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3"/>
      <c r="BX75" s="3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5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</row>
    <row r="76" spans="1:234" s="35" customFormat="1" ht="21" customHeight="1" x14ac:dyDescent="0.2">
      <c r="A76" s="166" t="s">
        <v>99</v>
      </c>
      <c r="B76" s="167">
        <f>SUM(C76:G76)</f>
        <v>0</v>
      </c>
      <c r="C76" s="76"/>
      <c r="D76" s="168"/>
      <c r="E76" s="168"/>
      <c r="F76" s="168"/>
      <c r="G76" s="169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3"/>
      <c r="BX76" s="3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5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</row>
    <row r="77" spans="1:234" s="35" customFormat="1" ht="21" customHeight="1" x14ac:dyDescent="0.2">
      <c r="A77" s="170" t="s">
        <v>53</v>
      </c>
      <c r="B77" s="171">
        <f>SUM(C77:G77)</f>
        <v>0</v>
      </c>
      <c r="C77" s="92"/>
      <c r="D77" s="94"/>
      <c r="E77" s="94"/>
      <c r="F77" s="94"/>
      <c r="G77" s="17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3"/>
      <c r="BX77" s="3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5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</row>
    <row r="78" spans="1:234" ht="32.1" customHeight="1" x14ac:dyDescent="0.2">
      <c r="A78" s="162" t="s">
        <v>100</v>
      </c>
      <c r="B78" s="163"/>
      <c r="C78" s="163"/>
      <c r="D78" s="163"/>
      <c r="E78" s="163"/>
      <c r="F78" s="164"/>
      <c r="G78" s="164"/>
    </row>
    <row r="79" spans="1:234" ht="21" customHeight="1" x14ac:dyDescent="0.2">
      <c r="A79" s="199" t="s">
        <v>91</v>
      </c>
      <c r="B79" s="199" t="s">
        <v>101</v>
      </c>
      <c r="C79" s="204" t="s">
        <v>102</v>
      </c>
      <c r="D79" s="205"/>
      <c r="E79" s="205"/>
      <c r="F79" s="205"/>
      <c r="G79" s="206"/>
    </row>
    <row r="80" spans="1:234" ht="21" customHeight="1" x14ac:dyDescent="0.2">
      <c r="A80" s="200"/>
      <c r="B80" s="200"/>
      <c r="C80" s="112" t="s">
        <v>94</v>
      </c>
      <c r="D80" s="165" t="s">
        <v>95</v>
      </c>
      <c r="E80" s="16" t="s">
        <v>96</v>
      </c>
      <c r="F80" s="16" t="s">
        <v>97</v>
      </c>
      <c r="G80" s="147" t="s">
        <v>98</v>
      </c>
    </row>
    <row r="81" spans="1:104" ht="25.5" customHeight="1" x14ac:dyDescent="0.2">
      <c r="A81" s="173" t="s">
        <v>103</v>
      </c>
      <c r="B81" s="174">
        <f>SUM(C81:G81)</f>
        <v>0</v>
      </c>
      <c r="C81" s="175"/>
      <c r="D81" s="176"/>
      <c r="E81" s="176"/>
      <c r="F81" s="176"/>
      <c r="G81" s="177"/>
    </row>
    <row r="82" spans="1:104" ht="28.5" customHeight="1" x14ac:dyDescent="0.2">
      <c r="A82" s="162" t="s">
        <v>104</v>
      </c>
      <c r="B82" s="163"/>
      <c r="C82" s="163"/>
      <c r="D82" s="163"/>
      <c r="E82" s="163"/>
      <c r="F82" s="164"/>
      <c r="G82" s="164"/>
    </row>
    <row r="83" spans="1:104" ht="18" customHeight="1" x14ac:dyDescent="0.2">
      <c r="A83" s="199" t="s">
        <v>105</v>
      </c>
      <c r="B83" s="201" t="s">
        <v>106</v>
      </c>
      <c r="C83" s="201" t="s">
        <v>107</v>
      </c>
      <c r="BR83" s="3"/>
      <c r="BS83" s="3"/>
      <c r="BT83" s="3"/>
      <c r="BU83" s="3"/>
      <c r="BV83" s="35"/>
      <c r="BW83" s="35"/>
      <c r="BX83" s="35"/>
      <c r="CV83" s="5"/>
      <c r="CW83" s="5"/>
      <c r="CX83" s="5"/>
      <c r="CY83" s="5"/>
      <c r="CZ83" s="5"/>
    </row>
    <row r="84" spans="1:104" ht="27.75" customHeight="1" x14ac:dyDescent="0.2">
      <c r="A84" s="200"/>
      <c r="B84" s="202"/>
      <c r="C84" s="203"/>
      <c r="BR84" s="3"/>
      <c r="BS84" s="3"/>
      <c r="BT84" s="3"/>
      <c r="BU84" s="3"/>
      <c r="BV84" s="35"/>
      <c r="BW84" s="35"/>
      <c r="BX84" s="35"/>
      <c r="CV84" s="5"/>
      <c r="CW84" s="5"/>
      <c r="CX84" s="5"/>
      <c r="CY84" s="5"/>
      <c r="CZ84" s="5"/>
    </row>
    <row r="85" spans="1:104" ht="27.75" customHeight="1" x14ac:dyDescent="0.2">
      <c r="A85" s="173" t="s">
        <v>99</v>
      </c>
      <c r="B85" s="178"/>
      <c r="C85" s="178"/>
      <c r="BR85" s="3"/>
      <c r="BS85" s="3"/>
      <c r="BT85" s="3"/>
      <c r="BU85" s="3"/>
      <c r="BV85" s="35"/>
      <c r="BW85" s="35"/>
      <c r="BX85" s="35"/>
      <c r="CV85" s="5"/>
      <c r="CW85" s="5"/>
      <c r="CX85" s="5"/>
      <c r="CY85" s="5"/>
      <c r="CZ85" s="5"/>
    </row>
    <row r="194" spans="1:234" ht="12" customHeight="1" x14ac:dyDescent="0.2"/>
    <row r="195" spans="1:234" s="179" customFormat="1" x14ac:dyDescent="0.2">
      <c r="A195" s="179">
        <f>SUM(C10:C36,C48,C52:C61,C66:C71,B76:B77,B81,B85:C85)</f>
        <v>2249</v>
      </c>
      <c r="B195" s="179">
        <f>SUM(CG7:CO85)</f>
        <v>0</v>
      </c>
      <c r="BW195" s="180"/>
      <c r="BX195" s="180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</row>
  </sheetData>
  <mergeCells count="64">
    <mergeCell ref="A14:B14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43:A45"/>
    <mergeCell ref="A27:B27"/>
    <mergeCell ref="A28:B28"/>
    <mergeCell ref="A29:B29"/>
    <mergeCell ref="A30:B30"/>
    <mergeCell ref="A31:B31"/>
    <mergeCell ref="A32:A36"/>
    <mergeCell ref="A38:B38"/>
    <mergeCell ref="A39:B39"/>
    <mergeCell ref="A40:B40"/>
    <mergeCell ref="A41:B41"/>
    <mergeCell ref="A42:B42"/>
    <mergeCell ref="A60:B60"/>
    <mergeCell ref="A46:B46"/>
    <mergeCell ref="A47:B47"/>
    <mergeCell ref="A48:B48"/>
    <mergeCell ref="A51:B51"/>
    <mergeCell ref="A52:B52"/>
    <mergeCell ref="A53:B53"/>
    <mergeCell ref="A54:A55"/>
    <mergeCell ref="A56:B56"/>
    <mergeCell ref="A57:B57"/>
    <mergeCell ref="A58:B58"/>
    <mergeCell ref="A59:B59"/>
    <mergeCell ref="A71:B71"/>
    <mergeCell ref="A61:B61"/>
    <mergeCell ref="A63:B65"/>
    <mergeCell ref="C63:G63"/>
    <mergeCell ref="H63:I64"/>
    <mergeCell ref="C64:C65"/>
    <mergeCell ref="D64:F64"/>
    <mergeCell ref="G64:G65"/>
    <mergeCell ref="A66:B66"/>
    <mergeCell ref="A67:B67"/>
    <mergeCell ref="A68:B68"/>
    <mergeCell ref="A69:B69"/>
    <mergeCell ref="A70:B70"/>
    <mergeCell ref="A83:A84"/>
    <mergeCell ref="B83:B84"/>
    <mergeCell ref="C83:C84"/>
    <mergeCell ref="A74:A75"/>
    <mergeCell ref="B74:B75"/>
    <mergeCell ref="C74:G74"/>
    <mergeCell ref="A79:A80"/>
    <mergeCell ref="B79:B80"/>
    <mergeCell ref="C79:G79"/>
  </mergeCells>
  <dataValidations count="1">
    <dataValidation type="whole" allowBlank="1" showInputMessage="1" showErrorMessage="1" sqref="A1:XFD1048576" xr:uid="{1C4702C0-2414-49CD-8A11-F46E38B31792}">
      <formula1>0</formula1>
      <formula2>1E+27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Z195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0.42578125" style="2" customWidth="1"/>
    <col min="2" max="2" width="25.85546875" style="2" customWidth="1"/>
    <col min="3" max="3" width="18.28515625" style="2" customWidth="1"/>
    <col min="4" max="10" width="16" style="2" customWidth="1"/>
    <col min="11" max="11" width="18.42578125" style="2" customWidth="1"/>
    <col min="12" max="12" width="16.28515625" style="2" customWidth="1"/>
    <col min="13" max="74" width="11.42578125" style="2"/>
    <col min="75" max="76" width="11.42578125" style="3"/>
    <col min="77" max="77" width="11.42578125" style="4" customWidth="1"/>
    <col min="78" max="104" width="11.28515625" style="4" hidden="1" customWidth="1"/>
    <col min="105" max="105" width="11.28515625" style="5" hidden="1" customWidth="1"/>
    <col min="106" max="234" width="11.42578125" style="5"/>
    <col min="235" max="16384" width="11.42578125" style="2"/>
  </cols>
  <sheetData>
    <row r="1" spans="1:234" ht="16.350000000000001" customHeight="1" x14ac:dyDescent="0.2">
      <c r="A1" s="1" t="s">
        <v>0</v>
      </c>
    </row>
    <row r="2" spans="1:234" ht="16.350000000000001" customHeight="1" x14ac:dyDescent="0.2">
      <c r="A2" s="1" t="str">
        <f>CONCATENATE("COMUNA: ",[5]NOMBRE!B2," - ","( ",[5]NOMBRE!C2,[5]NOMBRE!D2,[5]NOMBRE!E2,[5]NOMBRE!F2,[5]NOMBRE!G2," )")</f>
        <v>COMUNA: LINARES - ( 07401 )</v>
      </c>
    </row>
    <row r="3" spans="1:234" ht="16.350000000000001" customHeight="1" x14ac:dyDescent="0.2">
      <c r="A3" s="1" t="str">
        <f>CONCATENATE("ESTABLECIMIENTO/ESTRATEGIA: ",[5]NOMBRE!B3," - ","( ",[5]NOMBRE!C3,[5]NOMBRE!D3,[5]NOMBRE!E3,[5]NOMBRE!F3,[5]NOMBRE!G3,[5]NOMBRE!H3," )")</f>
        <v>ESTABLECIMIENTO/ESTRATEGIA: HOSPITAL PRESIDENTE CARLOS IBAÑEZ DEL CAMPO - ( 116108 )</v>
      </c>
    </row>
    <row r="4" spans="1:234" ht="16.350000000000001" customHeight="1" x14ac:dyDescent="0.2">
      <c r="A4" s="1" t="str">
        <f>CONCATENATE("MES: ",[5]NOMBRE!B6," - ","( ",[5]NOMBRE!C6,[5]NOMBRE!D6," )")</f>
        <v>MES: ABRIL - ( 04 )</v>
      </c>
    </row>
    <row r="5" spans="1:234" ht="16.350000000000001" customHeight="1" x14ac:dyDescent="0.2">
      <c r="A5" s="1" t="str">
        <f>CONCATENATE("AÑO: ",[5]NOMBRE!B7)</f>
        <v>AÑO: 2021</v>
      </c>
    </row>
    <row r="6" spans="1:234" ht="15" customHeight="1" x14ac:dyDescent="0.2">
      <c r="A6" s="6"/>
      <c r="B6" s="6"/>
      <c r="C6" s="7" t="s">
        <v>1</v>
      </c>
      <c r="D6" s="6"/>
      <c r="E6" s="6"/>
      <c r="F6" s="6"/>
      <c r="G6" s="6"/>
      <c r="H6" s="8"/>
      <c r="I6" s="9"/>
      <c r="J6" s="10"/>
      <c r="K6" s="10"/>
    </row>
    <row r="7" spans="1:234" ht="15" x14ac:dyDescent="0.2">
      <c r="A7" s="11"/>
      <c r="B7" s="11"/>
      <c r="C7" s="11"/>
      <c r="D7" s="11"/>
      <c r="E7" s="11"/>
      <c r="F7" s="11"/>
      <c r="G7" s="11"/>
      <c r="H7" s="8"/>
      <c r="I7" s="9"/>
      <c r="J7" s="10"/>
      <c r="K7" s="10"/>
    </row>
    <row r="8" spans="1:234" ht="32.1" customHeight="1" x14ac:dyDescent="0.2">
      <c r="A8" s="12" t="s">
        <v>2</v>
      </c>
      <c r="G8" s="12"/>
      <c r="I8" s="13"/>
      <c r="J8" s="10"/>
      <c r="K8" s="10"/>
    </row>
    <row r="9" spans="1:234" ht="66.75" customHeight="1" x14ac:dyDescent="0.2">
      <c r="A9" s="204" t="s">
        <v>3</v>
      </c>
      <c r="B9" s="205"/>
      <c r="C9" s="192" t="s">
        <v>4</v>
      </c>
      <c r="D9" s="15" t="s">
        <v>5</v>
      </c>
      <c r="E9" s="16" t="s">
        <v>6</v>
      </c>
      <c r="F9" s="16" t="s">
        <v>7</v>
      </c>
      <c r="G9" s="17" t="s">
        <v>8</v>
      </c>
      <c r="H9" s="18" t="s">
        <v>9</v>
      </c>
      <c r="I9" s="19" t="s">
        <v>10</v>
      </c>
      <c r="J9" s="19" t="s">
        <v>11</v>
      </c>
      <c r="K9" s="113" t="s">
        <v>12</v>
      </c>
      <c r="L9" s="21" t="s">
        <v>13</v>
      </c>
      <c r="M9" s="22" t="s">
        <v>14</v>
      </c>
      <c r="N9" s="22" t="s">
        <v>15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BW9" s="2"/>
    </row>
    <row r="10" spans="1:234" s="35" customFormat="1" ht="17.25" customHeight="1" x14ac:dyDescent="0.2">
      <c r="A10" s="228" t="s">
        <v>16</v>
      </c>
      <c r="B10" s="229"/>
      <c r="C10" s="23">
        <f>SUM(D10:G10)</f>
        <v>0</v>
      </c>
      <c r="D10" s="24"/>
      <c r="E10" s="25"/>
      <c r="F10" s="25"/>
      <c r="G10" s="26"/>
      <c r="H10" s="27"/>
      <c r="I10" s="28"/>
      <c r="J10" s="29"/>
      <c r="K10" s="27"/>
      <c r="L10" s="30"/>
      <c r="M10" s="31"/>
      <c r="N10" s="32"/>
      <c r="O10" s="33" t="str">
        <f>CA10&amp;CB10</f>
        <v/>
      </c>
      <c r="P10" s="34"/>
      <c r="Q10" s="34"/>
      <c r="R10" s="34"/>
      <c r="S10" s="34"/>
      <c r="T10" s="34"/>
      <c r="U10" s="34"/>
      <c r="V10" s="34"/>
      <c r="W10" s="34"/>
      <c r="X10" s="34"/>
      <c r="Y10" s="5"/>
      <c r="Z10" s="5"/>
      <c r="AA10" s="5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3"/>
      <c r="BY10" s="4"/>
      <c r="BZ10" s="4"/>
      <c r="CA10" s="5" t="str">
        <f>IF(CG10=1,"* La suma del número de Primera, Segunda y Tercera o más Visitas de Seguimiento debe coincidir con el Total. ","")</f>
        <v/>
      </c>
      <c r="CB10" s="5" t="str">
        <f t="shared" ref="CB10:CB36" si="0">IF(CH10=1,"* Programa de Atención Domiciliaria a Personas con Dependencia Severa debe ser MENOR O IGUAL al Total. ","")</f>
        <v/>
      </c>
      <c r="CC10" s="5"/>
      <c r="CD10" s="5"/>
      <c r="CE10" s="5"/>
      <c r="CF10" s="5"/>
      <c r="CG10" s="5">
        <f>IF((K10+J10+L10)&lt;&gt;C10,1,0)</f>
        <v>0</v>
      </c>
      <c r="CH10" s="5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5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</row>
    <row r="11" spans="1:234" s="35" customFormat="1" ht="17.25" customHeight="1" x14ac:dyDescent="0.2">
      <c r="A11" s="246" t="s">
        <v>17</v>
      </c>
      <c r="B11" s="249"/>
      <c r="C11" s="23">
        <f>SUM(D11:G11)</f>
        <v>0</v>
      </c>
      <c r="D11" s="36"/>
      <c r="E11" s="37"/>
      <c r="F11" s="37"/>
      <c r="G11" s="38"/>
      <c r="H11" s="39"/>
      <c r="I11" s="40"/>
      <c r="J11" s="41"/>
      <c r="K11" s="39"/>
      <c r="L11" s="38"/>
      <c r="M11" s="42"/>
      <c r="N11" s="32"/>
      <c r="O11" s="33" t="str">
        <f t="shared" ref="O11:O36" si="1">CA11&amp;CB11</f>
        <v/>
      </c>
      <c r="P11" s="34"/>
      <c r="Q11" s="34"/>
      <c r="R11" s="34"/>
      <c r="S11" s="34"/>
      <c r="T11" s="34"/>
      <c r="U11" s="34"/>
      <c r="V11" s="34"/>
      <c r="W11" s="34"/>
      <c r="X11" s="34"/>
      <c r="Y11" s="5"/>
      <c r="Z11" s="5"/>
      <c r="AA11" s="5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3"/>
      <c r="BY11" s="4"/>
      <c r="BZ11" s="4"/>
      <c r="CA11" s="5" t="str">
        <f t="shared" ref="CA11:CA36" si="2">IF(CG11=1,"* La suma del número de Primera, Segunda y Tercera o más Visitas de Seguimiento debe coincidir con el Total. ","")</f>
        <v/>
      </c>
      <c r="CB11" s="5" t="str">
        <f t="shared" si="0"/>
        <v/>
      </c>
      <c r="CC11" s="5"/>
      <c r="CD11" s="5"/>
      <c r="CE11" s="5"/>
      <c r="CF11" s="5"/>
      <c r="CG11" s="5">
        <f t="shared" ref="CG11:CG36" si="3">IF((K11+J11+L11)&lt;&gt;C11,1,0)</f>
        <v>0</v>
      </c>
      <c r="CH11" s="5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5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</row>
    <row r="12" spans="1:234" s="35" customFormat="1" ht="17.25" customHeight="1" x14ac:dyDescent="0.2">
      <c r="A12" s="246" t="s">
        <v>18</v>
      </c>
      <c r="B12" s="249"/>
      <c r="C12" s="23">
        <f t="shared" ref="C12:C34" si="4">SUM(D12:G12)</f>
        <v>0</v>
      </c>
      <c r="D12" s="36"/>
      <c r="E12" s="37"/>
      <c r="F12" s="37"/>
      <c r="G12" s="38"/>
      <c r="H12" s="39"/>
      <c r="I12" s="40"/>
      <c r="J12" s="41"/>
      <c r="K12" s="39"/>
      <c r="L12" s="38"/>
      <c r="M12" s="42"/>
      <c r="N12" s="32"/>
      <c r="O12" s="33" t="str">
        <f t="shared" si="1"/>
        <v/>
      </c>
      <c r="P12" s="34"/>
      <c r="Q12" s="34"/>
      <c r="R12" s="34"/>
      <c r="S12" s="34"/>
      <c r="T12" s="34"/>
      <c r="U12" s="34"/>
      <c r="V12" s="34"/>
      <c r="W12" s="34"/>
      <c r="X12" s="34"/>
      <c r="Y12" s="5"/>
      <c r="Z12" s="5"/>
      <c r="AA12" s="5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3"/>
      <c r="BY12" s="4"/>
      <c r="BZ12" s="4"/>
      <c r="CA12" s="5" t="str">
        <f t="shared" si="2"/>
        <v/>
      </c>
      <c r="CB12" s="5" t="str">
        <f t="shared" si="0"/>
        <v/>
      </c>
      <c r="CC12" s="5"/>
      <c r="CD12" s="5"/>
      <c r="CE12" s="5"/>
      <c r="CF12" s="5"/>
      <c r="CG12" s="5">
        <f t="shared" si="3"/>
        <v>0</v>
      </c>
      <c r="CH12" s="5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5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</row>
    <row r="13" spans="1:234" s="35" customFormat="1" ht="17.25" customHeight="1" x14ac:dyDescent="0.2">
      <c r="A13" s="246" t="s">
        <v>19</v>
      </c>
      <c r="B13" s="249"/>
      <c r="C13" s="23">
        <f t="shared" si="4"/>
        <v>0</v>
      </c>
      <c r="D13" s="36"/>
      <c r="E13" s="37"/>
      <c r="F13" s="37"/>
      <c r="G13" s="38"/>
      <c r="H13" s="39"/>
      <c r="I13" s="40"/>
      <c r="J13" s="41"/>
      <c r="K13" s="39"/>
      <c r="L13" s="38"/>
      <c r="M13" s="42"/>
      <c r="N13" s="32"/>
      <c r="O13" s="33" t="str">
        <f t="shared" si="1"/>
        <v/>
      </c>
      <c r="P13" s="34"/>
      <c r="Q13" s="34"/>
      <c r="R13" s="34"/>
      <c r="S13" s="34"/>
      <c r="T13" s="34"/>
      <c r="U13" s="34"/>
      <c r="V13" s="34"/>
      <c r="W13" s="34"/>
      <c r="X13" s="34"/>
      <c r="Y13" s="5"/>
      <c r="Z13" s="5"/>
      <c r="AA13" s="5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3"/>
      <c r="BY13" s="4"/>
      <c r="BZ13" s="4"/>
      <c r="CA13" s="5" t="str">
        <f t="shared" si="2"/>
        <v/>
      </c>
      <c r="CB13" s="5" t="str">
        <f t="shared" si="0"/>
        <v/>
      </c>
      <c r="CC13" s="5"/>
      <c r="CD13" s="5"/>
      <c r="CE13" s="5"/>
      <c r="CF13" s="5"/>
      <c r="CG13" s="5">
        <f t="shared" si="3"/>
        <v>0</v>
      </c>
      <c r="CH13" s="5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5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</row>
    <row r="14" spans="1:234" s="35" customFormat="1" ht="25.5" customHeight="1" x14ac:dyDescent="0.2">
      <c r="A14" s="246" t="s">
        <v>20</v>
      </c>
      <c r="B14" s="249"/>
      <c r="C14" s="23">
        <f t="shared" si="4"/>
        <v>0</v>
      </c>
      <c r="D14" s="36"/>
      <c r="E14" s="37"/>
      <c r="F14" s="37"/>
      <c r="G14" s="38"/>
      <c r="H14" s="39"/>
      <c r="I14" s="40"/>
      <c r="J14" s="41"/>
      <c r="K14" s="39"/>
      <c r="L14" s="38"/>
      <c r="M14" s="42"/>
      <c r="N14" s="32"/>
      <c r="O14" s="33" t="str">
        <f t="shared" si="1"/>
        <v/>
      </c>
      <c r="P14" s="34"/>
      <c r="Q14" s="34"/>
      <c r="R14" s="34"/>
      <c r="S14" s="34"/>
      <c r="T14" s="34"/>
      <c r="U14" s="34"/>
      <c r="V14" s="34"/>
      <c r="W14" s="34"/>
      <c r="X14" s="34"/>
      <c r="Y14" s="5"/>
      <c r="Z14" s="5"/>
      <c r="AA14" s="5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3"/>
      <c r="BY14" s="4"/>
      <c r="BZ14" s="4"/>
      <c r="CA14" s="5" t="str">
        <f t="shared" si="2"/>
        <v/>
      </c>
      <c r="CB14" s="5" t="str">
        <f t="shared" si="0"/>
        <v/>
      </c>
      <c r="CC14" s="5"/>
      <c r="CD14" s="5"/>
      <c r="CE14" s="5"/>
      <c r="CF14" s="5"/>
      <c r="CG14" s="5">
        <f t="shared" si="3"/>
        <v>0</v>
      </c>
      <c r="CH14" s="5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5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</row>
    <row r="15" spans="1:234" s="35" customFormat="1" ht="27" customHeight="1" x14ac:dyDescent="0.2">
      <c r="A15" s="246" t="s">
        <v>21</v>
      </c>
      <c r="B15" s="249"/>
      <c r="C15" s="23">
        <f t="shared" si="4"/>
        <v>0</v>
      </c>
      <c r="D15" s="36"/>
      <c r="E15" s="37"/>
      <c r="F15" s="37"/>
      <c r="G15" s="38"/>
      <c r="H15" s="39"/>
      <c r="I15" s="40"/>
      <c r="J15" s="41"/>
      <c r="K15" s="39"/>
      <c r="L15" s="38"/>
      <c r="M15" s="42"/>
      <c r="N15" s="32"/>
      <c r="O15" s="33" t="str">
        <f t="shared" si="1"/>
        <v/>
      </c>
      <c r="P15" s="34"/>
      <c r="Q15" s="34"/>
      <c r="R15" s="34"/>
      <c r="S15" s="34"/>
      <c r="T15" s="34"/>
      <c r="U15" s="34"/>
      <c r="V15" s="34"/>
      <c r="W15" s="34"/>
      <c r="X15" s="34"/>
      <c r="Y15" s="5"/>
      <c r="Z15" s="5"/>
      <c r="AA15" s="5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3"/>
      <c r="BY15" s="4"/>
      <c r="BZ15" s="4"/>
      <c r="CA15" s="5" t="str">
        <f t="shared" si="2"/>
        <v/>
      </c>
      <c r="CB15" s="5" t="str">
        <f t="shared" si="0"/>
        <v/>
      </c>
      <c r="CC15" s="5"/>
      <c r="CD15" s="5"/>
      <c r="CE15" s="5"/>
      <c r="CF15" s="5"/>
      <c r="CG15" s="5">
        <f t="shared" si="3"/>
        <v>0</v>
      </c>
      <c r="CH15" s="5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5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</row>
    <row r="16" spans="1:234" s="35" customFormat="1" ht="22.5" customHeight="1" x14ac:dyDescent="0.2">
      <c r="A16" s="246" t="s">
        <v>22</v>
      </c>
      <c r="B16" s="249"/>
      <c r="C16" s="23">
        <f t="shared" si="4"/>
        <v>0</v>
      </c>
      <c r="D16" s="36"/>
      <c r="E16" s="37"/>
      <c r="F16" s="37"/>
      <c r="G16" s="38"/>
      <c r="H16" s="39"/>
      <c r="I16" s="40"/>
      <c r="J16" s="41"/>
      <c r="K16" s="39"/>
      <c r="L16" s="38"/>
      <c r="M16" s="42"/>
      <c r="N16" s="32"/>
      <c r="O16" s="33" t="str">
        <f t="shared" si="1"/>
        <v/>
      </c>
      <c r="P16" s="34"/>
      <c r="Q16" s="34"/>
      <c r="R16" s="34"/>
      <c r="S16" s="34"/>
      <c r="T16" s="34"/>
      <c r="U16" s="34"/>
      <c r="V16" s="34"/>
      <c r="W16" s="34"/>
      <c r="X16" s="34"/>
      <c r="Y16" s="5"/>
      <c r="Z16" s="5"/>
      <c r="AA16" s="5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3"/>
      <c r="BY16" s="4"/>
      <c r="BZ16" s="4"/>
      <c r="CA16" s="5" t="str">
        <f t="shared" si="2"/>
        <v/>
      </c>
      <c r="CB16" s="5" t="str">
        <f t="shared" si="0"/>
        <v/>
      </c>
      <c r="CC16" s="5"/>
      <c r="CD16" s="5"/>
      <c r="CE16" s="5"/>
      <c r="CF16" s="5"/>
      <c r="CG16" s="5">
        <f t="shared" si="3"/>
        <v>0</v>
      </c>
      <c r="CH16" s="5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5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</row>
    <row r="17" spans="1:234" s="35" customFormat="1" ht="17.25" customHeight="1" x14ac:dyDescent="0.2">
      <c r="A17" s="246" t="s">
        <v>23</v>
      </c>
      <c r="B17" s="249"/>
      <c r="C17" s="23">
        <f t="shared" si="4"/>
        <v>0</v>
      </c>
      <c r="D17" s="36"/>
      <c r="E17" s="37"/>
      <c r="F17" s="37"/>
      <c r="G17" s="38"/>
      <c r="H17" s="39"/>
      <c r="I17" s="40"/>
      <c r="J17" s="41"/>
      <c r="K17" s="39"/>
      <c r="L17" s="38"/>
      <c r="M17" s="42"/>
      <c r="N17" s="32"/>
      <c r="O17" s="33" t="str">
        <f t="shared" si="1"/>
        <v/>
      </c>
      <c r="P17" s="34"/>
      <c r="Q17" s="34"/>
      <c r="R17" s="34"/>
      <c r="S17" s="34"/>
      <c r="T17" s="34"/>
      <c r="U17" s="34"/>
      <c r="V17" s="34"/>
      <c r="W17" s="34"/>
      <c r="X17" s="34"/>
      <c r="Y17" s="5"/>
      <c r="Z17" s="5"/>
      <c r="AA17" s="5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3"/>
      <c r="BY17" s="4"/>
      <c r="BZ17" s="4"/>
      <c r="CA17" s="5" t="str">
        <f t="shared" si="2"/>
        <v/>
      </c>
      <c r="CB17" s="5" t="str">
        <f t="shared" si="0"/>
        <v/>
      </c>
      <c r="CC17" s="5"/>
      <c r="CD17" s="5"/>
      <c r="CE17" s="5"/>
      <c r="CF17" s="5"/>
      <c r="CG17" s="5">
        <f t="shared" si="3"/>
        <v>0</v>
      </c>
      <c r="CH17" s="5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5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</row>
    <row r="18" spans="1:234" s="35" customFormat="1" ht="23.25" customHeight="1" x14ac:dyDescent="0.2">
      <c r="A18" s="246" t="s">
        <v>24</v>
      </c>
      <c r="B18" s="247"/>
      <c r="C18" s="23">
        <f t="shared" si="4"/>
        <v>0</v>
      </c>
      <c r="D18" s="36"/>
      <c r="E18" s="37"/>
      <c r="F18" s="37"/>
      <c r="G18" s="38"/>
      <c r="H18" s="39"/>
      <c r="I18" s="40"/>
      <c r="J18" s="41"/>
      <c r="K18" s="39"/>
      <c r="L18" s="38"/>
      <c r="M18" s="32"/>
      <c r="N18" s="32"/>
      <c r="O18" s="33" t="str">
        <f t="shared" si="1"/>
        <v/>
      </c>
      <c r="P18" s="34"/>
      <c r="Q18" s="34"/>
      <c r="R18" s="34"/>
      <c r="S18" s="34"/>
      <c r="T18" s="34"/>
      <c r="U18" s="34"/>
      <c r="V18" s="34"/>
      <c r="W18" s="34"/>
      <c r="X18" s="34"/>
      <c r="Y18" s="5"/>
      <c r="Z18" s="5"/>
      <c r="AA18" s="5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3"/>
      <c r="BY18" s="4"/>
      <c r="BZ18" s="4"/>
      <c r="CA18" s="5" t="str">
        <f t="shared" si="2"/>
        <v/>
      </c>
      <c r="CB18" s="5" t="str">
        <f>IF(CH18=1,"* Programa de Atención Domiciliaria a Personas con Dependencia Severa debe ser MENOR O IGUAL al Total. ","")</f>
        <v/>
      </c>
      <c r="CC18" s="5"/>
      <c r="CD18" s="5"/>
      <c r="CE18" s="5"/>
      <c r="CF18" s="5"/>
      <c r="CG18" s="5">
        <f t="shared" si="3"/>
        <v>0</v>
      </c>
      <c r="CH18" s="5">
        <f t="shared" ref="CH18:CH31" si="5">IF(M18&gt;C18,1,0)</f>
        <v>0</v>
      </c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5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</row>
    <row r="19" spans="1:234" s="35" customFormat="1" ht="17.25" customHeight="1" x14ac:dyDescent="0.2">
      <c r="A19" s="246" t="s">
        <v>25</v>
      </c>
      <c r="B19" s="249"/>
      <c r="C19" s="23">
        <f t="shared" si="4"/>
        <v>0</v>
      </c>
      <c r="D19" s="36"/>
      <c r="E19" s="37"/>
      <c r="F19" s="37"/>
      <c r="G19" s="38"/>
      <c r="H19" s="39"/>
      <c r="I19" s="40"/>
      <c r="J19" s="41"/>
      <c r="K19" s="39"/>
      <c r="L19" s="38"/>
      <c r="M19" s="32"/>
      <c r="N19" s="32"/>
      <c r="O19" s="33" t="str">
        <f t="shared" si="1"/>
        <v/>
      </c>
      <c r="P19" s="34"/>
      <c r="Q19" s="34"/>
      <c r="R19" s="34"/>
      <c r="S19" s="34"/>
      <c r="T19" s="34"/>
      <c r="U19" s="34"/>
      <c r="V19" s="34"/>
      <c r="W19" s="34"/>
      <c r="X19" s="34"/>
      <c r="Y19" s="5"/>
      <c r="Z19" s="5"/>
      <c r="AA19" s="5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3"/>
      <c r="BY19" s="4"/>
      <c r="BZ19" s="4"/>
      <c r="CA19" s="5" t="str">
        <f t="shared" si="2"/>
        <v/>
      </c>
      <c r="CB19" s="5" t="str">
        <f t="shared" si="0"/>
        <v/>
      </c>
      <c r="CC19" s="5"/>
      <c r="CD19" s="5"/>
      <c r="CE19" s="5"/>
      <c r="CF19" s="5"/>
      <c r="CG19" s="5">
        <f t="shared" si="3"/>
        <v>0</v>
      </c>
      <c r="CH19" s="5">
        <f t="shared" si="5"/>
        <v>0</v>
      </c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5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</row>
    <row r="20" spans="1:234" s="35" customFormat="1" ht="17.25" customHeight="1" x14ac:dyDescent="0.2">
      <c r="A20" s="246" t="s">
        <v>26</v>
      </c>
      <c r="B20" s="249"/>
      <c r="C20" s="23">
        <f t="shared" si="4"/>
        <v>0</v>
      </c>
      <c r="D20" s="36"/>
      <c r="E20" s="37"/>
      <c r="F20" s="37"/>
      <c r="G20" s="38"/>
      <c r="H20" s="39"/>
      <c r="I20" s="40"/>
      <c r="J20" s="41"/>
      <c r="K20" s="39"/>
      <c r="L20" s="38"/>
      <c r="M20" s="32"/>
      <c r="N20" s="32"/>
      <c r="O20" s="33" t="str">
        <f t="shared" si="1"/>
        <v/>
      </c>
      <c r="P20" s="34"/>
      <c r="Q20" s="34"/>
      <c r="R20" s="34"/>
      <c r="S20" s="34"/>
      <c r="T20" s="34"/>
      <c r="U20" s="34"/>
      <c r="V20" s="34"/>
      <c r="W20" s="34"/>
      <c r="X20" s="34"/>
      <c r="Y20" s="5"/>
      <c r="Z20" s="5"/>
      <c r="AA20" s="5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3"/>
      <c r="BY20" s="4"/>
      <c r="BZ20" s="4"/>
      <c r="CA20" s="5" t="str">
        <f t="shared" si="2"/>
        <v/>
      </c>
      <c r="CB20" s="5" t="str">
        <f t="shared" si="0"/>
        <v/>
      </c>
      <c r="CC20" s="5"/>
      <c r="CD20" s="5"/>
      <c r="CE20" s="5"/>
      <c r="CF20" s="5"/>
      <c r="CG20" s="5">
        <f t="shared" si="3"/>
        <v>0</v>
      </c>
      <c r="CH20" s="5">
        <f t="shared" si="5"/>
        <v>0</v>
      </c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5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</row>
    <row r="21" spans="1:234" s="35" customFormat="1" ht="25.5" customHeight="1" x14ac:dyDescent="0.2">
      <c r="A21" s="246" t="s">
        <v>27</v>
      </c>
      <c r="B21" s="249"/>
      <c r="C21" s="23">
        <f t="shared" si="4"/>
        <v>0</v>
      </c>
      <c r="D21" s="36"/>
      <c r="E21" s="37"/>
      <c r="F21" s="37"/>
      <c r="G21" s="38"/>
      <c r="H21" s="39"/>
      <c r="I21" s="40"/>
      <c r="J21" s="41"/>
      <c r="K21" s="39"/>
      <c r="L21" s="38"/>
      <c r="M21" s="42"/>
      <c r="N21" s="32"/>
      <c r="O21" s="33" t="str">
        <f t="shared" si="1"/>
        <v/>
      </c>
      <c r="P21" s="34"/>
      <c r="Q21" s="34"/>
      <c r="R21" s="34"/>
      <c r="S21" s="34"/>
      <c r="T21" s="34"/>
      <c r="U21" s="34"/>
      <c r="V21" s="34"/>
      <c r="W21" s="34"/>
      <c r="X21" s="34"/>
      <c r="Y21" s="5"/>
      <c r="Z21" s="5"/>
      <c r="AA21" s="5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3"/>
      <c r="BY21" s="4"/>
      <c r="BZ21" s="4"/>
      <c r="CA21" s="5" t="str">
        <f t="shared" si="2"/>
        <v/>
      </c>
      <c r="CB21" s="5" t="str">
        <f t="shared" si="0"/>
        <v/>
      </c>
      <c r="CC21" s="5"/>
      <c r="CD21" s="5"/>
      <c r="CE21" s="5"/>
      <c r="CF21" s="5"/>
      <c r="CG21" s="5">
        <f t="shared" si="3"/>
        <v>0</v>
      </c>
      <c r="CH21" s="5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5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</row>
    <row r="22" spans="1:234" s="35" customFormat="1" ht="17.25" customHeight="1" x14ac:dyDescent="0.2">
      <c r="A22" s="246" t="s">
        <v>28</v>
      </c>
      <c r="B22" s="249"/>
      <c r="C22" s="23">
        <f t="shared" si="4"/>
        <v>0</v>
      </c>
      <c r="D22" s="36"/>
      <c r="E22" s="37"/>
      <c r="F22" s="37"/>
      <c r="G22" s="38"/>
      <c r="H22" s="39"/>
      <c r="I22" s="40"/>
      <c r="J22" s="41"/>
      <c r="K22" s="39"/>
      <c r="L22" s="38"/>
      <c r="M22" s="42"/>
      <c r="N22" s="32"/>
      <c r="O22" s="33" t="str">
        <f t="shared" si="1"/>
        <v/>
      </c>
      <c r="P22" s="34"/>
      <c r="Q22" s="34"/>
      <c r="R22" s="34"/>
      <c r="S22" s="34"/>
      <c r="T22" s="34"/>
      <c r="U22" s="34"/>
      <c r="V22" s="34"/>
      <c r="W22" s="34"/>
      <c r="X22" s="34"/>
      <c r="Y22" s="5"/>
      <c r="Z22" s="5"/>
      <c r="AA22" s="5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3"/>
      <c r="BY22" s="4"/>
      <c r="BZ22" s="4"/>
      <c r="CA22" s="5" t="str">
        <f t="shared" si="2"/>
        <v/>
      </c>
      <c r="CB22" s="5" t="str">
        <f>IF(CH22=1,"* Programa de Atención Domiciliaria a Personas con Dependencia Severa debe ser MENOR O IGUAL al Total. ","")</f>
        <v/>
      </c>
      <c r="CC22" s="5"/>
      <c r="CD22" s="5"/>
      <c r="CE22" s="5"/>
      <c r="CF22" s="5"/>
      <c r="CG22" s="5">
        <f t="shared" si="3"/>
        <v>0</v>
      </c>
      <c r="CH22" s="5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5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</row>
    <row r="23" spans="1:234" s="35" customFormat="1" ht="17.25" customHeight="1" x14ac:dyDescent="0.2">
      <c r="A23" s="246" t="s">
        <v>29</v>
      </c>
      <c r="B23" s="247"/>
      <c r="C23" s="23">
        <f>SUM(D23:G23)</f>
        <v>0</v>
      </c>
      <c r="D23" s="36"/>
      <c r="E23" s="37"/>
      <c r="F23" s="37"/>
      <c r="G23" s="38"/>
      <c r="H23" s="39"/>
      <c r="I23" s="40"/>
      <c r="J23" s="41"/>
      <c r="K23" s="39"/>
      <c r="L23" s="38"/>
      <c r="M23" s="32"/>
      <c r="N23" s="32"/>
      <c r="O23" s="33" t="str">
        <f t="shared" si="1"/>
        <v/>
      </c>
      <c r="P23" s="34"/>
      <c r="Q23" s="34"/>
      <c r="R23" s="34"/>
      <c r="S23" s="34"/>
      <c r="T23" s="34"/>
      <c r="U23" s="34"/>
      <c r="V23" s="34"/>
      <c r="W23" s="34"/>
      <c r="X23" s="34"/>
      <c r="Y23" s="5"/>
      <c r="Z23" s="5"/>
      <c r="AA23" s="5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3"/>
      <c r="BY23" s="4"/>
      <c r="BZ23" s="4"/>
      <c r="CA23" s="5" t="str">
        <f t="shared" si="2"/>
        <v/>
      </c>
      <c r="CB23" s="5" t="str">
        <f t="shared" si="0"/>
        <v/>
      </c>
      <c r="CC23" s="5"/>
      <c r="CD23" s="5"/>
      <c r="CE23" s="5"/>
      <c r="CF23" s="5"/>
      <c r="CG23" s="5">
        <f t="shared" si="3"/>
        <v>0</v>
      </c>
      <c r="CH23" s="5">
        <f t="shared" si="5"/>
        <v>0</v>
      </c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5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</row>
    <row r="24" spans="1:234" s="35" customFormat="1" ht="17.25" customHeight="1" x14ac:dyDescent="0.2">
      <c r="A24" s="246" t="s">
        <v>30</v>
      </c>
      <c r="B24" s="247"/>
      <c r="C24" s="23">
        <f t="shared" si="4"/>
        <v>0</v>
      </c>
      <c r="D24" s="36"/>
      <c r="E24" s="37"/>
      <c r="F24" s="37"/>
      <c r="G24" s="38"/>
      <c r="H24" s="39"/>
      <c r="I24" s="40"/>
      <c r="J24" s="41"/>
      <c r="K24" s="39"/>
      <c r="L24" s="38"/>
      <c r="M24" s="32"/>
      <c r="N24" s="32"/>
      <c r="O24" s="33" t="str">
        <f t="shared" si="1"/>
        <v/>
      </c>
      <c r="P24" s="34"/>
      <c r="Q24" s="34"/>
      <c r="R24" s="34"/>
      <c r="S24" s="34"/>
      <c r="T24" s="34"/>
      <c r="U24" s="34"/>
      <c r="V24" s="34"/>
      <c r="W24" s="34"/>
      <c r="X24" s="34"/>
      <c r="Y24" s="5"/>
      <c r="Z24" s="5"/>
      <c r="AA24" s="5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3"/>
      <c r="BY24" s="4"/>
      <c r="BZ24" s="4"/>
      <c r="CA24" s="5" t="str">
        <f t="shared" si="2"/>
        <v/>
      </c>
      <c r="CB24" s="5" t="str">
        <f t="shared" si="0"/>
        <v/>
      </c>
      <c r="CC24" s="5"/>
      <c r="CD24" s="5"/>
      <c r="CE24" s="5"/>
      <c r="CF24" s="5"/>
      <c r="CG24" s="5">
        <f t="shared" si="3"/>
        <v>0</v>
      </c>
      <c r="CH24" s="5">
        <f t="shared" si="5"/>
        <v>0</v>
      </c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5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</row>
    <row r="25" spans="1:234" s="35" customFormat="1" ht="25.5" customHeight="1" x14ac:dyDescent="0.2">
      <c r="A25" s="246" t="s">
        <v>31</v>
      </c>
      <c r="B25" s="247"/>
      <c r="C25" s="23">
        <f>SUM(D25:G25)</f>
        <v>0</v>
      </c>
      <c r="D25" s="36"/>
      <c r="E25" s="37"/>
      <c r="F25" s="37"/>
      <c r="G25" s="38"/>
      <c r="H25" s="39"/>
      <c r="I25" s="40"/>
      <c r="J25" s="41"/>
      <c r="K25" s="39"/>
      <c r="L25" s="38"/>
      <c r="M25" s="32"/>
      <c r="N25" s="32"/>
      <c r="O25" s="33" t="str">
        <f t="shared" si="1"/>
        <v/>
      </c>
      <c r="P25" s="34"/>
      <c r="Q25" s="34"/>
      <c r="R25" s="34"/>
      <c r="S25" s="34"/>
      <c r="T25" s="34"/>
      <c r="U25" s="34"/>
      <c r="V25" s="34"/>
      <c r="W25" s="34"/>
      <c r="X25" s="34"/>
      <c r="Y25" s="5"/>
      <c r="Z25" s="5"/>
      <c r="AA25" s="5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3"/>
      <c r="BY25" s="4"/>
      <c r="BZ25" s="4"/>
      <c r="CA25" s="5" t="str">
        <f t="shared" si="2"/>
        <v/>
      </c>
      <c r="CB25" s="5" t="str">
        <f t="shared" si="0"/>
        <v/>
      </c>
      <c r="CC25" s="5"/>
      <c r="CD25" s="5"/>
      <c r="CE25" s="5"/>
      <c r="CF25" s="5"/>
      <c r="CG25" s="5">
        <f t="shared" si="3"/>
        <v>0</v>
      </c>
      <c r="CH25" s="5">
        <f t="shared" si="5"/>
        <v>0</v>
      </c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5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</row>
    <row r="26" spans="1:234" s="35" customFormat="1" ht="26.25" customHeight="1" x14ac:dyDescent="0.2">
      <c r="A26" s="246" t="s">
        <v>32</v>
      </c>
      <c r="B26" s="249"/>
      <c r="C26" s="23">
        <f t="shared" si="4"/>
        <v>0</v>
      </c>
      <c r="D26" s="36"/>
      <c r="E26" s="37"/>
      <c r="F26" s="37"/>
      <c r="G26" s="38"/>
      <c r="H26" s="39"/>
      <c r="I26" s="40"/>
      <c r="J26" s="41"/>
      <c r="K26" s="39"/>
      <c r="L26" s="38"/>
      <c r="M26" s="42"/>
      <c r="N26" s="32"/>
      <c r="O26" s="33" t="str">
        <f t="shared" si="1"/>
        <v/>
      </c>
      <c r="P26" s="34"/>
      <c r="Q26" s="34"/>
      <c r="R26" s="34"/>
      <c r="S26" s="34"/>
      <c r="T26" s="34"/>
      <c r="U26" s="34"/>
      <c r="V26" s="34"/>
      <c r="W26" s="34"/>
      <c r="X26" s="34"/>
      <c r="Y26" s="5"/>
      <c r="Z26" s="5"/>
      <c r="AA26" s="5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3"/>
      <c r="BY26" s="4"/>
      <c r="BZ26" s="4"/>
      <c r="CA26" s="5" t="str">
        <f t="shared" si="2"/>
        <v/>
      </c>
      <c r="CB26" s="5" t="str">
        <f t="shared" si="0"/>
        <v/>
      </c>
      <c r="CC26" s="5"/>
      <c r="CD26" s="5"/>
      <c r="CE26" s="5"/>
      <c r="CF26" s="5"/>
      <c r="CG26" s="5">
        <f t="shared" si="3"/>
        <v>0</v>
      </c>
      <c r="CH26" s="5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5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</row>
    <row r="27" spans="1:234" s="35" customFormat="1" ht="26.25" customHeight="1" x14ac:dyDescent="0.2">
      <c r="A27" s="246" t="s">
        <v>33</v>
      </c>
      <c r="B27" s="247"/>
      <c r="C27" s="23">
        <f t="shared" si="4"/>
        <v>0</v>
      </c>
      <c r="D27" s="36"/>
      <c r="E27" s="37"/>
      <c r="F27" s="37"/>
      <c r="G27" s="38"/>
      <c r="H27" s="39"/>
      <c r="I27" s="40"/>
      <c r="J27" s="41"/>
      <c r="K27" s="39"/>
      <c r="L27" s="38"/>
      <c r="M27" s="42"/>
      <c r="N27" s="32"/>
      <c r="O27" s="33" t="str">
        <f t="shared" si="1"/>
        <v/>
      </c>
      <c r="P27" s="34"/>
      <c r="Q27" s="34"/>
      <c r="R27" s="34"/>
      <c r="S27" s="34"/>
      <c r="T27" s="34"/>
      <c r="U27" s="34"/>
      <c r="V27" s="34"/>
      <c r="W27" s="34"/>
      <c r="X27" s="34"/>
      <c r="Y27" s="5"/>
      <c r="Z27" s="5"/>
      <c r="AA27" s="5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3"/>
      <c r="BY27" s="4"/>
      <c r="BZ27" s="4"/>
      <c r="CA27" s="5" t="str">
        <f t="shared" si="2"/>
        <v/>
      </c>
      <c r="CB27" s="5" t="str">
        <f t="shared" si="0"/>
        <v/>
      </c>
      <c r="CC27" s="5"/>
      <c r="CD27" s="5"/>
      <c r="CE27" s="5"/>
      <c r="CF27" s="5"/>
      <c r="CG27" s="5">
        <f t="shared" si="3"/>
        <v>0</v>
      </c>
      <c r="CH27" s="5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5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</row>
    <row r="28" spans="1:234" s="35" customFormat="1" ht="24.75" customHeight="1" x14ac:dyDescent="0.2">
      <c r="A28" s="228" t="s">
        <v>34</v>
      </c>
      <c r="B28" s="248"/>
      <c r="C28" s="23">
        <f t="shared" si="4"/>
        <v>0</v>
      </c>
      <c r="D28" s="36"/>
      <c r="E28" s="37"/>
      <c r="F28" s="37"/>
      <c r="G28" s="38"/>
      <c r="H28" s="39"/>
      <c r="I28" s="40"/>
      <c r="J28" s="41"/>
      <c r="K28" s="39"/>
      <c r="L28" s="38"/>
      <c r="M28" s="42"/>
      <c r="N28" s="32"/>
      <c r="O28" s="33" t="str">
        <f t="shared" si="1"/>
        <v/>
      </c>
      <c r="P28" s="34"/>
      <c r="Q28" s="34"/>
      <c r="R28" s="34"/>
      <c r="S28" s="34"/>
      <c r="T28" s="34"/>
      <c r="U28" s="34"/>
      <c r="V28" s="34"/>
      <c r="W28" s="34"/>
      <c r="X28" s="34"/>
      <c r="Y28" s="5"/>
      <c r="Z28" s="5"/>
      <c r="AA28" s="5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3"/>
      <c r="BY28" s="4"/>
      <c r="BZ28" s="4"/>
      <c r="CA28" s="5" t="str">
        <f t="shared" si="2"/>
        <v/>
      </c>
      <c r="CB28" s="5" t="str">
        <f t="shared" si="0"/>
        <v/>
      </c>
      <c r="CC28" s="5"/>
      <c r="CD28" s="5"/>
      <c r="CE28" s="5"/>
      <c r="CF28" s="5"/>
      <c r="CG28" s="5">
        <f t="shared" si="3"/>
        <v>0</v>
      </c>
      <c r="CH28" s="5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5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</row>
    <row r="29" spans="1:234" s="35" customFormat="1" ht="17.25" customHeight="1" x14ac:dyDescent="0.2">
      <c r="A29" s="228" t="s">
        <v>35</v>
      </c>
      <c r="B29" s="229"/>
      <c r="C29" s="23">
        <f t="shared" si="4"/>
        <v>0</v>
      </c>
      <c r="D29" s="36"/>
      <c r="E29" s="37"/>
      <c r="F29" s="37"/>
      <c r="G29" s="38"/>
      <c r="H29" s="39"/>
      <c r="I29" s="40"/>
      <c r="J29" s="41"/>
      <c r="K29" s="39"/>
      <c r="L29" s="38"/>
      <c r="M29" s="43"/>
      <c r="N29" s="32"/>
      <c r="O29" s="33" t="str">
        <f t="shared" si="1"/>
        <v/>
      </c>
      <c r="P29" s="34"/>
      <c r="Q29" s="34"/>
      <c r="R29" s="34"/>
      <c r="S29" s="34"/>
      <c r="T29" s="34"/>
      <c r="U29" s="34"/>
      <c r="V29" s="34"/>
      <c r="W29" s="34"/>
      <c r="X29" s="34"/>
      <c r="Y29" s="5"/>
      <c r="Z29" s="5"/>
      <c r="AA29" s="5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3"/>
      <c r="BY29" s="4"/>
      <c r="BZ29" s="4"/>
      <c r="CA29" s="5" t="str">
        <f t="shared" si="2"/>
        <v/>
      </c>
      <c r="CB29" s="5" t="str">
        <f t="shared" si="0"/>
        <v/>
      </c>
      <c r="CC29" s="5"/>
      <c r="CD29" s="5"/>
      <c r="CE29" s="5"/>
      <c r="CF29" s="5"/>
      <c r="CG29" s="5">
        <f t="shared" si="3"/>
        <v>0</v>
      </c>
      <c r="CH29" s="5">
        <f t="shared" si="5"/>
        <v>0</v>
      </c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5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</row>
    <row r="30" spans="1:234" s="35" customFormat="1" ht="17.25" customHeight="1" x14ac:dyDescent="0.2">
      <c r="A30" s="246" t="s">
        <v>36</v>
      </c>
      <c r="B30" s="249"/>
      <c r="C30" s="23">
        <f t="shared" si="4"/>
        <v>0</v>
      </c>
      <c r="D30" s="44"/>
      <c r="E30" s="37"/>
      <c r="F30" s="37"/>
      <c r="G30" s="38"/>
      <c r="H30" s="40"/>
      <c r="I30" s="40"/>
      <c r="J30" s="44"/>
      <c r="K30" s="39"/>
      <c r="L30" s="38"/>
      <c r="M30" s="43"/>
      <c r="N30" s="32"/>
      <c r="O30" s="33" t="str">
        <f t="shared" si="1"/>
        <v/>
      </c>
      <c r="P30" s="34"/>
      <c r="Q30" s="34"/>
      <c r="R30" s="34"/>
      <c r="S30" s="34"/>
      <c r="T30" s="34"/>
      <c r="U30" s="34"/>
      <c r="V30" s="34"/>
      <c r="W30" s="34"/>
      <c r="X30" s="34"/>
      <c r="Y30" s="5"/>
      <c r="Z30" s="5"/>
      <c r="AA30" s="5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3"/>
      <c r="BY30" s="4"/>
      <c r="BZ30" s="4"/>
      <c r="CA30" s="5" t="str">
        <f t="shared" si="2"/>
        <v/>
      </c>
      <c r="CB30" s="5" t="str">
        <f t="shared" si="0"/>
        <v/>
      </c>
      <c r="CC30" s="5"/>
      <c r="CD30" s="5"/>
      <c r="CE30" s="5"/>
      <c r="CF30" s="5"/>
      <c r="CG30" s="5">
        <f t="shared" si="3"/>
        <v>0</v>
      </c>
      <c r="CH30" s="5">
        <f t="shared" si="5"/>
        <v>0</v>
      </c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5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</row>
    <row r="31" spans="1:234" s="35" customFormat="1" ht="24" customHeight="1" x14ac:dyDescent="0.2">
      <c r="A31" s="250" t="s">
        <v>37</v>
      </c>
      <c r="B31" s="251"/>
      <c r="C31" s="45">
        <f>SUM(D31:G31)</f>
        <v>0</v>
      </c>
      <c r="D31" s="46"/>
      <c r="E31" s="47"/>
      <c r="F31" s="47"/>
      <c r="G31" s="48"/>
      <c r="H31" s="49"/>
      <c r="I31" s="49"/>
      <c r="J31" s="46"/>
      <c r="K31" s="50"/>
      <c r="L31" s="48"/>
      <c r="M31" s="51"/>
      <c r="N31" s="52"/>
      <c r="O31" s="33" t="str">
        <f t="shared" si="1"/>
        <v/>
      </c>
      <c r="P31" s="34"/>
      <c r="Q31" s="34"/>
      <c r="R31" s="34"/>
      <c r="S31" s="34"/>
      <c r="T31" s="34"/>
      <c r="U31" s="34"/>
      <c r="V31" s="34"/>
      <c r="W31" s="34"/>
      <c r="X31" s="34"/>
      <c r="Y31" s="5"/>
      <c r="Z31" s="5"/>
      <c r="AA31" s="5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3"/>
      <c r="BY31" s="4"/>
      <c r="BZ31" s="4"/>
      <c r="CA31" s="5" t="str">
        <f t="shared" si="2"/>
        <v/>
      </c>
      <c r="CB31" s="5" t="str">
        <f t="shared" si="0"/>
        <v/>
      </c>
      <c r="CC31" s="5"/>
      <c r="CD31" s="5"/>
      <c r="CE31" s="5"/>
      <c r="CF31" s="5"/>
      <c r="CG31" s="5">
        <f t="shared" si="3"/>
        <v>0</v>
      </c>
      <c r="CH31" s="5">
        <f t="shared" si="5"/>
        <v>0</v>
      </c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5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</row>
    <row r="32" spans="1:234" s="35" customFormat="1" ht="25.5" customHeight="1" x14ac:dyDescent="0.2">
      <c r="A32" s="201" t="s">
        <v>38</v>
      </c>
      <c r="B32" s="183" t="s">
        <v>39</v>
      </c>
      <c r="C32" s="54">
        <f>SUM(D32:G32)</f>
        <v>0</v>
      </c>
      <c r="D32" s="24"/>
      <c r="E32" s="25"/>
      <c r="F32" s="25"/>
      <c r="G32" s="30"/>
      <c r="H32" s="27"/>
      <c r="I32" s="28"/>
      <c r="J32" s="29"/>
      <c r="K32" s="27"/>
      <c r="L32" s="30"/>
      <c r="M32" s="55"/>
      <c r="N32" s="56"/>
      <c r="O32" s="33" t="str">
        <f t="shared" si="1"/>
        <v/>
      </c>
      <c r="P32" s="34"/>
      <c r="Q32" s="34"/>
      <c r="R32" s="34"/>
      <c r="S32" s="34"/>
      <c r="T32" s="34"/>
      <c r="U32" s="34"/>
      <c r="V32" s="34"/>
      <c r="W32" s="34"/>
      <c r="X32" s="34"/>
      <c r="Y32" s="5"/>
      <c r="Z32" s="5"/>
      <c r="AA32" s="5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3"/>
      <c r="BY32" s="4"/>
      <c r="BZ32" s="4"/>
      <c r="CA32" s="5" t="str">
        <f t="shared" si="2"/>
        <v/>
      </c>
      <c r="CB32" s="5" t="str">
        <f t="shared" si="0"/>
        <v/>
      </c>
      <c r="CC32" s="5"/>
      <c r="CD32" s="5"/>
      <c r="CE32" s="5"/>
      <c r="CF32" s="5"/>
      <c r="CG32" s="5">
        <f t="shared" si="3"/>
        <v>0</v>
      </c>
      <c r="CH32" s="5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5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</row>
    <row r="33" spans="1:234" s="35" customFormat="1" ht="36" customHeight="1" x14ac:dyDescent="0.2">
      <c r="A33" s="255"/>
      <c r="B33" s="184" t="s">
        <v>40</v>
      </c>
      <c r="C33" s="23">
        <f t="shared" si="4"/>
        <v>0</v>
      </c>
      <c r="D33" s="36"/>
      <c r="E33" s="37"/>
      <c r="F33" s="37"/>
      <c r="G33" s="38"/>
      <c r="H33" s="39"/>
      <c r="I33" s="40"/>
      <c r="J33" s="41"/>
      <c r="K33" s="39"/>
      <c r="L33" s="38"/>
      <c r="M33" s="185"/>
      <c r="N33" s="32"/>
      <c r="O33" s="33" t="str">
        <f t="shared" si="1"/>
        <v/>
      </c>
      <c r="P33" s="34"/>
      <c r="Q33" s="34"/>
      <c r="R33" s="34"/>
      <c r="S33" s="34"/>
      <c r="T33" s="34"/>
      <c r="U33" s="34"/>
      <c r="V33" s="34"/>
      <c r="W33" s="34"/>
      <c r="X33" s="34"/>
      <c r="Y33" s="5"/>
      <c r="Z33" s="5"/>
      <c r="AA33" s="5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3"/>
      <c r="BY33" s="4"/>
      <c r="BZ33" s="4"/>
      <c r="CA33" s="5" t="str">
        <f t="shared" si="2"/>
        <v/>
      </c>
      <c r="CB33" s="5" t="str">
        <f t="shared" si="0"/>
        <v/>
      </c>
      <c r="CC33" s="5"/>
      <c r="CD33" s="5"/>
      <c r="CE33" s="5"/>
      <c r="CF33" s="5"/>
      <c r="CG33" s="5">
        <f t="shared" si="3"/>
        <v>0</v>
      </c>
      <c r="CH33" s="5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5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</row>
    <row r="34" spans="1:234" s="35" customFormat="1" ht="31.5" x14ac:dyDescent="0.2">
      <c r="A34" s="255"/>
      <c r="B34" s="184" t="s">
        <v>41</v>
      </c>
      <c r="C34" s="23">
        <f t="shared" si="4"/>
        <v>0</v>
      </c>
      <c r="D34" s="59"/>
      <c r="E34" s="60"/>
      <c r="F34" s="60"/>
      <c r="G34" s="61"/>
      <c r="H34" s="62"/>
      <c r="I34" s="63"/>
      <c r="J34" s="64"/>
      <c r="K34" s="62"/>
      <c r="L34" s="61"/>
      <c r="M34" s="185"/>
      <c r="N34" s="32"/>
      <c r="O34" s="33" t="str">
        <f t="shared" si="1"/>
        <v/>
      </c>
      <c r="P34" s="34"/>
      <c r="Q34" s="34"/>
      <c r="R34" s="34"/>
      <c r="S34" s="34"/>
      <c r="T34" s="34"/>
      <c r="U34" s="34"/>
      <c r="V34" s="34"/>
      <c r="W34" s="34"/>
      <c r="X34" s="34"/>
      <c r="Y34" s="5"/>
      <c r="Z34" s="5"/>
      <c r="AA34" s="5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3"/>
      <c r="BY34" s="4"/>
      <c r="BZ34" s="4"/>
      <c r="CA34" s="5" t="str">
        <f t="shared" si="2"/>
        <v/>
      </c>
      <c r="CB34" s="5" t="str">
        <f t="shared" si="0"/>
        <v/>
      </c>
      <c r="CC34" s="5"/>
      <c r="CD34" s="5"/>
      <c r="CE34" s="5"/>
      <c r="CF34" s="5"/>
      <c r="CG34" s="5">
        <f t="shared" si="3"/>
        <v>0</v>
      </c>
      <c r="CH34" s="5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5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</row>
    <row r="35" spans="1:234" s="35" customFormat="1" ht="31.5" x14ac:dyDescent="0.2">
      <c r="A35" s="255"/>
      <c r="B35" s="184" t="s">
        <v>42</v>
      </c>
      <c r="C35" s="23">
        <f>SUM(D35:G35)</f>
        <v>0</v>
      </c>
      <c r="D35" s="65"/>
      <c r="E35" s="37"/>
      <c r="F35" s="37"/>
      <c r="G35" s="38"/>
      <c r="H35" s="39"/>
      <c r="I35" s="40"/>
      <c r="J35" s="41"/>
      <c r="K35" s="39"/>
      <c r="L35" s="38"/>
      <c r="M35" s="186"/>
      <c r="N35" s="32"/>
      <c r="O35" s="33" t="str">
        <f t="shared" si="1"/>
        <v/>
      </c>
      <c r="P35" s="34"/>
      <c r="Q35" s="34"/>
      <c r="R35" s="34"/>
      <c r="S35" s="34"/>
      <c r="T35" s="34"/>
      <c r="U35" s="34"/>
      <c r="V35" s="34"/>
      <c r="W35" s="34"/>
      <c r="X35" s="34"/>
      <c r="Y35" s="5"/>
      <c r="Z35" s="5"/>
      <c r="AA35" s="5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3"/>
      <c r="BY35" s="4"/>
      <c r="BZ35" s="4"/>
      <c r="CA35" s="5" t="str">
        <f t="shared" si="2"/>
        <v/>
      </c>
      <c r="CB35" s="5" t="str">
        <f t="shared" si="0"/>
        <v/>
      </c>
      <c r="CC35" s="5"/>
      <c r="CD35" s="5"/>
      <c r="CE35" s="5"/>
      <c r="CF35" s="5"/>
      <c r="CG35" s="5">
        <f t="shared" si="3"/>
        <v>0</v>
      </c>
      <c r="CH35" s="5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5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</row>
    <row r="36" spans="1:234" s="35" customFormat="1" ht="28.5" customHeight="1" x14ac:dyDescent="0.2">
      <c r="A36" s="203"/>
      <c r="B36" s="187" t="s">
        <v>43</v>
      </c>
      <c r="C36" s="45">
        <f>SUM(D36:G36)</f>
        <v>0</v>
      </c>
      <c r="D36" s="46"/>
      <c r="E36" s="47"/>
      <c r="F36" s="47"/>
      <c r="G36" s="48"/>
      <c r="H36" s="49"/>
      <c r="I36" s="49"/>
      <c r="J36" s="46"/>
      <c r="K36" s="50"/>
      <c r="L36" s="48"/>
      <c r="M36" s="188"/>
      <c r="N36" s="52"/>
      <c r="O36" s="33" t="str">
        <f t="shared" si="1"/>
        <v/>
      </c>
      <c r="P36" s="34"/>
      <c r="Q36" s="34"/>
      <c r="R36" s="34"/>
      <c r="S36" s="34"/>
      <c r="T36" s="34"/>
      <c r="U36" s="34"/>
      <c r="V36" s="34"/>
      <c r="W36" s="34"/>
      <c r="X36" s="34"/>
      <c r="Y36" s="5"/>
      <c r="Z36" s="5"/>
      <c r="AA36" s="5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3"/>
      <c r="BY36" s="4"/>
      <c r="BZ36" s="4"/>
      <c r="CA36" s="5" t="str">
        <f t="shared" si="2"/>
        <v/>
      </c>
      <c r="CB36" s="5" t="str">
        <f t="shared" si="0"/>
        <v/>
      </c>
      <c r="CC36" s="5"/>
      <c r="CD36" s="5"/>
      <c r="CE36" s="5"/>
      <c r="CF36" s="5"/>
      <c r="CG36" s="5">
        <f t="shared" si="3"/>
        <v>0</v>
      </c>
      <c r="CH36" s="5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5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</row>
    <row r="37" spans="1:234" s="35" customFormat="1" ht="32.1" customHeight="1" x14ac:dyDescent="0.2">
      <c r="A37" s="69" t="s">
        <v>44</v>
      </c>
      <c r="B37" s="70"/>
      <c r="C37" s="70"/>
      <c r="D37" s="71"/>
      <c r="E37" s="71"/>
      <c r="F37" s="71"/>
      <c r="G37" s="71"/>
      <c r="H37" s="10"/>
      <c r="I37" s="13"/>
      <c r="J37" s="10"/>
      <c r="K37" s="10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3"/>
      <c r="BX37" s="3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5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</row>
    <row r="38" spans="1:234" s="35" customFormat="1" ht="45.6" customHeight="1" x14ac:dyDescent="0.2">
      <c r="A38" s="204" t="s">
        <v>3</v>
      </c>
      <c r="B38" s="206"/>
      <c r="C38" s="72" t="s">
        <v>4</v>
      </c>
      <c r="D38" s="72" t="s">
        <v>5</v>
      </c>
      <c r="E38" s="73" t="s">
        <v>45</v>
      </c>
      <c r="F38" s="16" t="s">
        <v>46</v>
      </c>
      <c r="G38" s="15" t="s">
        <v>8</v>
      </c>
      <c r="H38" s="74" t="s">
        <v>9</v>
      </c>
      <c r="I38" s="74" t="s">
        <v>10</v>
      </c>
      <c r="J38" s="74" t="s">
        <v>15</v>
      </c>
      <c r="K38" s="10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3"/>
      <c r="BX38" s="3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5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</row>
    <row r="39" spans="1:234" s="35" customFormat="1" x14ac:dyDescent="0.2">
      <c r="A39" s="240" t="s">
        <v>47</v>
      </c>
      <c r="B39" s="241"/>
      <c r="C39" s="75">
        <f>SUM(D39:F39)</f>
        <v>0</v>
      </c>
      <c r="D39" s="76"/>
      <c r="E39" s="77"/>
      <c r="F39" s="78"/>
      <c r="G39" s="79"/>
      <c r="H39" s="80"/>
      <c r="I39" s="80"/>
      <c r="J39" s="80"/>
      <c r="K39" s="10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3"/>
      <c r="BX39" s="3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5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</row>
    <row r="40" spans="1:234" s="35" customFormat="1" x14ac:dyDescent="0.2">
      <c r="A40" s="246" t="s">
        <v>48</v>
      </c>
      <c r="B40" s="247"/>
      <c r="C40" s="81">
        <f t="shared" ref="C40:C45" si="6">SUM(D40:F40)</f>
        <v>0</v>
      </c>
      <c r="D40" s="65"/>
      <c r="E40" s="82"/>
      <c r="F40" s="83"/>
      <c r="G40" s="84"/>
      <c r="H40" s="80"/>
      <c r="I40" s="80"/>
      <c r="J40" s="80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3"/>
      <c r="BX40" s="3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5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</row>
    <row r="41" spans="1:234" s="35" customFormat="1" x14ac:dyDescent="0.2">
      <c r="A41" s="246" t="s">
        <v>49</v>
      </c>
      <c r="B41" s="247"/>
      <c r="C41" s="23">
        <f t="shared" si="6"/>
        <v>0</v>
      </c>
      <c r="D41" s="65"/>
      <c r="E41" s="82"/>
      <c r="F41" s="83"/>
      <c r="G41" s="84"/>
      <c r="H41" s="80"/>
      <c r="I41" s="80"/>
      <c r="J41" s="80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3"/>
      <c r="BX41" s="3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5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</row>
    <row r="42" spans="1:234" s="35" customFormat="1" x14ac:dyDescent="0.2">
      <c r="A42" s="246" t="s">
        <v>50</v>
      </c>
      <c r="B42" s="247"/>
      <c r="C42" s="23">
        <f t="shared" si="6"/>
        <v>0</v>
      </c>
      <c r="D42" s="65"/>
      <c r="E42" s="60"/>
      <c r="F42" s="83"/>
      <c r="G42" s="85"/>
      <c r="H42" s="86"/>
      <c r="I42" s="86"/>
      <c r="J42" s="86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3"/>
      <c r="BX42" s="3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5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</row>
    <row r="43" spans="1:234" s="35" customFormat="1" ht="21" x14ac:dyDescent="0.2">
      <c r="A43" s="245" t="s">
        <v>51</v>
      </c>
      <c r="B43" s="87" t="s">
        <v>52</v>
      </c>
      <c r="C43" s="88">
        <f t="shared" si="6"/>
        <v>7</v>
      </c>
      <c r="D43" s="76">
        <v>7</v>
      </c>
      <c r="E43" s="77"/>
      <c r="F43" s="78"/>
      <c r="G43" s="79"/>
      <c r="H43" s="89"/>
      <c r="I43" s="89"/>
      <c r="J43" s="89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3"/>
      <c r="BX43" s="3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5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</row>
    <row r="44" spans="1:234" s="35" customFormat="1" x14ac:dyDescent="0.2">
      <c r="A44" s="245"/>
      <c r="B44" s="90" t="s">
        <v>53</v>
      </c>
      <c r="C44" s="23">
        <f t="shared" si="6"/>
        <v>0</v>
      </c>
      <c r="D44" s="65"/>
      <c r="E44" s="82"/>
      <c r="F44" s="83"/>
      <c r="G44" s="84"/>
      <c r="H44" s="89"/>
      <c r="I44" s="89"/>
      <c r="J44" s="89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3"/>
      <c r="BX44" s="3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5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</row>
    <row r="45" spans="1:234" s="35" customFormat="1" ht="23.45" customHeight="1" x14ac:dyDescent="0.2">
      <c r="A45" s="245"/>
      <c r="B45" s="91" t="s">
        <v>54</v>
      </c>
      <c r="C45" s="45">
        <f t="shared" si="6"/>
        <v>0</v>
      </c>
      <c r="D45" s="92"/>
      <c r="E45" s="93"/>
      <c r="F45" s="94"/>
      <c r="G45" s="95"/>
      <c r="H45" s="80"/>
      <c r="I45" s="80"/>
      <c r="J45" s="80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3"/>
      <c r="BX45" s="3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5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</row>
    <row r="46" spans="1:234" s="35" customFormat="1" x14ac:dyDescent="0.2">
      <c r="A46" s="228" t="s">
        <v>55</v>
      </c>
      <c r="B46" s="229"/>
      <c r="C46" s="88">
        <f>SUM(D46:G46)</f>
        <v>0</v>
      </c>
      <c r="D46" s="76"/>
      <c r="E46" s="77"/>
      <c r="F46" s="78"/>
      <c r="G46" s="96"/>
      <c r="H46" s="97"/>
      <c r="I46" s="97"/>
      <c r="J46" s="97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3"/>
      <c r="BX46" s="3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5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</row>
    <row r="47" spans="1:234" s="35" customFormat="1" x14ac:dyDescent="0.2">
      <c r="A47" s="230" t="s">
        <v>56</v>
      </c>
      <c r="B47" s="231"/>
      <c r="C47" s="45">
        <f>SUM(D47:G47)</f>
        <v>1076</v>
      </c>
      <c r="D47" s="92">
        <v>135</v>
      </c>
      <c r="E47" s="93">
        <v>380</v>
      </c>
      <c r="F47" s="98">
        <v>184</v>
      </c>
      <c r="G47" s="99">
        <v>377</v>
      </c>
      <c r="H47" s="100"/>
      <c r="I47" s="100"/>
      <c r="J47" s="100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3"/>
      <c r="BX47" s="3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5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</row>
    <row r="48" spans="1:234" s="35" customFormat="1" x14ac:dyDescent="0.2">
      <c r="A48" s="232" t="s">
        <v>4</v>
      </c>
      <c r="B48" s="233"/>
      <c r="C48" s="101">
        <f t="shared" ref="C48:J48" si="7">SUM(C39:C47)</f>
        <v>1083</v>
      </c>
      <c r="D48" s="101">
        <f>SUM(D39:D47)</f>
        <v>142</v>
      </c>
      <c r="E48" s="102">
        <f t="shared" si="7"/>
        <v>380</v>
      </c>
      <c r="F48" s="103">
        <f t="shared" si="7"/>
        <v>184</v>
      </c>
      <c r="G48" s="104">
        <f>SUM(G46:G47)</f>
        <v>377</v>
      </c>
      <c r="H48" s="105">
        <f t="shared" si="7"/>
        <v>0</v>
      </c>
      <c r="I48" s="105">
        <f t="shared" si="7"/>
        <v>0</v>
      </c>
      <c r="J48" s="105">
        <f t="shared" si="7"/>
        <v>0</v>
      </c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3"/>
      <c r="BX48" s="3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5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</row>
    <row r="49" spans="1:234" s="35" customFormat="1" x14ac:dyDescent="0.2">
      <c r="A49" s="106" t="s">
        <v>57</v>
      </c>
      <c r="B49" s="107"/>
      <c r="C49" s="108"/>
      <c r="D49" s="108"/>
      <c r="E49" s="108"/>
      <c r="F49" s="13"/>
      <c r="G49" s="13"/>
      <c r="H49" s="10"/>
      <c r="I49" s="13"/>
      <c r="J49" s="10"/>
      <c r="K49" s="10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3"/>
      <c r="BX49" s="3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5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</row>
    <row r="50" spans="1:234" s="35" customFormat="1" ht="32.1" customHeight="1" x14ac:dyDescent="0.2">
      <c r="A50" s="109" t="s">
        <v>58</v>
      </c>
      <c r="B50" s="110"/>
      <c r="C50" s="110"/>
      <c r="D50" s="110"/>
      <c r="E50" s="110"/>
      <c r="F50" s="111"/>
      <c r="G50" s="111"/>
      <c r="H50" s="111"/>
      <c r="I50" s="13"/>
      <c r="J50" s="10"/>
      <c r="K50" s="10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3"/>
      <c r="BX50" s="3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5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</row>
    <row r="51" spans="1:234" s="35" customFormat="1" ht="71.45" customHeight="1" x14ac:dyDescent="0.2">
      <c r="A51" s="204" t="s">
        <v>3</v>
      </c>
      <c r="B51" s="206"/>
      <c r="C51" s="192" t="s">
        <v>4</v>
      </c>
      <c r="D51" s="112" t="s">
        <v>59</v>
      </c>
      <c r="E51" s="113" t="s">
        <v>60</v>
      </c>
      <c r="F51" s="22" t="s">
        <v>61</v>
      </c>
      <c r="G51" s="13"/>
      <c r="H51" s="114"/>
      <c r="I51" s="13"/>
      <c r="J51" s="10"/>
      <c r="K51" s="10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3"/>
      <c r="BX51" s="3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5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</row>
    <row r="52" spans="1:234" s="35" customFormat="1" x14ac:dyDescent="0.2">
      <c r="A52" s="234" t="s">
        <v>62</v>
      </c>
      <c r="B52" s="235"/>
      <c r="C52" s="115">
        <f t="shared" ref="C52:C58" si="8">SUM(D52:E52)</f>
        <v>336</v>
      </c>
      <c r="D52" s="76">
        <v>205</v>
      </c>
      <c r="E52" s="78">
        <v>131</v>
      </c>
      <c r="F52" s="116"/>
      <c r="G52" s="117"/>
      <c r="H52" s="118"/>
      <c r="I52" s="119"/>
      <c r="J52" s="117"/>
      <c r="K52" s="117"/>
      <c r="L52" s="5"/>
      <c r="M52" s="5"/>
      <c r="N52" s="5"/>
      <c r="O52" s="5"/>
      <c r="P52" s="5"/>
      <c r="Q52" s="5"/>
      <c r="R52" s="5"/>
      <c r="S52" s="5"/>
      <c r="T52" s="5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3"/>
      <c r="BX52" s="3"/>
      <c r="BY52" s="4"/>
      <c r="BZ52" s="4"/>
      <c r="CA52" s="5"/>
      <c r="CB52" s="5"/>
      <c r="CC52" s="5"/>
      <c r="CD52" s="5"/>
      <c r="CE52" s="5"/>
      <c r="CF52" s="5"/>
      <c r="CG52" s="5"/>
      <c r="CH52" s="5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5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</row>
    <row r="53" spans="1:234" s="35" customFormat="1" x14ac:dyDescent="0.2">
      <c r="A53" s="236" t="s">
        <v>63</v>
      </c>
      <c r="B53" s="237"/>
      <c r="C53" s="120">
        <f t="shared" si="8"/>
        <v>131</v>
      </c>
      <c r="D53" s="121">
        <v>72</v>
      </c>
      <c r="E53" s="122">
        <v>59</v>
      </c>
      <c r="F53" s="123"/>
      <c r="G53" s="117"/>
      <c r="H53" s="118"/>
      <c r="I53" s="119"/>
      <c r="J53" s="117"/>
      <c r="K53" s="117"/>
      <c r="L53" s="5"/>
      <c r="M53" s="5"/>
      <c r="N53" s="5"/>
      <c r="O53" s="5"/>
      <c r="P53" s="5"/>
      <c r="Q53" s="5"/>
      <c r="R53" s="5"/>
      <c r="S53" s="5"/>
      <c r="T53" s="5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3"/>
      <c r="BX53" s="3"/>
      <c r="BY53" s="4"/>
      <c r="BZ53" s="4"/>
      <c r="CA53" s="5"/>
      <c r="CB53" s="5"/>
      <c r="CC53" s="5"/>
      <c r="CD53" s="5"/>
      <c r="CE53" s="5"/>
      <c r="CF53" s="5"/>
      <c r="CG53" s="5"/>
      <c r="CH53" s="5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5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</row>
    <row r="54" spans="1:234" s="35" customFormat="1" ht="27.75" customHeight="1" x14ac:dyDescent="0.2">
      <c r="A54" s="238" t="s">
        <v>38</v>
      </c>
      <c r="B54" s="124" t="s">
        <v>64</v>
      </c>
      <c r="C54" s="115">
        <f t="shared" si="8"/>
        <v>49</v>
      </c>
      <c r="D54" s="76">
        <v>31</v>
      </c>
      <c r="E54" s="78">
        <v>18</v>
      </c>
      <c r="F54" s="125">
        <v>3</v>
      </c>
      <c r="G54" s="117" t="str">
        <f>CA54&amp;CB54</f>
        <v/>
      </c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5"/>
      <c r="T54" s="5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3"/>
      <c r="BX54" s="3"/>
      <c r="BY54" s="4"/>
      <c r="BZ54" s="4"/>
      <c r="CA54" s="5" t="str">
        <f>IF(CG54=1,"* Programa de Atención domiciliaria apersonas con Dependencia Severa debe ser MENOR O IGUAL al Total.","")</f>
        <v/>
      </c>
      <c r="CB54" s="5" t="str">
        <f>IF(CH54=1,"* Recuerde digitar la Columna Programa de Atención Domiciliaria a Personas con Dependencia Severa (Digite Cero si no tiene). ","")</f>
        <v/>
      </c>
      <c r="CC54" s="5"/>
      <c r="CD54" s="5"/>
      <c r="CE54" s="5"/>
      <c r="CF54" s="5"/>
      <c r="CG54" s="5">
        <f>IF(F54&gt;C54,1,0)</f>
        <v>0</v>
      </c>
      <c r="CH54" s="5">
        <f>IF(AND(C54&lt;&gt;0,F54=""),1,0)</f>
        <v>0</v>
      </c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5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</row>
    <row r="55" spans="1:234" s="35" customFormat="1" ht="18" customHeight="1" x14ac:dyDescent="0.2">
      <c r="A55" s="239"/>
      <c r="B55" s="126" t="s">
        <v>65</v>
      </c>
      <c r="C55" s="127">
        <f t="shared" si="8"/>
        <v>194</v>
      </c>
      <c r="D55" s="92">
        <v>136</v>
      </c>
      <c r="E55" s="98">
        <v>58</v>
      </c>
      <c r="F55" s="128">
        <v>15</v>
      </c>
      <c r="G55" s="117" t="str">
        <f>CA55&amp;CB55</f>
        <v/>
      </c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5"/>
      <c r="T55" s="5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3"/>
      <c r="BX55" s="3"/>
      <c r="BY55" s="4"/>
      <c r="BZ55" s="4"/>
      <c r="CA55" s="5" t="str">
        <f>IF(CG55=1,"* Programa de Atención domiciliaria apersonas con Dependencia Severa debe ser MENOR O IGUAL al Total.","")</f>
        <v/>
      </c>
      <c r="CB55" s="5" t="str">
        <f>IF(CH55=1,"* Recuerde digitar la Columna Programa de Atención Domiciliaria a Personas con Dependencia Severa (Digite Cero si no tiene). ","")</f>
        <v/>
      </c>
      <c r="CC55" s="5"/>
      <c r="CD55" s="5"/>
      <c r="CE55" s="5"/>
      <c r="CF55" s="5"/>
      <c r="CG55" s="5">
        <f>IF(F55&gt;C55,1,0)</f>
        <v>0</v>
      </c>
      <c r="CH55" s="5">
        <f>IF(AND(C55&lt;&gt;0,F55=""),1,0)</f>
        <v>0</v>
      </c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5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</row>
    <row r="56" spans="1:234" s="35" customFormat="1" x14ac:dyDescent="0.2">
      <c r="A56" s="240" t="s">
        <v>66</v>
      </c>
      <c r="B56" s="241"/>
      <c r="C56" s="115">
        <f t="shared" si="8"/>
        <v>0</v>
      </c>
      <c r="D56" s="76"/>
      <c r="E56" s="129"/>
      <c r="F56" s="125"/>
      <c r="G56" s="117" t="str">
        <f>CA56&amp;CB56</f>
        <v/>
      </c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5"/>
      <c r="T56" s="5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3"/>
      <c r="BX56" s="3"/>
      <c r="BY56" s="4"/>
      <c r="BZ56" s="4"/>
      <c r="CA56" s="5" t="str">
        <f>IF(CG56=1,"* Programa de Atención domiciliaria apersonas con Dependencia Severa debe ser MENOR O IGUAL al Total.","")</f>
        <v/>
      </c>
      <c r="CB56" s="5" t="str">
        <f>IF(CH56=1,"* Recuerde digitar la Columna Programa de Atención Domiciliaria a Personas con Dependencia Severa (Digite Cero si no tiene). ","")</f>
        <v/>
      </c>
      <c r="CC56" s="5"/>
      <c r="CD56" s="5"/>
      <c r="CE56" s="5"/>
      <c r="CF56" s="5"/>
      <c r="CG56" s="5">
        <f>IF(F56&gt;C56,1,0)</f>
        <v>0</v>
      </c>
      <c r="CH56" s="5">
        <f>IF(AND(C56&lt;&gt;0,F56=""),1,0)</f>
        <v>0</v>
      </c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5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</row>
    <row r="57" spans="1:234" s="35" customFormat="1" x14ac:dyDescent="0.2">
      <c r="A57" s="242" t="s">
        <v>67</v>
      </c>
      <c r="B57" s="242"/>
      <c r="C57" s="130">
        <f t="shared" si="8"/>
        <v>366</v>
      </c>
      <c r="D57" s="131">
        <v>251</v>
      </c>
      <c r="E57" s="132">
        <v>115</v>
      </c>
      <c r="F57" s="133"/>
      <c r="G57" s="117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5"/>
      <c r="T57" s="5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3"/>
      <c r="BX57" s="3"/>
      <c r="BY57" s="4"/>
      <c r="BZ57" s="4"/>
      <c r="CA57" s="5"/>
      <c r="CB57" s="5"/>
      <c r="CC57" s="5"/>
      <c r="CD57" s="5"/>
      <c r="CE57" s="5"/>
      <c r="CF57" s="5"/>
      <c r="CG57" s="5"/>
      <c r="CH57" s="5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5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</row>
    <row r="58" spans="1:234" s="35" customFormat="1" ht="18.75" customHeight="1" x14ac:dyDescent="0.2">
      <c r="A58" s="243" t="s">
        <v>68</v>
      </c>
      <c r="B58" s="244"/>
      <c r="C58" s="127">
        <f t="shared" si="8"/>
        <v>0</v>
      </c>
      <c r="D58" s="92"/>
      <c r="E58" s="134"/>
      <c r="F58" s="128"/>
      <c r="G58" s="117" t="str">
        <f>CA58&amp;CB58</f>
        <v/>
      </c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5"/>
      <c r="T58" s="5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3"/>
      <c r="BX58" s="3"/>
      <c r="BY58" s="4"/>
      <c r="BZ58" s="4"/>
      <c r="CA58" s="5" t="str">
        <f>IF(CG58=1,"* Programa de Atención domiciliaria apersonas con Dependencia Severa debe ser MENOR O IGUAL al Total.","")</f>
        <v/>
      </c>
      <c r="CB58" s="5" t="str">
        <f>IF(CH58=1,"* Recuerde digitar la Columna Programa de Atención Domiciliaria a Personas con Dependencia Severa (Digite Cero si no tiene). ","")</f>
        <v/>
      </c>
      <c r="CC58" s="5"/>
      <c r="CD58" s="5"/>
      <c r="CE58" s="5"/>
      <c r="CF58" s="5"/>
      <c r="CG58" s="5">
        <f>IF(F58&gt;C58,1,0)</f>
        <v>0</v>
      </c>
      <c r="CH58" s="5">
        <f>IF(AND(C58&lt;&gt;0,F58=""),1,0)</f>
        <v>0</v>
      </c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5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</row>
    <row r="59" spans="1:234" s="35" customFormat="1" x14ac:dyDescent="0.2">
      <c r="A59" s="242" t="s">
        <v>69</v>
      </c>
      <c r="B59" s="242"/>
      <c r="C59" s="135">
        <f>D59</f>
        <v>0</v>
      </c>
      <c r="D59" s="131"/>
      <c r="E59" s="136"/>
      <c r="F59" s="137"/>
      <c r="G59" s="117" t="str">
        <f>CA59&amp;CB59</f>
        <v/>
      </c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5"/>
      <c r="T59" s="5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3"/>
      <c r="BX59" s="3"/>
      <c r="BY59" s="4"/>
      <c r="BZ59" s="4"/>
      <c r="CA59" s="5" t="str">
        <f>IF(CG59=1,"* Programa de Atención domiciliaria apersonas con Dependencia Severa debe ser MENOR O IGUAL al Total.","")</f>
        <v/>
      </c>
      <c r="CB59" s="5" t="str">
        <f>IF(CH59=1,"* Recuerde digitar la Columna Programa de Atención Domiciliaria a Personas con Dependencia Severa (Digite Cero si no tiene). ","")</f>
        <v/>
      </c>
      <c r="CC59" s="5"/>
      <c r="CD59" s="5"/>
      <c r="CE59" s="5"/>
      <c r="CF59" s="5"/>
      <c r="CG59" s="5">
        <f>IF(F59&gt;C59,1,0)</f>
        <v>0</v>
      </c>
      <c r="CH59" s="5">
        <f>IF(AND(C59&lt;&gt;0,F59=""),1,0)</f>
        <v>0</v>
      </c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5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</row>
    <row r="60" spans="1:234" s="35" customFormat="1" x14ac:dyDescent="0.2">
      <c r="A60" s="227" t="s">
        <v>70</v>
      </c>
      <c r="B60" s="227"/>
      <c r="C60" s="138">
        <f>D60</f>
        <v>0</v>
      </c>
      <c r="D60" s="65"/>
      <c r="E60" s="139"/>
      <c r="F60" s="140"/>
      <c r="G60" s="117"/>
      <c r="H60" s="119"/>
      <c r="I60" s="117"/>
      <c r="J60" s="117"/>
      <c r="K60" s="117"/>
      <c r="L60" s="5"/>
      <c r="M60" s="5"/>
      <c r="N60" s="5"/>
      <c r="O60" s="5"/>
      <c r="P60" s="5"/>
      <c r="Q60" s="5"/>
      <c r="R60" s="5"/>
      <c r="S60" s="5"/>
      <c r="T60" s="5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3"/>
      <c r="BX60" s="3"/>
      <c r="BY60" s="4"/>
      <c r="BZ60" s="4"/>
      <c r="CA60" s="5"/>
      <c r="CB60" s="5"/>
      <c r="CC60" s="5"/>
      <c r="CD60" s="5"/>
      <c r="CE60" s="5"/>
      <c r="CF60" s="5"/>
      <c r="CG60" s="5"/>
      <c r="CH60" s="5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5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</row>
    <row r="61" spans="1:234" s="35" customFormat="1" ht="23.25" customHeight="1" x14ac:dyDescent="0.2">
      <c r="A61" s="209" t="s">
        <v>71</v>
      </c>
      <c r="B61" s="209"/>
      <c r="C61" s="141">
        <f>+F61</f>
        <v>0</v>
      </c>
      <c r="D61" s="142"/>
      <c r="E61" s="143"/>
      <c r="F61" s="144"/>
      <c r="G61" s="117" t="str">
        <f>CA61&amp;CB61</f>
        <v/>
      </c>
      <c r="H61" s="119"/>
      <c r="I61" s="117"/>
      <c r="J61" s="117"/>
      <c r="K61" s="117"/>
      <c r="L61" s="5"/>
      <c r="M61" s="5"/>
      <c r="N61" s="5"/>
      <c r="O61" s="5"/>
      <c r="P61" s="5"/>
      <c r="Q61" s="5"/>
      <c r="R61" s="5"/>
      <c r="S61" s="5"/>
      <c r="T61" s="5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3"/>
      <c r="BX61" s="3"/>
      <c r="BY61" s="4"/>
      <c r="BZ61" s="4"/>
      <c r="CA61" s="5" t="str">
        <f>IF(CG61=1,"* Programa de Atención domiciliaria apersonas con Dependencia Severa debe ser MENOR O IGUAL al Total.","")</f>
        <v/>
      </c>
      <c r="CB61" s="5" t="str">
        <f>IF(CH61=1,"* Recuerde digitar la Columna Programa de Atención Domiciliaria a Personas con Dependencia Severa (Digite Cero si no tiene). ","")</f>
        <v/>
      </c>
      <c r="CC61" s="5"/>
      <c r="CD61" s="5"/>
      <c r="CE61" s="5"/>
      <c r="CF61" s="5"/>
      <c r="CG61" s="5">
        <f>IF(F61&gt;C61,1,0)</f>
        <v>0</v>
      </c>
      <c r="CH61" s="5">
        <f>IF(AND(C61&lt;&gt;0,F61=""),1,0)</f>
        <v>0</v>
      </c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5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</row>
    <row r="62" spans="1:234" s="35" customFormat="1" ht="32.1" customHeight="1" x14ac:dyDescent="0.2">
      <c r="A62" s="109" t="s">
        <v>72</v>
      </c>
      <c r="B62" s="110"/>
      <c r="C62" s="110"/>
      <c r="D62" s="110"/>
      <c r="E62" s="110"/>
      <c r="F62" s="110"/>
      <c r="G62" s="145"/>
      <c r="H62" s="146"/>
      <c r="I62" s="119"/>
      <c r="J62" s="117"/>
      <c r="K62" s="117"/>
      <c r="L62" s="5"/>
      <c r="M62" s="5"/>
      <c r="N62" s="5"/>
      <c r="O62" s="5"/>
      <c r="P62" s="5"/>
      <c r="Q62" s="5"/>
      <c r="R62" s="5"/>
      <c r="S62" s="5"/>
      <c r="T62" s="5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3"/>
      <c r="BX62" s="3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5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</row>
    <row r="63" spans="1:234" s="35" customFormat="1" x14ac:dyDescent="0.2">
      <c r="A63" s="210" t="s">
        <v>73</v>
      </c>
      <c r="B63" s="211"/>
      <c r="C63" s="216" t="s">
        <v>74</v>
      </c>
      <c r="D63" s="216"/>
      <c r="E63" s="216"/>
      <c r="F63" s="216"/>
      <c r="G63" s="217"/>
      <c r="H63" s="218" t="s">
        <v>75</v>
      </c>
      <c r="I63" s="219"/>
      <c r="J63" s="10"/>
      <c r="K63" s="10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3"/>
      <c r="BX63" s="3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5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</row>
    <row r="64" spans="1:234" s="35" customFormat="1" x14ac:dyDescent="0.2">
      <c r="A64" s="212"/>
      <c r="B64" s="213"/>
      <c r="C64" s="210" t="s">
        <v>4</v>
      </c>
      <c r="D64" s="204" t="s">
        <v>76</v>
      </c>
      <c r="E64" s="205"/>
      <c r="F64" s="206"/>
      <c r="G64" s="221" t="s">
        <v>77</v>
      </c>
      <c r="H64" s="220"/>
      <c r="I64" s="219"/>
      <c r="J64" s="10"/>
      <c r="K64" s="10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3"/>
      <c r="BX64" s="3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5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</row>
    <row r="65" spans="1:234" s="35" customFormat="1" ht="26.45" customHeight="1" x14ac:dyDescent="0.2">
      <c r="A65" s="214"/>
      <c r="B65" s="215"/>
      <c r="C65" s="214"/>
      <c r="D65" s="112" t="s">
        <v>78</v>
      </c>
      <c r="E65" s="16" t="s">
        <v>79</v>
      </c>
      <c r="F65" s="147" t="s">
        <v>80</v>
      </c>
      <c r="G65" s="222"/>
      <c r="H65" s="148" t="s">
        <v>81</v>
      </c>
      <c r="I65" s="192" t="s">
        <v>82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3"/>
      <c r="BX65" s="3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5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</row>
    <row r="66" spans="1:234" s="35" customFormat="1" x14ac:dyDescent="0.2">
      <c r="A66" s="223" t="s">
        <v>83</v>
      </c>
      <c r="B66" s="224"/>
      <c r="C66" s="149">
        <f>SUM(D66:F66)+H66</f>
        <v>0</v>
      </c>
      <c r="D66" s="76"/>
      <c r="E66" s="77"/>
      <c r="F66" s="150"/>
      <c r="G66" s="151"/>
      <c r="H66" s="125">
        <v>0</v>
      </c>
      <c r="I66" s="15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3"/>
      <c r="BX66" s="3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5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</row>
    <row r="67" spans="1:234" s="35" customFormat="1" x14ac:dyDescent="0.2">
      <c r="A67" s="225" t="s">
        <v>84</v>
      </c>
      <c r="B67" s="226"/>
      <c r="C67" s="153">
        <f t="shared" ref="C67:C71" si="9">SUM(D67:F67)+H67</f>
        <v>0</v>
      </c>
      <c r="D67" s="65"/>
      <c r="E67" s="82"/>
      <c r="F67" s="154"/>
      <c r="G67" s="155"/>
      <c r="H67" s="156">
        <v>0</v>
      </c>
      <c r="I67" s="157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3"/>
      <c r="BX67" s="3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5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</row>
    <row r="68" spans="1:234" s="35" customFormat="1" x14ac:dyDescent="0.2">
      <c r="A68" s="225" t="s">
        <v>85</v>
      </c>
      <c r="B68" s="226"/>
      <c r="C68" s="153">
        <f t="shared" si="9"/>
        <v>3</v>
      </c>
      <c r="D68" s="65"/>
      <c r="E68" s="82"/>
      <c r="F68" s="154"/>
      <c r="G68" s="155"/>
      <c r="H68" s="156">
        <v>3</v>
      </c>
      <c r="I68" s="157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3"/>
      <c r="BX68" s="3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5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</row>
    <row r="69" spans="1:234" s="35" customFormat="1" x14ac:dyDescent="0.2">
      <c r="A69" s="225" t="s">
        <v>86</v>
      </c>
      <c r="B69" s="226"/>
      <c r="C69" s="153">
        <f t="shared" si="9"/>
        <v>10</v>
      </c>
      <c r="D69" s="65"/>
      <c r="E69" s="82"/>
      <c r="F69" s="154"/>
      <c r="G69" s="155"/>
      <c r="H69" s="156">
        <v>10</v>
      </c>
      <c r="I69" s="157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3"/>
      <c r="BX69" s="3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5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</row>
    <row r="70" spans="1:234" s="35" customFormat="1" x14ac:dyDescent="0.2">
      <c r="A70" s="225" t="s">
        <v>87</v>
      </c>
      <c r="B70" s="226"/>
      <c r="C70" s="153">
        <f t="shared" si="9"/>
        <v>30</v>
      </c>
      <c r="D70" s="65"/>
      <c r="E70" s="82"/>
      <c r="F70" s="154"/>
      <c r="G70" s="155"/>
      <c r="H70" s="156">
        <v>30</v>
      </c>
      <c r="I70" s="157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3"/>
      <c r="BX70" s="3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5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</row>
    <row r="71" spans="1:234" s="35" customFormat="1" x14ac:dyDescent="0.2">
      <c r="A71" s="207" t="s">
        <v>88</v>
      </c>
      <c r="B71" s="208"/>
      <c r="C71" s="158">
        <f t="shared" si="9"/>
        <v>9</v>
      </c>
      <c r="D71" s="92"/>
      <c r="E71" s="93"/>
      <c r="F71" s="159"/>
      <c r="G71" s="160"/>
      <c r="H71" s="128">
        <v>9</v>
      </c>
      <c r="I71" s="16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3"/>
      <c r="BX71" s="3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5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</row>
    <row r="72" spans="1:234" s="35" customFormat="1" x14ac:dyDescent="0.2">
      <c r="A72" s="1" t="s">
        <v>89</v>
      </c>
      <c r="B72" s="10"/>
      <c r="C72" s="10"/>
      <c r="D72" s="10"/>
      <c r="E72" s="10"/>
      <c r="F72" s="10"/>
      <c r="G72" s="10"/>
      <c r="H72" s="10"/>
      <c r="I72" s="1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3"/>
      <c r="BX72" s="3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5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</row>
    <row r="73" spans="1:234" s="35" customFormat="1" ht="32.1" customHeight="1" x14ac:dyDescent="0.2">
      <c r="A73" s="162" t="s">
        <v>90</v>
      </c>
      <c r="B73" s="163"/>
      <c r="C73" s="163"/>
      <c r="D73" s="163"/>
      <c r="E73" s="163"/>
      <c r="F73" s="164"/>
      <c r="G73" s="164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3"/>
      <c r="BX73" s="3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5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</row>
    <row r="74" spans="1:234" s="35" customFormat="1" ht="21" customHeight="1" x14ac:dyDescent="0.2">
      <c r="A74" s="199" t="s">
        <v>91</v>
      </c>
      <c r="B74" s="199" t="s">
        <v>92</v>
      </c>
      <c r="C74" s="204" t="s">
        <v>93</v>
      </c>
      <c r="D74" s="205"/>
      <c r="E74" s="205"/>
      <c r="F74" s="205"/>
      <c r="G74" s="206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3"/>
      <c r="BX74" s="3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5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</row>
    <row r="75" spans="1:234" s="35" customFormat="1" ht="21.75" customHeight="1" x14ac:dyDescent="0.2">
      <c r="A75" s="200"/>
      <c r="B75" s="200"/>
      <c r="C75" s="112" t="s">
        <v>94</v>
      </c>
      <c r="D75" s="165" t="s">
        <v>95</v>
      </c>
      <c r="E75" s="16" t="s">
        <v>96</v>
      </c>
      <c r="F75" s="16" t="s">
        <v>97</v>
      </c>
      <c r="G75" s="147" t="s">
        <v>98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3"/>
      <c r="BX75" s="3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5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</row>
    <row r="76" spans="1:234" s="35" customFormat="1" ht="21" customHeight="1" x14ac:dyDescent="0.2">
      <c r="A76" s="166" t="s">
        <v>99</v>
      </c>
      <c r="B76" s="167">
        <f>SUM(C76:G76)</f>
        <v>0</v>
      </c>
      <c r="C76" s="76"/>
      <c r="D76" s="168"/>
      <c r="E76" s="168"/>
      <c r="F76" s="168"/>
      <c r="G76" s="169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3"/>
      <c r="BX76" s="3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5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</row>
    <row r="77" spans="1:234" s="35" customFormat="1" ht="21" customHeight="1" x14ac:dyDescent="0.2">
      <c r="A77" s="170" t="s">
        <v>53</v>
      </c>
      <c r="B77" s="171">
        <f>SUM(C77:G77)</f>
        <v>0</v>
      </c>
      <c r="C77" s="92"/>
      <c r="D77" s="94"/>
      <c r="E77" s="94"/>
      <c r="F77" s="94"/>
      <c r="G77" s="17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3"/>
      <c r="BX77" s="3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5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</row>
    <row r="78" spans="1:234" ht="32.1" customHeight="1" x14ac:dyDescent="0.2">
      <c r="A78" s="162" t="s">
        <v>100</v>
      </c>
      <c r="B78" s="163"/>
      <c r="C78" s="163"/>
      <c r="D78" s="163"/>
      <c r="E78" s="163"/>
      <c r="F78" s="164"/>
      <c r="G78" s="164"/>
    </row>
    <row r="79" spans="1:234" ht="21" customHeight="1" x14ac:dyDescent="0.2">
      <c r="A79" s="199" t="s">
        <v>91</v>
      </c>
      <c r="B79" s="199" t="s">
        <v>101</v>
      </c>
      <c r="C79" s="204" t="s">
        <v>102</v>
      </c>
      <c r="D79" s="205"/>
      <c r="E79" s="205"/>
      <c r="F79" s="205"/>
      <c r="G79" s="206"/>
    </row>
    <row r="80" spans="1:234" ht="21" customHeight="1" x14ac:dyDescent="0.2">
      <c r="A80" s="200"/>
      <c r="B80" s="200"/>
      <c r="C80" s="112" t="s">
        <v>94</v>
      </c>
      <c r="D80" s="165" t="s">
        <v>95</v>
      </c>
      <c r="E80" s="16" t="s">
        <v>96</v>
      </c>
      <c r="F80" s="16" t="s">
        <v>97</v>
      </c>
      <c r="G80" s="147" t="s">
        <v>98</v>
      </c>
    </row>
    <row r="81" spans="1:104" ht="25.5" customHeight="1" x14ac:dyDescent="0.2">
      <c r="A81" s="173" t="s">
        <v>103</v>
      </c>
      <c r="B81" s="174">
        <f>SUM(C81:G81)</f>
        <v>0</v>
      </c>
      <c r="C81" s="175"/>
      <c r="D81" s="176"/>
      <c r="E81" s="176"/>
      <c r="F81" s="176"/>
      <c r="G81" s="177"/>
    </row>
    <row r="82" spans="1:104" ht="28.5" customHeight="1" x14ac:dyDescent="0.2">
      <c r="A82" s="162" t="s">
        <v>104</v>
      </c>
      <c r="B82" s="163"/>
      <c r="C82" s="163"/>
      <c r="D82" s="163"/>
      <c r="E82" s="163"/>
      <c r="F82" s="164"/>
      <c r="G82" s="164"/>
    </row>
    <row r="83" spans="1:104" ht="18" customHeight="1" x14ac:dyDescent="0.2">
      <c r="A83" s="199" t="s">
        <v>105</v>
      </c>
      <c r="B83" s="201" t="s">
        <v>106</v>
      </c>
      <c r="C83" s="201" t="s">
        <v>107</v>
      </c>
      <c r="BR83" s="3"/>
      <c r="BS83" s="3"/>
      <c r="BT83" s="3"/>
      <c r="BU83" s="3"/>
      <c r="BV83" s="35"/>
      <c r="BW83" s="35"/>
      <c r="BX83" s="35"/>
      <c r="CV83" s="5"/>
      <c r="CW83" s="5"/>
      <c r="CX83" s="5"/>
      <c r="CY83" s="5"/>
      <c r="CZ83" s="5"/>
    </row>
    <row r="84" spans="1:104" ht="27.75" customHeight="1" x14ac:dyDescent="0.2">
      <c r="A84" s="200"/>
      <c r="B84" s="202"/>
      <c r="C84" s="203"/>
      <c r="BR84" s="3"/>
      <c r="BS84" s="3"/>
      <c r="BT84" s="3"/>
      <c r="BU84" s="3"/>
      <c r="BV84" s="35"/>
      <c r="BW84" s="35"/>
      <c r="BX84" s="35"/>
      <c r="CV84" s="5"/>
      <c r="CW84" s="5"/>
      <c r="CX84" s="5"/>
      <c r="CY84" s="5"/>
      <c r="CZ84" s="5"/>
    </row>
    <row r="85" spans="1:104" ht="27.75" customHeight="1" x14ac:dyDescent="0.2">
      <c r="A85" s="173" t="s">
        <v>99</v>
      </c>
      <c r="B85" s="178"/>
      <c r="C85" s="178"/>
      <c r="BR85" s="3"/>
      <c r="BS85" s="3"/>
      <c r="BT85" s="3"/>
      <c r="BU85" s="3"/>
      <c r="BV85" s="35"/>
      <c r="BW85" s="35"/>
      <c r="BX85" s="35"/>
      <c r="CV85" s="5"/>
      <c r="CW85" s="5"/>
      <c r="CX85" s="5"/>
      <c r="CY85" s="5"/>
      <c r="CZ85" s="5"/>
    </row>
    <row r="194" spans="1:234" ht="12" customHeight="1" x14ac:dyDescent="0.2"/>
    <row r="195" spans="1:234" s="179" customFormat="1" x14ac:dyDescent="0.2">
      <c r="A195" s="179">
        <f>SUM(C10:C36,C48,C52:C61,C66:C71,B76:B77,B81,B85:C85)</f>
        <v>2211</v>
      </c>
      <c r="B195" s="179">
        <f>SUM(CG7:CO85)</f>
        <v>0</v>
      </c>
      <c r="BW195" s="180"/>
      <c r="BX195" s="180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</row>
  </sheetData>
  <mergeCells count="64">
    <mergeCell ref="A14:B14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43:A45"/>
    <mergeCell ref="A27:B27"/>
    <mergeCell ref="A28:B28"/>
    <mergeCell ref="A29:B29"/>
    <mergeCell ref="A30:B30"/>
    <mergeCell ref="A31:B31"/>
    <mergeCell ref="A32:A36"/>
    <mergeCell ref="A38:B38"/>
    <mergeCell ref="A39:B39"/>
    <mergeCell ref="A40:B40"/>
    <mergeCell ref="A41:B41"/>
    <mergeCell ref="A42:B42"/>
    <mergeCell ref="A60:B60"/>
    <mergeCell ref="A46:B46"/>
    <mergeCell ref="A47:B47"/>
    <mergeCell ref="A48:B48"/>
    <mergeCell ref="A51:B51"/>
    <mergeCell ref="A52:B52"/>
    <mergeCell ref="A53:B53"/>
    <mergeCell ref="A54:A55"/>
    <mergeCell ref="A56:B56"/>
    <mergeCell ref="A57:B57"/>
    <mergeCell ref="A58:B58"/>
    <mergeCell ref="A59:B59"/>
    <mergeCell ref="A71:B71"/>
    <mergeCell ref="A61:B61"/>
    <mergeCell ref="A63:B65"/>
    <mergeCell ref="C63:G63"/>
    <mergeCell ref="H63:I64"/>
    <mergeCell ref="C64:C65"/>
    <mergeCell ref="D64:F64"/>
    <mergeCell ref="G64:G65"/>
    <mergeCell ref="A66:B66"/>
    <mergeCell ref="A67:B67"/>
    <mergeCell ref="A68:B68"/>
    <mergeCell ref="A69:B69"/>
    <mergeCell ref="A70:B70"/>
    <mergeCell ref="A83:A84"/>
    <mergeCell ref="B83:B84"/>
    <mergeCell ref="C83:C84"/>
    <mergeCell ref="A74:A75"/>
    <mergeCell ref="B74:B75"/>
    <mergeCell ref="C74:G74"/>
    <mergeCell ref="A79:A80"/>
    <mergeCell ref="B79:B80"/>
    <mergeCell ref="C79:G79"/>
  </mergeCells>
  <dataValidations count="1">
    <dataValidation type="whole" allowBlank="1" showInputMessage="1" showErrorMessage="1" sqref="A1:XFD1048576" xr:uid="{951F013A-246B-4C52-A755-3BA37FC24ECD}">
      <formula1>0</formula1>
      <formula2>1E+27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Z195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0.42578125" style="2" customWidth="1"/>
    <col min="2" max="2" width="25.85546875" style="2" customWidth="1"/>
    <col min="3" max="3" width="18.28515625" style="2" customWidth="1"/>
    <col min="4" max="10" width="16" style="2" customWidth="1"/>
    <col min="11" max="11" width="18.42578125" style="2" customWidth="1"/>
    <col min="12" max="12" width="16.28515625" style="2" customWidth="1"/>
    <col min="13" max="74" width="11.42578125" style="2"/>
    <col min="75" max="76" width="11.42578125" style="3"/>
    <col min="77" max="77" width="11.42578125" style="4" customWidth="1"/>
    <col min="78" max="104" width="11.28515625" style="4" hidden="1" customWidth="1"/>
    <col min="105" max="105" width="11.28515625" style="5" hidden="1" customWidth="1"/>
    <col min="106" max="234" width="11.42578125" style="5"/>
    <col min="235" max="16384" width="11.42578125" style="2"/>
  </cols>
  <sheetData>
    <row r="1" spans="1:234" ht="16.350000000000001" customHeight="1" x14ac:dyDescent="0.2">
      <c r="A1" s="1" t="s">
        <v>0</v>
      </c>
    </row>
    <row r="2" spans="1:234" ht="16.350000000000001" customHeight="1" x14ac:dyDescent="0.2">
      <c r="A2" s="1" t="str">
        <f>CONCATENATE("COMUNA: ",[6]NOMBRE!B2," - ","( ",[6]NOMBRE!C2,[6]NOMBRE!D2,[6]NOMBRE!E2,[6]NOMBRE!F2,[6]NOMBRE!G2," )")</f>
        <v>COMUNA: LINARES - ( 07401 )</v>
      </c>
    </row>
    <row r="3" spans="1:234" ht="16.350000000000001" customHeight="1" x14ac:dyDescent="0.2">
      <c r="A3" s="1" t="str">
        <f>CONCATENATE("ESTABLECIMIENTO/ESTRATEGIA: ",[6]NOMBRE!B3," - ","( ",[6]NOMBRE!C3,[6]NOMBRE!D3,[6]NOMBRE!E3,[6]NOMBRE!F3,[6]NOMBRE!G3,[6]NOMBRE!H3," )")</f>
        <v>ESTABLECIMIENTO/ESTRATEGIA: HOSPITAL PRESIDENTE CARLOS IBAÑEZ DEL CAMPO - ( 116108 )</v>
      </c>
    </row>
    <row r="4" spans="1:234" ht="16.350000000000001" customHeight="1" x14ac:dyDescent="0.2">
      <c r="A4" s="1" t="str">
        <f>CONCATENATE("MES: ",[6]NOMBRE!B6," - ","( ",[6]NOMBRE!C6,[6]NOMBRE!D6," )")</f>
        <v>MES: MAYO - ( 05 )</v>
      </c>
    </row>
    <row r="5" spans="1:234" ht="16.350000000000001" customHeight="1" x14ac:dyDescent="0.2">
      <c r="A5" s="1" t="str">
        <f>CONCATENATE("AÑO: ",[6]NOMBRE!B7)</f>
        <v>AÑO: 2021</v>
      </c>
    </row>
    <row r="6" spans="1:234" ht="15" customHeight="1" x14ac:dyDescent="0.2">
      <c r="A6" s="6"/>
      <c r="B6" s="6"/>
      <c r="C6" s="7" t="s">
        <v>1</v>
      </c>
      <c r="D6" s="6"/>
      <c r="E6" s="6"/>
      <c r="F6" s="6"/>
      <c r="G6" s="6"/>
      <c r="H6" s="8"/>
      <c r="I6" s="9"/>
      <c r="J6" s="10"/>
      <c r="K6" s="10"/>
    </row>
    <row r="7" spans="1:234" ht="15" x14ac:dyDescent="0.2">
      <c r="A7" s="11"/>
      <c r="B7" s="11"/>
      <c r="C7" s="11"/>
      <c r="D7" s="11"/>
      <c r="E7" s="11"/>
      <c r="F7" s="11"/>
      <c r="G7" s="11"/>
      <c r="H7" s="8"/>
      <c r="I7" s="9"/>
      <c r="J7" s="10"/>
      <c r="K7" s="10"/>
    </row>
    <row r="8" spans="1:234" ht="32.1" customHeight="1" x14ac:dyDescent="0.2">
      <c r="A8" s="12" t="s">
        <v>2</v>
      </c>
      <c r="G8" s="12"/>
      <c r="I8" s="13"/>
      <c r="J8" s="10"/>
      <c r="K8" s="10"/>
    </row>
    <row r="9" spans="1:234" ht="66.75" customHeight="1" x14ac:dyDescent="0.2">
      <c r="A9" s="204" t="s">
        <v>3</v>
      </c>
      <c r="B9" s="205"/>
      <c r="C9" s="193" t="s">
        <v>4</v>
      </c>
      <c r="D9" s="15" t="s">
        <v>5</v>
      </c>
      <c r="E9" s="16" t="s">
        <v>6</v>
      </c>
      <c r="F9" s="16" t="s">
        <v>7</v>
      </c>
      <c r="G9" s="17" t="s">
        <v>8</v>
      </c>
      <c r="H9" s="18" t="s">
        <v>9</v>
      </c>
      <c r="I9" s="19" t="s">
        <v>10</v>
      </c>
      <c r="J9" s="19" t="s">
        <v>11</v>
      </c>
      <c r="K9" s="113" t="s">
        <v>12</v>
      </c>
      <c r="L9" s="21" t="s">
        <v>13</v>
      </c>
      <c r="M9" s="22" t="s">
        <v>14</v>
      </c>
      <c r="N9" s="22" t="s">
        <v>15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BW9" s="2"/>
    </row>
    <row r="10" spans="1:234" s="35" customFormat="1" ht="17.25" customHeight="1" x14ac:dyDescent="0.2">
      <c r="A10" s="228" t="s">
        <v>16</v>
      </c>
      <c r="B10" s="229"/>
      <c r="C10" s="23">
        <f>SUM(D10:G10)</f>
        <v>0</v>
      </c>
      <c r="D10" s="24"/>
      <c r="E10" s="25"/>
      <c r="F10" s="25"/>
      <c r="G10" s="26"/>
      <c r="H10" s="27"/>
      <c r="I10" s="28"/>
      <c r="J10" s="29"/>
      <c r="K10" s="27"/>
      <c r="L10" s="30"/>
      <c r="M10" s="31"/>
      <c r="N10" s="32"/>
      <c r="O10" s="33" t="str">
        <f>CA10&amp;CB10</f>
        <v/>
      </c>
      <c r="P10" s="34"/>
      <c r="Q10" s="34"/>
      <c r="R10" s="34"/>
      <c r="S10" s="34"/>
      <c r="T10" s="34"/>
      <c r="U10" s="34"/>
      <c r="V10" s="34"/>
      <c r="W10" s="34"/>
      <c r="X10" s="34"/>
      <c r="Y10" s="5"/>
      <c r="Z10" s="5"/>
      <c r="AA10" s="5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3"/>
      <c r="BY10" s="4"/>
      <c r="BZ10" s="4"/>
      <c r="CA10" s="5" t="str">
        <f>IF(CG10=1,"* La suma del número de Primera, Segunda y Tercera o más Visitas de Seguimiento debe coincidir con el Total. ","")</f>
        <v/>
      </c>
      <c r="CB10" s="5" t="str">
        <f t="shared" ref="CB10:CB36" si="0">IF(CH10=1,"* Programa de Atención Domiciliaria a Personas con Dependencia Severa debe ser MENOR O IGUAL al Total. ","")</f>
        <v/>
      </c>
      <c r="CC10" s="5"/>
      <c r="CD10" s="5"/>
      <c r="CE10" s="5"/>
      <c r="CF10" s="5"/>
      <c r="CG10" s="5">
        <f>IF((K10+J10+L10)&lt;&gt;C10,1,0)</f>
        <v>0</v>
      </c>
      <c r="CH10" s="5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5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</row>
    <row r="11" spans="1:234" s="35" customFormat="1" ht="17.25" customHeight="1" x14ac:dyDescent="0.2">
      <c r="A11" s="246" t="s">
        <v>17</v>
      </c>
      <c r="B11" s="249"/>
      <c r="C11" s="23">
        <f>SUM(D11:G11)</f>
        <v>0</v>
      </c>
      <c r="D11" s="36"/>
      <c r="E11" s="37"/>
      <c r="F11" s="37"/>
      <c r="G11" s="38"/>
      <c r="H11" s="39"/>
      <c r="I11" s="40"/>
      <c r="J11" s="41"/>
      <c r="K11" s="39"/>
      <c r="L11" s="38"/>
      <c r="M11" s="42"/>
      <c r="N11" s="32"/>
      <c r="O11" s="33" t="str">
        <f t="shared" ref="O11:O36" si="1">CA11&amp;CB11</f>
        <v/>
      </c>
      <c r="P11" s="34"/>
      <c r="Q11" s="34"/>
      <c r="R11" s="34"/>
      <c r="S11" s="34"/>
      <c r="T11" s="34"/>
      <c r="U11" s="34"/>
      <c r="V11" s="34"/>
      <c r="W11" s="34"/>
      <c r="X11" s="34"/>
      <c r="Y11" s="5"/>
      <c r="Z11" s="5"/>
      <c r="AA11" s="5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3"/>
      <c r="BY11" s="4"/>
      <c r="BZ11" s="4"/>
      <c r="CA11" s="5" t="str">
        <f t="shared" ref="CA11:CA36" si="2">IF(CG11=1,"* La suma del número de Primera, Segunda y Tercera o más Visitas de Seguimiento debe coincidir con el Total. ","")</f>
        <v/>
      </c>
      <c r="CB11" s="5" t="str">
        <f t="shared" si="0"/>
        <v/>
      </c>
      <c r="CC11" s="5"/>
      <c r="CD11" s="5"/>
      <c r="CE11" s="5"/>
      <c r="CF11" s="5"/>
      <c r="CG11" s="5">
        <f t="shared" ref="CG11:CG36" si="3">IF((K11+J11+L11)&lt;&gt;C11,1,0)</f>
        <v>0</v>
      </c>
      <c r="CH11" s="5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5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</row>
    <row r="12" spans="1:234" s="35" customFormat="1" ht="17.25" customHeight="1" x14ac:dyDescent="0.2">
      <c r="A12" s="246" t="s">
        <v>18</v>
      </c>
      <c r="B12" s="249"/>
      <c r="C12" s="23">
        <f t="shared" ref="C12:C34" si="4">SUM(D12:G12)</f>
        <v>0</v>
      </c>
      <c r="D12" s="36"/>
      <c r="E12" s="37"/>
      <c r="F12" s="37"/>
      <c r="G12" s="38"/>
      <c r="H12" s="39"/>
      <c r="I12" s="40"/>
      <c r="J12" s="41"/>
      <c r="K12" s="39"/>
      <c r="L12" s="38"/>
      <c r="M12" s="42"/>
      <c r="N12" s="32"/>
      <c r="O12" s="33" t="str">
        <f t="shared" si="1"/>
        <v/>
      </c>
      <c r="P12" s="34"/>
      <c r="Q12" s="34"/>
      <c r="R12" s="34"/>
      <c r="S12" s="34"/>
      <c r="T12" s="34"/>
      <c r="U12" s="34"/>
      <c r="V12" s="34"/>
      <c r="W12" s="34"/>
      <c r="X12" s="34"/>
      <c r="Y12" s="5"/>
      <c r="Z12" s="5"/>
      <c r="AA12" s="5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3"/>
      <c r="BY12" s="4"/>
      <c r="BZ12" s="4"/>
      <c r="CA12" s="5" t="str">
        <f t="shared" si="2"/>
        <v/>
      </c>
      <c r="CB12" s="5" t="str">
        <f t="shared" si="0"/>
        <v/>
      </c>
      <c r="CC12" s="5"/>
      <c r="CD12" s="5"/>
      <c r="CE12" s="5"/>
      <c r="CF12" s="5"/>
      <c r="CG12" s="5">
        <f t="shared" si="3"/>
        <v>0</v>
      </c>
      <c r="CH12" s="5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5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</row>
    <row r="13" spans="1:234" s="35" customFormat="1" ht="17.25" customHeight="1" x14ac:dyDescent="0.2">
      <c r="A13" s="246" t="s">
        <v>19</v>
      </c>
      <c r="B13" s="249"/>
      <c r="C13" s="23">
        <f t="shared" si="4"/>
        <v>0</v>
      </c>
      <c r="D13" s="36"/>
      <c r="E13" s="37"/>
      <c r="F13" s="37"/>
      <c r="G13" s="38"/>
      <c r="H13" s="39"/>
      <c r="I13" s="40"/>
      <c r="J13" s="41"/>
      <c r="K13" s="39"/>
      <c r="L13" s="38"/>
      <c r="M13" s="42"/>
      <c r="N13" s="32"/>
      <c r="O13" s="33" t="str">
        <f t="shared" si="1"/>
        <v/>
      </c>
      <c r="P13" s="34"/>
      <c r="Q13" s="34"/>
      <c r="R13" s="34"/>
      <c r="S13" s="34"/>
      <c r="T13" s="34"/>
      <c r="U13" s="34"/>
      <c r="V13" s="34"/>
      <c r="W13" s="34"/>
      <c r="X13" s="34"/>
      <c r="Y13" s="5"/>
      <c r="Z13" s="5"/>
      <c r="AA13" s="5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3"/>
      <c r="BY13" s="4"/>
      <c r="BZ13" s="4"/>
      <c r="CA13" s="5" t="str">
        <f t="shared" si="2"/>
        <v/>
      </c>
      <c r="CB13" s="5" t="str">
        <f t="shared" si="0"/>
        <v/>
      </c>
      <c r="CC13" s="5"/>
      <c r="CD13" s="5"/>
      <c r="CE13" s="5"/>
      <c r="CF13" s="5"/>
      <c r="CG13" s="5">
        <f t="shared" si="3"/>
        <v>0</v>
      </c>
      <c r="CH13" s="5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5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</row>
    <row r="14" spans="1:234" s="35" customFormat="1" ht="25.5" customHeight="1" x14ac:dyDescent="0.2">
      <c r="A14" s="246" t="s">
        <v>20</v>
      </c>
      <c r="B14" s="249"/>
      <c r="C14" s="23">
        <f t="shared" si="4"/>
        <v>0</v>
      </c>
      <c r="D14" s="36"/>
      <c r="E14" s="37"/>
      <c r="F14" s="37"/>
      <c r="G14" s="38"/>
      <c r="H14" s="39"/>
      <c r="I14" s="40"/>
      <c r="J14" s="41"/>
      <c r="K14" s="39"/>
      <c r="L14" s="38"/>
      <c r="M14" s="42"/>
      <c r="N14" s="32"/>
      <c r="O14" s="33" t="str">
        <f t="shared" si="1"/>
        <v/>
      </c>
      <c r="P14" s="34"/>
      <c r="Q14" s="34"/>
      <c r="R14" s="34"/>
      <c r="S14" s="34"/>
      <c r="T14" s="34"/>
      <c r="U14" s="34"/>
      <c r="V14" s="34"/>
      <c r="W14" s="34"/>
      <c r="X14" s="34"/>
      <c r="Y14" s="5"/>
      <c r="Z14" s="5"/>
      <c r="AA14" s="5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3"/>
      <c r="BY14" s="4"/>
      <c r="BZ14" s="4"/>
      <c r="CA14" s="5" t="str">
        <f t="shared" si="2"/>
        <v/>
      </c>
      <c r="CB14" s="5" t="str">
        <f t="shared" si="0"/>
        <v/>
      </c>
      <c r="CC14" s="5"/>
      <c r="CD14" s="5"/>
      <c r="CE14" s="5"/>
      <c r="CF14" s="5"/>
      <c r="CG14" s="5">
        <f t="shared" si="3"/>
        <v>0</v>
      </c>
      <c r="CH14" s="5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5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</row>
    <row r="15" spans="1:234" s="35" customFormat="1" ht="27" customHeight="1" x14ac:dyDescent="0.2">
      <c r="A15" s="246" t="s">
        <v>21</v>
      </c>
      <c r="B15" s="249"/>
      <c r="C15" s="23">
        <f t="shared" si="4"/>
        <v>0</v>
      </c>
      <c r="D15" s="36"/>
      <c r="E15" s="37"/>
      <c r="F15" s="37"/>
      <c r="G15" s="38"/>
      <c r="H15" s="39"/>
      <c r="I15" s="40"/>
      <c r="J15" s="41"/>
      <c r="K15" s="39"/>
      <c r="L15" s="38"/>
      <c r="M15" s="42"/>
      <c r="N15" s="32"/>
      <c r="O15" s="33" t="str">
        <f t="shared" si="1"/>
        <v/>
      </c>
      <c r="P15" s="34"/>
      <c r="Q15" s="34"/>
      <c r="R15" s="34"/>
      <c r="S15" s="34"/>
      <c r="T15" s="34"/>
      <c r="U15" s="34"/>
      <c r="V15" s="34"/>
      <c r="W15" s="34"/>
      <c r="X15" s="34"/>
      <c r="Y15" s="5"/>
      <c r="Z15" s="5"/>
      <c r="AA15" s="5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3"/>
      <c r="BY15" s="4"/>
      <c r="BZ15" s="4"/>
      <c r="CA15" s="5" t="str">
        <f t="shared" si="2"/>
        <v/>
      </c>
      <c r="CB15" s="5" t="str">
        <f t="shared" si="0"/>
        <v/>
      </c>
      <c r="CC15" s="5"/>
      <c r="CD15" s="5"/>
      <c r="CE15" s="5"/>
      <c r="CF15" s="5"/>
      <c r="CG15" s="5">
        <f t="shared" si="3"/>
        <v>0</v>
      </c>
      <c r="CH15" s="5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5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</row>
    <row r="16" spans="1:234" s="35" customFormat="1" ht="22.5" customHeight="1" x14ac:dyDescent="0.2">
      <c r="A16" s="246" t="s">
        <v>22</v>
      </c>
      <c r="B16" s="249"/>
      <c r="C16" s="23">
        <f t="shared" si="4"/>
        <v>0</v>
      </c>
      <c r="D16" s="36"/>
      <c r="E16" s="37"/>
      <c r="F16" s="37"/>
      <c r="G16" s="38"/>
      <c r="H16" s="39"/>
      <c r="I16" s="40"/>
      <c r="J16" s="41"/>
      <c r="K16" s="39"/>
      <c r="L16" s="38"/>
      <c r="M16" s="42"/>
      <c r="N16" s="32"/>
      <c r="O16" s="33" t="str">
        <f t="shared" si="1"/>
        <v/>
      </c>
      <c r="P16" s="34"/>
      <c r="Q16" s="34"/>
      <c r="R16" s="34"/>
      <c r="S16" s="34"/>
      <c r="T16" s="34"/>
      <c r="U16" s="34"/>
      <c r="V16" s="34"/>
      <c r="W16" s="34"/>
      <c r="X16" s="34"/>
      <c r="Y16" s="5"/>
      <c r="Z16" s="5"/>
      <c r="AA16" s="5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3"/>
      <c r="BY16" s="4"/>
      <c r="BZ16" s="4"/>
      <c r="CA16" s="5" t="str">
        <f t="shared" si="2"/>
        <v/>
      </c>
      <c r="CB16" s="5" t="str">
        <f t="shared" si="0"/>
        <v/>
      </c>
      <c r="CC16" s="5"/>
      <c r="CD16" s="5"/>
      <c r="CE16" s="5"/>
      <c r="CF16" s="5"/>
      <c r="CG16" s="5">
        <f t="shared" si="3"/>
        <v>0</v>
      </c>
      <c r="CH16" s="5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5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</row>
    <row r="17" spans="1:234" s="35" customFormat="1" ht="17.25" customHeight="1" x14ac:dyDescent="0.2">
      <c r="A17" s="246" t="s">
        <v>23</v>
      </c>
      <c r="B17" s="249"/>
      <c r="C17" s="23">
        <f t="shared" si="4"/>
        <v>0</v>
      </c>
      <c r="D17" s="36"/>
      <c r="E17" s="37"/>
      <c r="F17" s="37"/>
      <c r="G17" s="38"/>
      <c r="H17" s="39"/>
      <c r="I17" s="40"/>
      <c r="J17" s="41"/>
      <c r="K17" s="39"/>
      <c r="L17" s="38"/>
      <c r="M17" s="42"/>
      <c r="N17" s="32"/>
      <c r="O17" s="33" t="str">
        <f t="shared" si="1"/>
        <v/>
      </c>
      <c r="P17" s="34"/>
      <c r="Q17" s="34"/>
      <c r="R17" s="34"/>
      <c r="S17" s="34"/>
      <c r="T17" s="34"/>
      <c r="U17" s="34"/>
      <c r="V17" s="34"/>
      <c r="W17" s="34"/>
      <c r="X17" s="34"/>
      <c r="Y17" s="5"/>
      <c r="Z17" s="5"/>
      <c r="AA17" s="5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3"/>
      <c r="BY17" s="4"/>
      <c r="BZ17" s="4"/>
      <c r="CA17" s="5" t="str">
        <f t="shared" si="2"/>
        <v/>
      </c>
      <c r="CB17" s="5" t="str">
        <f t="shared" si="0"/>
        <v/>
      </c>
      <c r="CC17" s="5"/>
      <c r="CD17" s="5"/>
      <c r="CE17" s="5"/>
      <c r="CF17" s="5"/>
      <c r="CG17" s="5">
        <f t="shared" si="3"/>
        <v>0</v>
      </c>
      <c r="CH17" s="5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5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</row>
    <row r="18" spans="1:234" s="35" customFormat="1" ht="23.25" customHeight="1" x14ac:dyDescent="0.2">
      <c r="A18" s="246" t="s">
        <v>24</v>
      </c>
      <c r="B18" s="247"/>
      <c r="C18" s="23">
        <f t="shared" si="4"/>
        <v>0</v>
      </c>
      <c r="D18" s="36"/>
      <c r="E18" s="37"/>
      <c r="F18" s="37"/>
      <c r="G18" s="38"/>
      <c r="H18" s="39"/>
      <c r="I18" s="40"/>
      <c r="J18" s="41"/>
      <c r="K18" s="39"/>
      <c r="L18" s="38"/>
      <c r="M18" s="32"/>
      <c r="N18" s="32"/>
      <c r="O18" s="33" t="str">
        <f t="shared" si="1"/>
        <v/>
      </c>
      <c r="P18" s="34"/>
      <c r="Q18" s="34"/>
      <c r="R18" s="34"/>
      <c r="S18" s="34"/>
      <c r="T18" s="34"/>
      <c r="U18" s="34"/>
      <c r="V18" s="34"/>
      <c r="W18" s="34"/>
      <c r="X18" s="34"/>
      <c r="Y18" s="5"/>
      <c r="Z18" s="5"/>
      <c r="AA18" s="5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3"/>
      <c r="BY18" s="4"/>
      <c r="BZ18" s="4"/>
      <c r="CA18" s="5" t="str">
        <f t="shared" si="2"/>
        <v/>
      </c>
      <c r="CB18" s="5" t="str">
        <f>IF(CH18=1,"* Programa de Atención Domiciliaria a Personas con Dependencia Severa debe ser MENOR O IGUAL al Total. ","")</f>
        <v/>
      </c>
      <c r="CC18" s="5"/>
      <c r="CD18" s="5"/>
      <c r="CE18" s="5"/>
      <c r="CF18" s="5"/>
      <c r="CG18" s="5">
        <f t="shared" si="3"/>
        <v>0</v>
      </c>
      <c r="CH18" s="5">
        <f t="shared" ref="CH18:CH31" si="5">IF(M18&gt;C18,1,0)</f>
        <v>0</v>
      </c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5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</row>
    <row r="19" spans="1:234" s="35" customFormat="1" ht="17.25" customHeight="1" x14ac:dyDescent="0.2">
      <c r="A19" s="246" t="s">
        <v>25</v>
      </c>
      <c r="B19" s="249"/>
      <c r="C19" s="23">
        <f t="shared" si="4"/>
        <v>0</v>
      </c>
      <c r="D19" s="36"/>
      <c r="E19" s="37"/>
      <c r="F19" s="37"/>
      <c r="G19" s="38"/>
      <c r="H19" s="39"/>
      <c r="I19" s="40"/>
      <c r="J19" s="41"/>
      <c r="K19" s="39"/>
      <c r="L19" s="38"/>
      <c r="M19" s="32"/>
      <c r="N19" s="32"/>
      <c r="O19" s="33" t="str">
        <f t="shared" si="1"/>
        <v/>
      </c>
      <c r="P19" s="34"/>
      <c r="Q19" s="34"/>
      <c r="R19" s="34"/>
      <c r="S19" s="34"/>
      <c r="T19" s="34"/>
      <c r="U19" s="34"/>
      <c r="V19" s="34"/>
      <c r="W19" s="34"/>
      <c r="X19" s="34"/>
      <c r="Y19" s="5"/>
      <c r="Z19" s="5"/>
      <c r="AA19" s="5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3"/>
      <c r="BY19" s="4"/>
      <c r="BZ19" s="4"/>
      <c r="CA19" s="5" t="str">
        <f t="shared" si="2"/>
        <v/>
      </c>
      <c r="CB19" s="5" t="str">
        <f t="shared" si="0"/>
        <v/>
      </c>
      <c r="CC19" s="5"/>
      <c r="CD19" s="5"/>
      <c r="CE19" s="5"/>
      <c r="CF19" s="5"/>
      <c r="CG19" s="5">
        <f t="shared" si="3"/>
        <v>0</v>
      </c>
      <c r="CH19" s="5">
        <f t="shared" si="5"/>
        <v>0</v>
      </c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5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</row>
    <row r="20" spans="1:234" s="35" customFormat="1" ht="17.25" customHeight="1" x14ac:dyDescent="0.2">
      <c r="A20" s="246" t="s">
        <v>26</v>
      </c>
      <c r="B20" s="249"/>
      <c r="C20" s="23">
        <f t="shared" si="4"/>
        <v>0</v>
      </c>
      <c r="D20" s="36"/>
      <c r="E20" s="37"/>
      <c r="F20" s="37"/>
      <c r="G20" s="38"/>
      <c r="H20" s="39"/>
      <c r="I20" s="40"/>
      <c r="J20" s="41"/>
      <c r="K20" s="39"/>
      <c r="L20" s="38"/>
      <c r="M20" s="32"/>
      <c r="N20" s="32"/>
      <c r="O20" s="33" t="str">
        <f t="shared" si="1"/>
        <v/>
      </c>
      <c r="P20" s="34"/>
      <c r="Q20" s="34"/>
      <c r="R20" s="34"/>
      <c r="S20" s="34"/>
      <c r="T20" s="34"/>
      <c r="U20" s="34"/>
      <c r="V20" s="34"/>
      <c r="W20" s="34"/>
      <c r="X20" s="34"/>
      <c r="Y20" s="5"/>
      <c r="Z20" s="5"/>
      <c r="AA20" s="5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3"/>
      <c r="BY20" s="4"/>
      <c r="BZ20" s="4"/>
      <c r="CA20" s="5" t="str">
        <f t="shared" si="2"/>
        <v/>
      </c>
      <c r="CB20" s="5" t="str">
        <f t="shared" si="0"/>
        <v/>
      </c>
      <c r="CC20" s="5"/>
      <c r="CD20" s="5"/>
      <c r="CE20" s="5"/>
      <c r="CF20" s="5"/>
      <c r="CG20" s="5">
        <f t="shared" si="3"/>
        <v>0</v>
      </c>
      <c r="CH20" s="5">
        <f t="shared" si="5"/>
        <v>0</v>
      </c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5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</row>
    <row r="21" spans="1:234" s="35" customFormat="1" ht="25.5" customHeight="1" x14ac:dyDescent="0.2">
      <c r="A21" s="246" t="s">
        <v>27</v>
      </c>
      <c r="B21" s="249"/>
      <c r="C21" s="23">
        <f t="shared" si="4"/>
        <v>0</v>
      </c>
      <c r="D21" s="36"/>
      <c r="E21" s="37"/>
      <c r="F21" s="37"/>
      <c r="G21" s="38"/>
      <c r="H21" s="39"/>
      <c r="I21" s="40"/>
      <c r="J21" s="41"/>
      <c r="K21" s="39"/>
      <c r="L21" s="38"/>
      <c r="M21" s="42"/>
      <c r="N21" s="32"/>
      <c r="O21" s="33" t="str">
        <f t="shared" si="1"/>
        <v/>
      </c>
      <c r="P21" s="34"/>
      <c r="Q21" s="34"/>
      <c r="R21" s="34"/>
      <c r="S21" s="34"/>
      <c r="T21" s="34"/>
      <c r="U21" s="34"/>
      <c r="V21" s="34"/>
      <c r="W21" s="34"/>
      <c r="X21" s="34"/>
      <c r="Y21" s="5"/>
      <c r="Z21" s="5"/>
      <c r="AA21" s="5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3"/>
      <c r="BY21" s="4"/>
      <c r="BZ21" s="4"/>
      <c r="CA21" s="5" t="str">
        <f t="shared" si="2"/>
        <v/>
      </c>
      <c r="CB21" s="5" t="str">
        <f t="shared" si="0"/>
        <v/>
      </c>
      <c r="CC21" s="5"/>
      <c r="CD21" s="5"/>
      <c r="CE21" s="5"/>
      <c r="CF21" s="5"/>
      <c r="CG21" s="5">
        <f t="shared" si="3"/>
        <v>0</v>
      </c>
      <c r="CH21" s="5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5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</row>
    <row r="22" spans="1:234" s="35" customFormat="1" ht="17.25" customHeight="1" x14ac:dyDescent="0.2">
      <c r="A22" s="246" t="s">
        <v>28</v>
      </c>
      <c r="B22" s="249"/>
      <c r="C22" s="23">
        <f t="shared" si="4"/>
        <v>0</v>
      </c>
      <c r="D22" s="36"/>
      <c r="E22" s="37"/>
      <c r="F22" s="37"/>
      <c r="G22" s="38"/>
      <c r="H22" s="39"/>
      <c r="I22" s="40"/>
      <c r="J22" s="41"/>
      <c r="K22" s="39"/>
      <c r="L22" s="38"/>
      <c r="M22" s="42"/>
      <c r="N22" s="32"/>
      <c r="O22" s="33" t="str">
        <f t="shared" si="1"/>
        <v/>
      </c>
      <c r="P22" s="34"/>
      <c r="Q22" s="34"/>
      <c r="R22" s="34"/>
      <c r="S22" s="34"/>
      <c r="T22" s="34"/>
      <c r="U22" s="34"/>
      <c r="V22" s="34"/>
      <c r="W22" s="34"/>
      <c r="X22" s="34"/>
      <c r="Y22" s="5"/>
      <c r="Z22" s="5"/>
      <c r="AA22" s="5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3"/>
      <c r="BY22" s="4"/>
      <c r="BZ22" s="4"/>
      <c r="CA22" s="5" t="str">
        <f t="shared" si="2"/>
        <v/>
      </c>
      <c r="CB22" s="5" t="str">
        <f>IF(CH22=1,"* Programa de Atención Domiciliaria a Personas con Dependencia Severa debe ser MENOR O IGUAL al Total. ","")</f>
        <v/>
      </c>
      <c r="CC22" s="5"/>
      <c r="CD22" s="5"/>
      <c r="CE22" s="5"/>
      <c r="CF22" s="5"/>
      <c r="CG22" s="5">
        <f t="shared" si="3"/>
        <v>0</v>
      </c>
      <c r="CH22" s="5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5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</row>
    <row r="23" spans="1:234" s="35" customFormat="1" ht="17.25" customHeight="1" x14ac:dyDescent="0.2">
      <c r="A23" s="246" t="s">
        <v>29</v>
      </c>
      <c r="B23" s="247"/>
      <c r="C23" s="23">
        <f>SUM(D23:G23)</f>
        <v>0</v>
      </c>
      <c r="D23" s="36"/>
      <c r="E23" s="37"/>
      <c r="F23" s="37"/>
      <c r="G23" s="38"/>
      <c r="H23" s="39"/>
      <c r="I23" s="40"/>
      <c r="J23" s="41"/>
      <c r="K23" s="39"/>
      <c r="L23" s="38"/>
      <c r="M23" s="32"/>
      <c r="N23" s="32"/>
      <c r="O23" s="33" t="str">
        <f t="shared" si="1"/>
        <v/>
      </c>
      <c r="P23" s="34"/>
      <c r="Q23" s="34"/>
      <c r="R23" s="34"/>
      <c r="S23" s="34"/>
      <c r="T23" s="34"/>
      <c r="U23" s="34"/>
      <c r="V23" s="34"/>
      <c r="W23" s="34"/>
      <c r="X23" s="34"/>
      <c r="Y23" s="5"/>
      <c r="Z23" s="5"/>
      <c r="AA23" s="5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3"/>
      <c r="BY23" s="4"/>
      <c r="BZ23" s="4"/>
      <c r="CA23" s="5" t="str">
        <f t="shared" si="2"/>
        <v/>
      </c>
      <c r="CB23" s="5" t="str">
        <f t="shared" si="0"/>
        <v/>
      </c>
      <c r="CC23" s="5"/>
      <c r="CD23" s="5"/>
      <c r="CE23" s="5"/>
      <c r="CF23" s="5"/>
      <c r="CG23" s="5">
        <f t="shared" si="3"/>
        <v>0</v>
      </c>
      <c r="CH23" s="5">
        <f t="shared" si="5"/>
        <v>0</v>
      </c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5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</row>
    <row r="24" spans="1:234" s="35" customFormat="1" ht="17.25" customHeight="1" x14ac:dyDescent="0.2">
      <c r="A24" s="246" t="s">
        <v>30</v>
      </c>
      <c r="B24" s="247"/>
      <c r="C24" s="23">
        <f t="shared" si="4"/>
        <v>0</v>
      </c>
      <c r="D24" s="36"/>
      <c r="E24" s="37"/>
      <c r="F24" s="37"/>
      <c r="G24" s="38"/>
      <c r="H24" s="39"/>
      <c r="I24" s="40"/>
      <c r="J24" s="41"/>
      <c r="K24" s="39"/>
      <c r="L24" s="38"/>
      <c r="M24" s="32"/>
      <c r="N24" s="32"/>
      <c r="O24" s="33" t="str">
        <f t="shared" si="1"/>
        <v/>
      </c>
      <c r="P24" s="34"/>
      <c r="Q24" s="34"/>
      <c r="R24" s="34"/>
      <c r="S24" s="34"/>
      <c r="T24" s="34"/>
      <c r="U24" s="34"/>
      <c r="V24" s="34"/>
      <c r="W24" s="34"/>
      <c r="X24" s="34"/>
      <c r="Y24" s="5"/>
      <c r="Z24" s="5"/>
      <c r="AA24" s="5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3"/>
      <c r="BY24" s="4"/>
      <c r="BZ24" s="4"/>
      <c r="CA24" s="5" t="str">
        <f t="shared" si="2"/>
        <v/>
      </c>
      <c r="CB24" s="5" t="str">
        <f t="shared" si="0"/>
        <v/>
      </c>
      <c r="CC24" s="5"/>
      <c r="CD24" s="5"/>
      <c r="CE24" s="5"/>
      <c r="CF24" s="5"/>
      <c r="CG24" s="5">
        <f t="shared" si="3"/>
        <v>0</v>
      </c>
      <c r="CH24" s="5">
        <f t="shared" si="5"/>
        <v>0</v>
      </c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5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</row>
    <row r="25" spans="1:234" s="35" customFormat="1" ht="25.5" customHeight="1" x14ac:dyDescent="0.2">
      <c r="A25" s="246" t="s">
        <v>31</v>
      </c>
      <c r="B25" s="247"/>
      <c r="C25" s="23">
        <f>SUM(D25:G25)</f>
        <v>0</v>
      </c>
      <c r="D25" s="36"/>
      <c r="E25" s="37"/>
      <c r="F25" s="37"/>
      <c r="G25" s="38"/>
      <c r="H25" s="39"/>
      <c r="I25" s="40"/>
      <c r="J25" s="41"/>
      <c r="K25" s="39"/>
      <c r="L25" s="38"/>
      <c r="M25" s="32"/>
      <c r="N25" s="32"/>
      <c r="O25" s="33" t="str">
        <f t="shared" si="1"/>
        <v/>
      </c>
      <c r="P25" s="34"/>
      <c r="Q25" s="34"/>
      <c r="R25" s="34"/>
      <c r="S25" s="34"/>
      <c r="T25" s="34"/>
      <c r="U25" s="34"/>
      <c r="V25" s="34"/>
      <c r="W25" s="34"/>
      <c r="X25" s="34"/>
      <c r="Y25" s="5"/>
      <c r="Z25" s="5"/>
      <c r="AA25" s="5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3"/>
      <c r="BY25" s="4"/>
      <c r="BZ25" s="4"/>
      <c r="CA25" s="5" t="str">
        <f t="shared" si="2"/>
        <v/>
      </c>
      <c r="CB25" s="5" t="str">
        <f t="shared" si="0"/>
        <v/>
      </c>
      <c r="CC25" s="5"/>
      <c r="CD25" s="5"/>
      <c r="CE25" s="5"/>
      <c r="CF25" s="5"/>
      <c r="CG25" s="5">
        <f t="shared" si="3"/>
        <v>0</v>
      </c>
      <c r="CH25" s="5">
        <f t="shared" si="5"/>
        <v>0</v>
      </c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5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</row>
    <row r="26" spans="1:234" s="35" customFormat="1" ht="26.25" customHeight="1" x14ac:dyDescent="0.2">
      <c r="A26" s="246" t="s">
        <v>32</v>
      </c>
      <c r="B26" s="249"/>
      <c r="C26" s="23">
        <f t="shared" si="4"/>
        <v>0</v>
      </c>
      <c r="D26" s="36"/>
      <c r="E26" s="37"/>
      <c r="F26" s="37"/>
      <c r="G26" s="38"/>
      <c r="H26" s="39"/>
      <c r="I26" s="40"/>
      <c r="J26" s="41"/>
      <c r="K26" s="39"/>
      <c r="L26" s="38"/>
      <c r="M26" s="42"/>
      <c r="N26" s="32"/>
      <c r="O26" s="33" t="str">
        <f t="shared" si="1"/>
        <v/>
      </c>
      <c r="P26" s="34"/>
      <c r="Q26" s="34"/>
      <c r="R26" s="34"/>
      <c r="S26" s="34"/>
      <c r="T26" s="34"/>
      <c r="U26" s="34"/>
      <c r="V26" s="34"/>
      <c r="W26" s="34"/>
      <c r="X26" s="34"/>
      <c r="Y26" s="5"/>
      <c r="Z26" s="5"/>
      <c r="AA26" s="5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3"/>
      <c r="BY26" s="4"/>
      <c r="BZ26" s="4"/>
      <c r="CA26" s="5" t="str">
        <f t="shared" si="2"/>
        <v/>
      </c>
      <c r="CB26" s="5" t="str">
        <f t="shared" si="0"/>
        <v/>
      </c>
      <c r="CC26" s="5"/>
      <c r="CD26" s="5"/>
      <c r="CE26" s="5"/>
      <c r="CF26" s="5"/>
      <c r="CG26" s="5">
        <f t="shared" si="3"/>
        <v>0</v>
      </c>
      <c r="CH26" s="5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5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</row>
    <row r="27" spans="1:234" s="35" customFormat="1" ht="26.25" customHeight="1" x14ac:dyDescent="0.2">
      <c r="A27" s="246" t="s">
        <v>33</v>
      </c>
      <c r="B27" s="247"/>
      <c r="C27" s="23">
        <f t="shared" si="4"/>
        <v>0</v>
      </c>
      <c r="D27" s="36"/>
      <c r="E27" s="37"/>
      <c r="F27" s="37"/>
      <c r="G27" s="38"/>
      <c r="H27" s="39"/>
      <c r="I27" s="40"/>
      <c r="J27" s="41"/>
      <c r="K27" s="39"/>
      <c r="L27" s="38"/>
      <c r="M27" s="42"/>
      <c r="N27" s="32"/>
      <c r="O27" s="33" t="str">
        <f t="shared" si="1"/>
        <v/>
      </c>
      <c r="P27" s="34"/>
      <c r="Q27" s="34"/>
      <c r="R27" s="34"/>
      <c r="S27" s="34"/>
      <c r="T27" s="34"/>
      <c r="U27" s="34"/>
      <c r="V27" s="34"/>
      <c r="W27" s="34"/>
      <c r="X27" s="34"/>
      <c r="Y27" s="5"/>
      <c r="Z27" s="5"/>
      <c r="AA27" s="5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3"/>
      <c r="BY27" s="4"/>
      <c r="BZ27" s="4"/>
      <c r="CA27" s="5" t="str">
        <f t="shared" si="2"/>
        <v/>
      </c>
      <c r="CB27" s="5" t="str">
        <f t="shared" si="0"/>
        <v/>
      </c>
      <c r="CC27" s="5"/>
      <c r="CD27" s="5"/>
      <c r="CE27" s="5"/>
      <c r="CF27" s="5"/>
      <c r="CG27" s="5">
        <f t="shared" si="3"/>
        <v>0</v>
      </c>
      <c r="CH27" s="5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5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</row>
    <row r="28" spans="1:234" s="35" customFormat="1" ht="24.75" customHeight="1" x14ac:dyDescent="0.2">
      <c r="A28" s="228" t="s">
        <v>34</v>
      </c>
      <c r="B28" s="248"/>
      <c r="C28" s="23">
        <f t="shared" si="4"/>
        <v>0</v>
      </c>
      <c r="D28" s="36"/>
      <c r="E28" s="37"/>
      <c r="F28" s="37"/>
      <c r="G28" s="38"/>
      <c r="H28" s="39"/>
      <c r="I28" s="40"/>
      <c r="J28" s="41"/>
      <c r="K28" s="39"/>
      <c r="L28" s="38"/>
      <c r="M28" s="42"/>
      <c r="N28" s="32"/>
      <c r="O28" s="33" t="str">
        <f t="shared" si="1"/>
        <v/>
      </c>
      <c r="P28" s="34"/>
      <c r="Q28" s="34"/>
      <c r="R28" s="34"/>
      <c r="S28" s="34"/>
      <c r="T28" s="34"/>
      <c r="U28" s="34"/>
      <c r="V28" s="34"/>
      <c r="W28" s="34"/>
      <c r="X28" s="34"/>
      <c r="Y28" s="5"/>
      <c r="Z28" s="5"/>
      <c r="AA28" s="5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3"/>
      <c r="BY28" s="4"/>
      <c r="BZ28" s="4"/>
      <c r="CA28" s="5" t="str">
        <f t="shared" si="2"/>
        <v/>
      </c>
      <c r="CB28" s="5" t="str">
        <f t="shared" si="0"/>
        <v/>
      </c>
      <c r="CC28" s="5"/>
      <c r="CD28" s="5"/>
      <c r="CE28" s="5"/>
      <c r="CF28" s="5"/>
      <c r="CG28" s="5">
        <f t="shared" si="3"/>
        <v>0</v>
      </c>
      <c r="CH28" s="5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5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</row>
    <row r="29" spans="1:234" s="35" customFormat="1" ht="17.25" customHeight="1" x14ac:dyDescent="0.2">
      <c r="A29" s="228" t="s">
        <v>35</v>
      </c>
      <c r="B29" s="229"/>
      <c r="C29" s="23">
        <f t="shared" si="4"/>
        <v>0</v>
      </c>
      <c r="D29" s="36"/>
      <c r="E29" s="37"/>
      <c r="F29" s="37"/>
      <c r="G29" s="38"/>
      <c r="H29" s="39"/>
      <c r="I29" s="40"/>
      <c r="J29" s="41"/>
      <c r="K29" s="39"/>
      <c r="L29" s="38"/>
      <c r="M29" s="43"/>
      <c r="N29" s="32"/>
      <c r="O29" s="33" t="str">
        <f t="shared" si="1"/>
        <v/>
      </c>
      <c r="P29" s="34"/>
      <c r="Q29" s="34"/>
      <c r="R29" s="34"/>
      <c r="S29" s="34"/>
      <c r="T29" s="34"/>
      <c r="U29" s="34"/>
      <c r="V29" s="34"/>
      <c r="W29" s="34"/>
      <c r="X29" s="34"/>
      <c r="Y29" s="5"/>
      <c r="Z29" s="5"/>
      <c r="AA29" s="5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3"/>
      <c r="BY29" s="4"/>
      <c r="BZ29" s="4"/>
      <c r="CA29" s="5" t="str">
        <f t="shared" si="2"/>
        <v/>
      </c>
      <c r="CB29" s="5" t="str">
        <f t="shared" si="0"/>
        <v/>
      </c>
      <c r="CC29" s="5"/>
      <c r="CD29" s="5"/>
      <c r="CE29" s="5"/>
      <c r="CF29" s="5"/>
      <c r="CG29" s="5">
        <f t="shared" si="3"/>
        <v>0</v>
      </c>
      <c r="CH29" s="5">
        <f t="shared" si="5"/>
        <v>0</v>
      </c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5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</row>
    <row r="30" spans="1:234" s="35" customFormat="1" ht="17.25" customHeight="1" x14ac:dyDescent="0.2">
      <c r="A30" s="246" t="s">
        <v>36</v>
      </c>
      <c r="B30" s="249"/>
      <c r="C30" s="23">
        <f t="shared" si="4"/>
        <v>0</v>
      </c>
      <c r="D30" s="44"/>
      <c r="E30" s="37"/>
      <c r="F30" s="37"/>
      <c r="G30" s="38"/>
      <c r="H30" s="40"/>
      <c r="I30" s="40"/>
      <c r="J30" s="44"/>
      <c r="K30" s="39"/>
      <c r="L30" s="38"/>
      <c r="M30" s="43"/>
      <c r="N30" s="32"/>
      <c r="O30" s="33" t="str">
        <f t="shared" si="1"/>
        <v/>
      </c>
      <c r="P30" s="34"/>
      <c r="Q30" s="34"/>
      <c r="R30" s="34"/>
      <c r="S30" s="34"/>
      <c r="T30" s="34"/>
      <c r="U30" s="34"/>
      <c r="V30" s="34"/>
      <c r="W30" s="34"/>
      <c r="X30" s="34"/>
      <c r="Y30" s="5"/>
      <c r="Z30" s="5"/>
      <c r="AA30" s="5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3"/>
      <c r="BY30" s="4"/>
      <c r="BZ30" s="4"/>
      <c r="CA30" s="5" t="str">
        <f t="shared" si="2"/>
        <v/>
      </c>
      <c r="CB30" s="5" t="str">
        <f t="shared" si="0"/>
        <v/>
      </c>
      <c r="CC30" s="5"/>
      <c r="CD30" s="5"/>
      <c r="CE30" s="5"/>
      <c r="CF30" s="5"/>
      <c r="CG30" s="5">
        <f t="shared" si="3"/>
        <v>0</v>
      </c>
      <c r="CH30" s="5">
        <f t="shared" si="5"/>
        <v>0</v>
      </c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5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</row>
    <row r="31" spans="1:234" s="35" customFormat="1" ht="24" customHeight="1" x14ac:dyDescent="0.2">
      <c r="A31" s="250" t="s">
        <v>37</v>
      </c>
      <c r="B31" s="251"/>
      <c r="C31" s="45">
        <f>SUM(D31:G31)</f>
        <v>0</v>
      </c>
      <c r="D31" s="46"/>
      <c r="E31" s="47"/>
      <c r="F31" s="47"/>
      <c r="G31" s="48"/>
      <c r="H31" s="49"/>
      <c r="I31" s="49"/>
      <c r="J31" s="46"/>
      <c r="K31" s="50"/>
      <c r="L31" s="48"/>
      <c r="M31" s="51"/>
      <c r="N31" s="52"/>
      <c r="O31" s="33" t="str">
        <f t="shared" si="1"/>
        <v/>
      </c>
      <c r="P31" s="34"/>
      <c r="Q31" s="34"/>
      <c r="R31" s="34"/>
      <c r="S31" s="34"/>
      <c r="T31" s="34"/>
      <c r="U31" s="34"/>
      <c r="V31" s="34"/>
      <c r="W31" s="34"/>
      <c r="X31" s="34"/>
      <c r="Y31" s="5"/>
      <c r="Z31" s="5"/>
      <c r="AA31" s="5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3"/>
      <c r="BY31" s="4"/>
      <c r="BZ31" s="4"/>
      <c r="CA31" s="5" t="str">
        <f t="shared" si="2"/>
        <v/>
      </c>
      <c r="CB31" s="5" t="str">
        <f t="shared" si="0"/>
        <v/>
      </c>
      <c r="CC31" s="5"/>
      <c r="CD31" s="5"/>
      <c r="CE31" s="5"/>
      <c r="CF31" s="5"/>
      <c r="CG31" s="5">
        <f t="shared" si="3"/>
        <v>0</v>
      </c>
      <c r="CH31" s="5">
        <f t="shared" si="5"/>
        <v>0</v>
      </c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5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</row>
    <row r="32" spans="1:234" s="35" customFormat="1" ht="25.5" customHeight="1" x14ac:dyDescent="0.2">
      <c r="A32" s="201" t="s">
        <v>38</v>
      </c>
      <c r="B32" s="183" t="s">
        <v>39</v>
      </c>
      <c r="C32" s="54">
        <f>SUM(D32:G32)</f>
        <v>0</v>
      </c>
      <c r="D32" s="24"/>
      <c r="E32" s="25"/>
      <c r="F32" s="25"/>
      <c r="G32" s="30"/>
      <c r="H32" s="27"/>
      <c r="I32" s="28"/>
      <c r="J32" s="29"/>
      <c r="K32" s="27"/>
      <c r="L32" s="30"/>
      <c r="M32" s="55"/>
      <c r="N32" s="56"/>
      <c r="O32" s="33" t="str">
        <f t="shared" si="1"/>
        <v/>
      </c>
      <c r="P32" s="34"/>
      <c r="Q32" s="34"/>
      <c r="R32" s="34"/>
      <c r="S32" s="34"/>
      <c r="T32" s="34"/>
      <c r="U32" s="34"/>
      <c r="V32" s="34"/>
      <c r="W32" s="34"/>
      <c r="X32" s="34"/>
      <c r="Y32" s="5"/>
      <c r="Z32" s="5"/>
      <c r="AA32" s="5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3"/>
      <c r="BY32" s="4"/>
      <c r="BZ32" s="4"/>
      <c r="CA32" s="5" t="str">
        <f t="shared" si="2"/>
        <v/>
      </c>
      <c r="CB32" s="5" t="str">
        <f t="shared" si="0"/>
        <v/>
      </c>
      <c r="CC32" s="5"/>
      <c r="CD32" s="5"/>
      <c r="CE32" s="5"/>
      <c r="CF32" s="5"/>
      <c r="CG32" s="5">
        <f t="shared" si="3"/>
        <v>0</v>
      </c>
      <c r="CH32" s="5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5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</row>
    <row r="33" spans="1:234" s="35" customFormat="1" ht="36" customHeight="1" x14ac:dyDescent="0.2">
      <c r="A33" s="255"/>
      <c r="B33" s="184" t="s">
        <v>40</v>
      </c>
      <c r="C33" s="23">
        <f t="shared" si="4"/>
        <v>0</v>
      </c>
      <c r="D33" s="36"/>
      <c r="E33" s="37"/>
      <c r="F33" s="37"/>
      <c r="G33" s="38"/>
      <c r="H33" s="39"/>
      <c r="I33" s="40"/>
      <c r="J33" s="41"/>
      <c r="K33" s="39"/>
      <c r="L33" s="38"/>
      <c r="M33" s="185"/>
      <c r="N33" s="32"/>
      <c r="O33" s="33" t="str">
        <f t="shared" si="1"/>
        <v/>
      </c>
      <c r="P33" s="34"/>
      <c r="Q33" s="34"/>
      <c r="R33" s="34"/>
      <c r="S33" s="34"/>
      <c r="T33" s="34"/>
      <c r="U33" s="34"/>
      <c r="V33" s="34"/>
      <c r="W33" s="34"/>
      <c r="X33" s="34"/>
      <c r="Y33" s="5"/>
      <c r="Z33" s="5"/>
      <c r="AA33" s="5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3"/>
      <c r="BY33" s="4"/>
      <c r="BZ33" s="4"/>
      <c r="CA33" s="5" t="str">
        <f t="shared" si="2"/>
        <v/>
      </c>
      <c r="CB33" s="5" t="str">
        <f t="shared" si="0"/>
        <v/>
      </c>
      <c r="CC33" s="5"/>
      <c r="CD33" s="5"/>
      <c r="CE33" s="5"/>
      <c r="CF33" s="5"/>
      <c r="CG33" s="5">
        <f t="shared" si="3"/>
        <v>0</v>
      </c>
      <c r="CH33" s="5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5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</row>
    <row r="34" spans="1:234" s="35" customFormat="1" ht="31.5" x14ac:dyDescent="0.2">
      <c r="A34" s="255"/>
      <c r="B34" s="184" t="s">
        <v>41</v>
      </c>
      <c r="C34" s="23">
        <f t="shared" si="4"/>
        <v>0</v>
      </c>
      <c r="D34" s="59"/>
      <c r="E34" s="60"/>
      <c r="F34" s="60"/>
      <c r="G34" s="61"/>
      <c r="H34" s="62"/>
      <c r="I34" s="63"/>
      <c r="J34" s="64"/>
      <c r="K34" s="62"/>
      <c r="L34" s="61"/>
      <c r="M34" s="185"/>
      <c r="N34" s="32"/>
      <c r="O34" s="33" t="str">
        <f t="shared" si="1"/>
        <v/>
      </c>
      <c r="P34" s="34"/>
      <c r="Q34" s="34"/>
      <c r="R34" s="34"/>
      <c r="S34" s="34"/>
      <c r="T34" s="34"/>
      <c r="U34" s="34"/>
      <c r="V34" s="34"/>
      <c r="W34" s="34"/>
      <c r="X34" s="34"/>
      <c r="Y34" s="5"/>
      <c r="Z34" s="5"/>
      <c r="AA34" s="5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3"/>
      <c r="BY34" s="4"/>
      <c r="BZ34" s="4"/>
      <c r="CA34" s="5" t="str">
        <f t="shared" si="2"/>
        <v/>
      </c>
      <c r="CB34" s="5" t="str">
        <f t="shared" si="0"/>
        <v/>
      </c>
      <c r="CC34" s="5"/>
      <c r="CD34" s="5"/>
      <c r="CE34" s="5"/>
      <c r="CF34" s="5"/>
      <c r="CG34" s="5">
        <f t="shared" si="3"/>
        <v>0</v>
      </c>
      <c r="CH34" s="5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5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</row>
    <row r="35" spans="1:234" s="35" customFormat="1" ht="31.5" x14ac:dyDescent="0.2">
      <c r="A35" s="255"/>
      <c r="B35" s="184" t="s">
        <v>42</v>
      </c>
      <c r="C35" s="23">
        <f>SUM(D35:G35)</f>
        <v>0</v>
      </c>
      <c r="D35" s="65"/>
      <c r="E35" s="37"/>
      <c r="F35" s="37"/>
      <c r="G35" s="38"/>
      <c r="H35" s="39"/>
      <c r="I35" s="40"/>
      <c r="J35" s="41"/>
      <c r="K35" s="39"/>
      <c r="L35" s="38"/>
      <c r="M35" s="186"/>
      <c r="N35" s="32"/>
      <c r="O35" s="33" t="str">
        <f t="shared" si="1"/>
        <v/>
      </c>
      <c r="P35" s="34"/>
      <c r="Q35" s="34"/>
      <c r="R35" s="34"/>
      <c r="S35" s="34"/>
      <c r="T35" s="34"/>
      <c r="U35" s="34"/>
      <c r="V35" s="34"/>
      <c r="W35" s="34"/>
      <c r="X35" s="34"/>
      <c r="Y35" s="5"/>
      <c r="Z35" s="5"/>
      <c r="AA35" s="5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3"/>
      <c r="BY35" s="4"/>
      <c r="BZ35" s="4"/>
      <c r="CA35" s="5" t="str">
        <f t="shared" si="2"/>
        <v/>
      </c>
      <c r="CB35" s="5" t="str">
        <f t="shared" si="0"/>
        <v/>
      </c>
      <c r="CC35" s="5"/>
      <c r="CD35" s="5"/>
      <c r="CE35" s="5"/>
      <c r="CF35" s="5"/>
      <c r="CG35" s="5">
        <f t="shared" si="3"/>
        <v>0</v>
      </c>
      <c r="CH35" s="5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5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</row>
    <row r="36" spans="1:234" s="35" customFormat="1" ht="28.5" customHeight="1" x14ac:dyDescent="0.2">
      <c r="A36" s="203"/>
      <c r="B36" s="187" t="s">
        <v>43</v>
      </c>
      <c r="C36" s="45">
        <f>SUM(D36:G36)</f>
        <v>0</v>
      </c>
      <c r="D36" s="46"/>
      <c r="E36" s="47"/>
      <c r="F36" s="47"/>
      <c r="G36" s="48"/>
      <c r="H36" s="49"/>
      <c r="I36" s="49"/>
      <c r="J36" s="46"/>
      <c r="K36" s="50"/>
      <c r="L36" s="48"/>
      <c r="M36" s="188"/>
      <c r="N36" s="52"/>
      <c r="O36" s="33" t="str">
        <f t="shared" si="1"/>
        <v/>
      </c>
      <c r="P36" s="34"/>
      <c r="Q36" s="34"/>
      <c r="R36" s="34"/>
      <c r="S36" s="34"/>
      <c r="T36" s="34"/>
      <c r="U36" s="34"/>
      <c r="V36" s="34"/>
      <c r="W36" s="34"/>
      <c r="X36" s="34"/>
      <c r="Y36" s="5"/>
      <c r="Z36" s="5"/>
      <c r="AA36" s="5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3"/>
      <c r="BY36" s="4"/>
      <c r="BZ36" s="4"/>
      <c r="CA36" s="5" t="str">
        <f t="shared" si="2"/>
        <v/>
      </c>
      <c r="CB36" s="5" t="str">
        <f t="shared" si="0"/>
        <v/>
      </c>
      <c r="CC36" s="5"/>
      <c r="CD36" s="5"/>
      <c r="CE36" s="5"/>
      <c r="CF36" s="5"/>
      <c r="CG36" s="5">
        <f t="shared" si="3"/>
        <v>0</v>
      </c>
      <c r="CH36" s="5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5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</row>
    <row r="37" spans="1:234" s="35" customFormat="1" ht="32.1" customHeight="1" x14ac:dyDescent="0.2">
      <c r="A37" s="69" t="s">
        <v>44</v>
      </c>
      <c r="B37" s="70"/>
      <c r="C37" s="70"/>
      <c r="D37" s="71"/>
      <c r="E37" s="71"/>
      <c r="F37" s="71"/>
      <c r="G37" s="71"/>
      <c r="H37" s="10"/>
      <c r="I37" s="13"/>
      <c r="J37" s="10"/>
      <c r="K37" s="10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3"/>
      <c r="BX37" s="3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5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</row>
    <row r="38" spans="1:234" s="35" customFormat="1" ht="45.6" customHeight="1" x14ac:dyDescent="0.2">
      <c r="A38" s="204" t="s">
        <v>3</v>
      </c>
      <c r="B38" s="206"/>
      <c r="C38" s="72" t="s">
        <v>4</v>
      </c>
      <c r="D38" s="72" t="s">
        <v>5</v>
      </c>
      <c r="E38" s="73" t="s">
        <v>45</v>
      </c>
      <c r="F38" s="16" t="s">
        <v>46</v>
      </c>
      <c r="G38" s="15" t="s">
        <v>8</v>
      </c>
      <c r="H38" s="74" t="s">
        <v>9</v>
      </c>
      <c r="I38" s="74" t="s">
        <v>10</v>
      </c>
      <c r="J38" s="74" t="s">
        <v>15</v>
      </c>
      <c r="K38" s="10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3"/>
      <c r="BX38" s="3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5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</row>
    <row r="39" spans="1:234" s="35" customFormat="1" x14ac:dyDescent="0.2">
      <c r="A39" s="240" t="s">
        <v>47</v>
      </c>
      <c r="B39" s="241"/>
      <c r="C39" s="75">
        <f>SUM(D39:F39)</f>
        <v>0</v>
      </c>
      <c r="D39" s="76"/>
      <c r="E39" s="77"/>
      <c r="F39" s="78"/>
      <c r="G39" s="79"/>
      <c r="H39" s="80"/>
      <c r="I39" s="80"/>
      <c r="J39" s="80"/>
      <c r="K39" s="10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3"/>
      <c r="BX39" s="3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5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</row>
    <row r="40" spans="1:234" s="35" customFormat="1" x14ac:dyDescent="0.2">
      <c r="A40" s="246" t="s">
        <v>48</v>
      </c>
      <c r="B40" s="247"/>
      <c r="C40" s="81">
        <f t="shared" ref="C40:C45" si="6">SUM(D40:F40)</f>
        <v>0</v>
      </c>
      <c r="D40" s="65"/>
      <c r="E40" s="82"/>
      <c r="F40" s="83"/>
      <c r="G40" s="84"/>
      <c r="H40" s="80"/>
      <c r="I40" s="80"/>
      <c r="J40" s="80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3"/>
      <c r="BX40" s="3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5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</row>
    <row r="41" spans="1:234" s="35" customFormat="1" x14ac:dyDescent="0.2">
      <c r="A41" s="246" t="s">
        <v>49</v>
      </c>
      <c r="B41" s="247"/>
      <c r="C41" s="23">
        <f t="shared" si="6"/>
        <v>0</v>
      </c>
      <c r="D41" s="65"/>
      <c r="E41" s="82"/>
      <c r="F41" s="83"/>
      <c r="G41" s="84"/>
      <c r="H41" s="80"/>
      <c r="I41" s="80"/>
      <c r="J41" s="80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3"/>
      <c r="BX41" s="3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5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</row>
    <row r="42" spans="1:234" s="35" customFormat="1" x14ac:dyDescent="0.2">
      <c r="A42" s="246" t="s">
        <v>50</v>
      </c>
      <c r="B42" s="247"/>
      <c r="C42" s="23">
        <f t="shared" si="6"/>
        <v>0</v>
      </c>
      <c r="D42" s="65"/>
      <c r="E42" s="60"/>
      <c r="F42" s="83"/>
      <c r="G42" s="85"/>
      <c r="H42" s="86"/>
      <c r="I42" s="86"/>
      <c r="J42" s="86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3"/>
      <c r="BX42" s="3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5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</row>
    <row r="43" spans="1:234" s="35" customFormat="1" ht="21" x14ac:dyDescent="0.2">
      <c r="A43" s="245" t="s">
        <v>51</v>
      </c>
      <c r="B43" s="87" t="s">
        <v>52</v>
      </c>
      <c r="C43" s="88">
        <f t="shared" si="6"/>
        <v>59</v>
      </c>
      <c r="D43" s="76">
        <v>59</v>
      </c>
      <c r="E43" s="77"/>
      <c r="F43" s="78"/>
      <c r="G43" s="79"/>
      <c r="H43" s="89"/>
      <c r="I43" s="89"/>
      <c r="J43" s="89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3"/>
      <c r="BX43" s="3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5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</row>
    <row r="44" spans="1:234" s="35" customFormat="1" x14ac:dyDescent="0.2">
      <c r="A44" s="245"/>
      <c r="B44" s="90" t="s">
        <v>53</v>
      </c>
      <c r="C44" s="23">
        <f t="shared" si="6"/>
        <v>0</v>
      </c>
      <c r="D44" s="65"/>
      <c r="E44" s="82"/>
      <c r="F44" s="83"/>
      <c r="G44" s="84"/>
      <c r="H44" s="89"/>
      <c r="I44" s="89"/>
      <c r="J44" s="89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3"/>
      <c r="BX44" s="3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5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</row>
    <row r="45" spans="1:234" s="35" customFormat="1" ht="23.45" customHeight="1" x14ac:dyDescent="0.2">
      <c r="A45" s="245"/>
      <c r="B45" s="91" t="s">
        <v>54</v>
      </c>
      <c r="C45" s="45">
        <f t="shared" si="6"/>
        <v>0</v>
      </c>
      <c r="D45" s="92"/>
      <c r="E45" s="93"/>
      <c r="F45" s="94"/>
      <c r="G45" s="95"/>
      <c r="H45" s="80"/>
      <c r="I45" s="80"/>
      <c r="J45" s="80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3"/>
      <c r="BX45" s="3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5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</row>
    <row r="46" spans="1:234" s="35" customFormat="1" x14ac:dyDescent="0.2">
      <c r="A46" s="228" t="s">
        <v>55</v>
      </c>
      <c r="B46" s="229"/>
      <c r="C46" s="88">
        <f>SUM(D46:G46)</f>
        <v>0</v>
      </c>
      <c r="D46" s="76"/>
      <c r="E46" s="77"/>
      <c r="F46" s="78"/>
      <c r="G46" s="96"/>
      <c r="H46" s="97"/>
      <c r="I46" s="97"/>
      <c r="J46" s="97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3"/>
      <c r="BX46" s="3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5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</row>
    <row r="47" spans="1:234" s="35" customFormat="1" x14ac:dyDescent="0.2">
      <c r="A47" s="230" t="s">
        <v>56</v>
      </c>
      <c r="B47" s="231"/>
      <c r="C47" s="45">
        <f>SUM(D47:G47)</f>
        <v>1045</v>
      </c>
      <c r="D47" s="92">
        <v>162</v>
      </c>
      <c r="E47" s="93">
        <v>379</v>
      </c>
      <c r="F47" s="98">
        <v>153</v>
      </c>
      <c r="G47" s="99">
        <v>351</v>
      </c>
      <c r="H47" s="100"/>
      <c r="I47" s="100"/>
      <c r="J47" s="100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3"/>
      <c r="BX47" s="3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5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</row>
    <row r="48" spans="1:234" s="35" customFormat="1" x14ac:dyDescent="0.2">
      <c r="A48" s="232" t="s">
        <v>4</v>
      </c>
      <c r="B48" s="233"/>
      <c r="C48" s="101">
        <f t="shared" ref="C48:J48" si="7">SUM(C39:C47)</f>
        <v>1104</v>
      </c>
      <c r="D48" s="101">
        <f>SUM(D39:D47)</f>
        <v>221</v>
      </c>
      <c r="E48" s="102">
        <f t="shared" si="7"/>
        <v>379</v>
      </c>
      <c r="F48" s="103">
        <f t="shared" si="7"/>
        <v>153</v>
      </c>
      <c r="G48" s="104">
        <f>SUM(G46:G47)</f>
        <v>351</v>
      </c>
      <c r="H48" s="105">
        <f t="shared" si="7"/>
        <v>0</v>
      </c>
      <c r="I48" s="105">
        <f t="shared" si="7"/>
        <v>0</v>
      </c>
      <c r="J48" s="105">
        <f t="shared" si="7"/>
        <v>0</v>
      </c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3"/>
      <c r="BX48" s="3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5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</row>
    <row r="49" spans="1:234" s="35" customFormat="1" x14ac:dyDescent="0.2">
      <c r="A49" s="106" t="s">
        <v>57</v>
      </c>
      <c r="B49" s="107"/>
      <c r="C49" s="108"/>
      <c r="D49" s="108"/>
      <c r="E49" s="108"/>
      <c r="F49" s="13"/>
      <c r="G49" s="13"/>
      <c r="H49" s="10"/>
      <c r="I49" s="13"/>
      <c r="J49" s="10"/>
      <c r="K49" s="10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3"/>
      <c r="BX49" s="3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5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</row>
    <row r="50" spans="1:234" s="35" customFormat="1" ht="32.1" customHeight="1" x14ac:dyDescent="0.2">
      <c r="A50" s="109" t="s">
        <v>58</v>
      </c>
      <c r="B50" s="110"/>
      <c r="C50" s="110"/>
      <c r="D50" s="110"/>
      <c r="E50" s="110"/>
      <c r="F50" s="111"/>
      <c r="G50" s="111"/>
      <c r="H50" s="111"/>
      <c r="I50" s="13"/>
      <c r="J50" s="10"/>
      <c r="K50" s="10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3"/>
      <c r="BX50" s="3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5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</row>
    <row r="51" spans="1:234" s="35" customFormat="1" ht="71.45" customHeight="1" x14ac:dyDescent="0.2">
      <c r="A51" s="204" t="s">
        <v>3</v>
      </c>
      <c r="B51" s="206"/>
      <c r="C51" s="193" t="s">
        <v>4</v>
      </c>
      <c r="D51" s="112" t="s">
        <v>59</v>
      </c>
      <c r="E51" s="113" t="s">
        <v>60</v>
      </c>
      <c r="F51" s="22" t="s">
        <v>61</v>
      </c>
      <c r="G51" s="13"/>
      <c r="H51" s="114"/>
      <c r="I51" s="13"/>
      <c r="J51" s="10"/>
      <c r="K51" s="10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3"/>
      <c r="BX51" s="3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5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</row>
    <row r="52" spans="1:234" s="35" customFormat="1" x14ac:dyDescent="0.2">
      <c r="A52" s="234" t="s">
        <v>62</v>
      </c>
      <c r="B52" s="235"/>
      <c r="C52" s="115">
        <f t="shared" ref="C52:C58" si="8">SUM(D52:E52)</f>
        <v>313</v>
      </c>
      <c r="D52" s="76">
        <v>186</v>
      </c>
      <c r="E52" s="78">
        <v>127</v>
      </c>
      <c r="F52" s="116"/>
      <c r="G52" s="117"/>
      <c r="H52" s="118"/>
      <c r="I52" s="119"/>
      <c r="J52" s="117"/>
      <c r="K52" s="117"/>
      <c r="L52" s="5"/>
      <c r="M52" s="5"/>
      <c r="N52" s="5"/>
      <c r="O52" s="5"/>
      <c r="P52" s="5"/>
      <c r="Q52" s="5"/>
      <c r="R52" s="5"/>
      <c r="S52" s="5"/>
      <c r="T52" s="5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3"/>
      <c r="BX52" s="3"/>
      <c r="BY52" s="4"/>
      <c r="BZ52" s="4"/>
      <c r="CA52" s="5"/>
      <c r="CB52" s="5"/>
      <c r="CC52" s="5"/>
      <c r="CD52" s="5"/>
      <c r="CE52" s="5"/>
      <c r="CF52" s="5"/>
      <c r="CG52" s="5"/>
      <c r="CH52" s="5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5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</row>
    <row r="53" spans="1:234" s="35" customFormat="1" x14ac:dyDescent="0.2">
      <c r="A53" s="236" t="s">
        <v>63</v>
      </c>
      <c r="B53" s="237"/>
      <c r="C53" s="120">
        <f t="shared" si="8"/>
        <v>116</v>
      </c>
      <c r="D53" s="121">
        <v>87</v>
      </c>
      <c r="E53" s="122">
        <v>29</v>
      </c>
      <c r="F53" s="123"/>
      <c r="G53" s="117"/>
      <c r="H53" s="118"/>
      <c r="I53" s="119"/>
      <c r="J53" s="117"/>
      <c r="K53" s="117"/>
      <c r="L53" s="5"/>
      <c r="M53" s="5"/>
      <c r="N53" s="5"/>
      <c r="O53" s="5"/>
      <c r="P53" s="5"/>
      <c r="Q53" s="5"/>
      <c r="R53" s="5"/>
      <c r="S53" s="5"/>
      <c r="T53" s="5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3"/>
      <c r="BX53" s="3"/>
      <c r="BY53" s="4"/>
      <c r="BZ53" s="4"/>
      <c r="CA53" s="5"/>
      <c r="CB53" s="5"/>
      <c r="CC53" s="5"/>
      <c r="CD53" s="5"/>
      <c r="CE53" s="5"/>
      <c r="CF53" s="5"/>
      <c r="CG53" s="5"/>
      <c r="CH53" s="5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5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</row>
    <row r="54" spans="1:234" s="35" customFormat="1" ht="27.75" customHeight="1" x14ac:dyDescent="0.2">
      <c r="A54" s="238" t="s">
        <v>38</v>
      </c>
      <c r="B54" s="124" t="s">
        <v>64</v>
      </c>
      <c r="C54" s="115">
        <f t="shared" si="8"/>
        <v>8</v>
      </c>
      <c r="D54" s="76">
        <v>6</v>
      </c>
      <c r="E54" s="78">
        <v>2</v>
      </c>
      <c r="F54" s="125">
        <v>1</v>
      </c>
      <c r="G54" s="117" t="str">
        <f>CA54&amp;CB54</f>
        <v/>
      </c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5"/>
      <c r="T54" s="5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3"/>
      <c r="BX54" s="3"/>
      <c r="BY54" s="4"/>
      <c r="BZ54" s="4"/>
      <c r="CA54" s="5" t="str">
        <f>IF(CG54=1,"* Programa de Atención domiciliaria apersonas con Dependencia Severa debe ser MENOR O IGUAL al Total.","")</f>
        <v/>
      </c>
      <c r="CB54" s="5" t="str">
        <f>IF(CH54=1,"* Recuerde digitar la Columna Programa de Atención Domiciliaria a Personas con Dependencia Severa (Digite Cero si no tiene). ","")</f>
        <v/>
      </c>
      <c r="CC54" s="5"/>
      <c r="CD54" s="5"/>
      <c r="CE54" s="5"/>
      <c r="CF54" s="5"/>
      <c r="CG54" s="5">
        <f>IF(F54&gt;C54,1,0)</f>
        <v>0</v>
      </c>
      <c r="CH54" s="5">
        <f>IF(AND(C54&lt;&gt;0,F54=""),1,0)</f>
        <v>0</v>
      </c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5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</row>
    <row r="55" spans="1:234" s="35" customFormat="1" ht="18" customHeight="1" x14ac:dyDescent="0.2">
      <c r="A55" s="239"/>
      <c r="B55" s="126" t="s">
        <v>65</v>
      </c>
      <c r="C55" s="127">
        <f t="shared" si="8"/>
        <v>206</v>
      </c>
      <c r="D55" s="92">
        <v>155</v>
      </c>
      <c r="E55" s="98">
        <v>51</v>
      </c>
      <c r="F55" s="128">
        <v>17</v>
      </c>
      <c r="G55" s="117" t="str">
        <f>CA55&amp;CB55</f>
        <v/>
      </c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5"/>
      <c r="T55" s="5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3"/>
      <c r="BX55" s="3"/>
      <c r="BY55" s="4"/>
      <c r="BZ55" s="4"/>
      <c r="CA55" s="5" t="str">
        <f>IF(CG55=1,"* Programa de Atención domiciliaria apersonas con Dependencia Severa debe ser MENOR O IGUAL al Total.","")</f>
        <v/>
      </c>
      <c r="CB55" s="5" t="str">
        <f>IF(CH55=1,"* Recuerde digitar la Columna Programa de Atención Domiciliaria a Personas con Dependencia Severa (Digite Cero si no tiene). ","")</f>
        <v/>
      </c>
      <c r="CC55" s="5"/>
      <c r="CD55" s="5"/>
      <c r="CE55" s="5"/>
      <c r="CF55" s="5"/>
      <c r="CG55" s="5">
        <f>IF(F55&gt;C55,1,0)</f>
        <v>0</v>
      </c>
      <c r="CH55" s="5">
        <f>IF(AND(C55&lt;&gt;0,F55=""),1,0)</f>
        <v>0</v>
      </c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5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</row>
    <row r="56" spans="1:234" s="35" customFormat="1" x14ac:dyDescent="0.2">
      <c r="A56" s="240" t="s">
        <v>66</v>
      </c>
      <c r="B56" s="241"/>
      <c r="C56" s="115">
        <f t="shared" si="8"/>
        <v>0</v>
      </c>
      <c r="D56" s="76"/>
      <c r="E56" s="129"/>
      <c r="F56" s="125"/>
      <c r="G56" s="117" t="str">
        <f>CA56&amp;CB56</f>
        <v/>
      </c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5"/>
      <c r="T56" s="5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3"/>
      <c r="BX56" s="3"/>
      <c r="BY56" s="4"/>
      <c r="BZ56" s="4"/>
      <c r="CA56" s="5" t="str">
        <f>IF(CG56=1,"* Programa de Atención domiciliaria apersonas con Dependencia Severa debe ser MENOR O IGUAL al Total.","")</f>
        <v/>
      </c>
      <c r="CB56" s="5" t="str">
        <f>IF(CH56=1,"* Recuerde digitar la Columna Programa de Atención Domiciliaria a Personas con Dependencia Severa (Digite Cero si no tiene). ","")</f>
        <v/>
      </c>
      <c r="CC56" s="5"/>
      <c r="CD56" s="5"/>
      <c r="CE56" s="5"/>
      <c r="CF56" s="5"/>
      <c r="CG56" s="5">
        <f>IF(F56&gt;C56,1,0)</f>
        <v>0</v>
      </c>
      <c r="CH56" s="5">
        <f>IF(AND(C56&lt;&gt;0,F56=""),1,0)</f>
        <v>0</v>
      </c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5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</row>
    <row r="57" spans="1:234" s="35" customFormat="1" x14ac:dyDescent="0.2">
      <c r="A57" s="242" t="s">
        <v>67</v>
      </c>
      <c r="B57" s="242"/>
      <c r="C57" s="130">
        <f t="shared" si="8"/>
        <v>404</v>
      </c>
      <c r="D57" s="131">
        <v>261</v>
      </c>
      <c r="E57" s="132">
        <v>143</v>
      </c>
      <c r="F57" s="133"/>
      <c r="G57" s="117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5"/>
      <c r="T57" s="5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3"/>
      <c r="BX57" s="3"/>
      <c r="BY57" s="4"/>
      <c r="BZ57" s="4"/>
      <c r="CA57" s="5"/>
      <c r="CB57" s="5"/>
      <c r="CC57" s="5"/>
      <c r="CD57" s="5"/>
      <c r="CE57" s="5"/>
      <c r="CF57" s="5"/>
      <c r="CG57" s="5"/>
      <c r="CH57" s="5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5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</row>
    <row r="58" spans="1:234" s="35" customFormat="1" ht="18.75" customHeight="1" x14ac:dyDescent="0.2">
      <c r="A58" s="243" t="s">
        <v>68</v>
      </c>
      <c r="B58" s="244"/>
      <c r="C58" s="127">
        <f t="shared" si="8"/>
        <v>0</v>
      </c>
      <c r="D58" s="92"/>
      <c r="E58" s="134"/>
      <c r="F58" s="128"/>
      <c r="G58" s="117" t="str">
        <f>CA58&amp;CB58</f>
        <v/>
      </c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5"/>
      <c r="T58" s="5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3"/>
      <c r="BX58" s="3"/>
      <c r="BY58" s="4"/>
      <c r="BZ58" s="4"/>
      <c r="CA58" s="5" t="str">
        <f>IF(CG58=1,"* Programa de Atención domiciliaria apersonas con Dependencia Severa debe ser MENOR O IGUAL al Total.","")</f>
        <v/>
      </c>
      <c r="CB58" s="5" t="str">
        <f>IF(CH58=1,"* Recuerde digitar la Columna Programa de Atención Domiciliaria a Personas con Dependencia Severa (Digite Cero si no tiene). ","")</f>
        <v/>
      </c>
      <c r="CC58" s="5"/>
      <c r="CD58" s="5"/>
      <c r="CE58" s="5"/>
      <c r="CF58" s="5"/>
      <c r="CG58" s="5">
        <f>IF(F58&gt;C58,1,0)</f>
        <v>0</v>
      </c>
      <c r="CH58" s="5">
        <f>IF(AND(C58&lt;&gt;0,F58=""),1,0)</f>
        <v>0</v>
      </c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5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</row>
    <row r="59" spans="1:234" s="35" customFormat="1" x14ac:dyDescent="0.2">
      <c r="A59" s="242" t="s">
        <v>69</v>
      </c>
      <c r="B59" s="242"/>
      <c r="C59" s="135">
        <f>D59</f>
        <v>0</v>
      </c>
      <c r="D59" s="131"/>
      <c r="E59" s="136"/>
      <c r="F59" s="137"/>
      <c r="G59" s="117" t="str">
        <f>CA59&amp;CB59</f>
        <v/>
      </c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5"/>
      <c r="T59" s="5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3"/>
      <c r="BX59" s="3"/>
      <c r="BY59" s="4"/>
      <c r="BZ59" s="4"/>
      <c r="CA59" s="5" t="str">
        <f>IF(CG59=1,"* Programa de Atención domiciliaria apersonas con Dependencia Severa debe ser MENOR O IGUAL al Total.","")</f>
        <v/>
      </c>
      <c r="CB59" s="5" t="str">
        <f>IF(CH59=1,"* Recuerde digitar la Columna Programa de Atención Domiciliaria a Personas con Dependencia Severa (Digite Cero si no tiene). ","")</f>
        <v/>
      </c>
      <c r="CC59" s="5"/>
      <c r="CD59" s="5"/>
      <c r="CE59" s="5"/>
      <c r="CF59" s="5"/>
      <c r="CG59" s="5">
        <f>IF(F59&gt;C59,1,0)</f>
        <v>0</v>
      </c>
      <c r="CH59" s="5">
        <f>IF(AND(C59&lt;&gt;0,F59=""),1,0)</f>
        <v>0</v>
      </c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5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</row>
    <row r="60" spans="1:234" s="35" customFormat="1" x14ac:dyDescent="0.2">
      <c r="A60" s="227" t="s">
        <v>70</v>
      </c>
      <c r="B60" s="227"/>
      <c r="C60" s="138">
        <f>D60</f>
        <v>0</v>
      </c>
      <c r="D60" s="65"/>
      <c r="E60" s="139"/>
      <c r="F60" s="140"/>
      <c r="G60" s="117"/>
      <c r="H60" s="119"/>
      <c r="I60" s="117"/>
      <c r="J60" s="117"/>
      <c r="K60" s="117"/>
      <c r="L60" s="5"/>
      <c r="M60" s="5"/>
      <c r="N60" s="5"/>
      <c r="O60" s="5"/>
      <c r="P60" s="5"/>
      <c r="Q60" s="5"/>
      <c r="R60" s="5"/>
      <c r="S60" s="5"/>
      <c r="T60" s="5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3"/>
      <c r="BX60" s="3"/>
      <c r="BY60" s="4"/>
      <c r="BZ60" s="4"/>
      <c r="CA60" s="5"/>
      <c r="CB60" s="5"/>
      <c r="CC60" s="5"/>
      <c r="CD60" s="5"/>
      <c r="CE60" s="5"/>
      <c r="CF60" s="5"/>
      <c r="CG60" s="5"/>
      <c r="CH60" s="5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5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</row>
    <row r="61" spans="1:234" s="35" customFormat="1" ht="23.25" customHeight="1" x14ac:dyDescent="0.2">
      <c r="A61" s="209" t="s">
        <v>71</v>
      </c>
      <c r="B61" s="209"/>
      <c r="C61" s="141">
        <f>+F61</f>
        <v>0</v>
      </c>
      <c r="D61" s="142"/>
      <c r="E61" s="143"/>
      <c r="F61" s="144"/>
      <c r="G61" s="117" t="str">
        <f>CA61&amp;CB61</f>
        <v/>
      </c>
      <c r="H61" s="119"/>
      <c r="I61" s="117"/>
      <c r="J61" s="117"/>
      <c r="K61" s="117"/>
      <c r="L61" s="5"/>
      <c r="M61" s="5"/>
      <c r="N61" s="5"/>
      <c r="O61" s="5"/>
      <c r="P61" s="5"/>
      <c r="Q61" s="5"/>
      <c r="R61" s="5"/>
      <c r="S61" s="5"/>
      <c r="T61" s="5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3"/>
      <c r="BX61" s="3"/>
      <c r="BY61" s="4"/>
      <c r="BZ61" s="4"/>
      <c r="CA61" s="5" t="str">
        <f>IF(CG61=1,"* Programa de Atención domiciliaria apersonas con Dependencia Severa debe ser MENOR O IGUAL al Total.","")</f>
        <v/>
      </c>
      <c r="CB61" s="5" t="str">
        <f>IF(CH61=1,"* Recuerde digitar la Columna Programa de Atención Domiciliaria a Personas con Dependencia Severa (Digite Cero si no tiene). ","")</f>
        <v/>
      </c>
      <c r="CC61" s="5"/>
      <c r="CD61" s="5"/>
      <c r="CE61" s="5"/>
      <c r="CF61" s="5"/>
      <c r="CG61" s="5">
        <f>IF(F61&gt;C61,1,0)</f>
        <v>0</v>
      </c>
      <c r="CH61" s="5">
        <f>IF(AND(C61&lt;&gt;0,F61=""),1,0)</f>
        <v>0</v>
      </c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5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</row>
    <row r="62" spans="1:234" s="35" customFormat="1" ht="32.1" customHeight="1" x14ac:dyDescent="0.2">
      <c r="A62" s="109" t="s">
        <v>72</v>
      </c>
      <c r="B62" s="110"/>
      <c r="C62" s="110"/>
      <c r="D62" s="110"/>
      <c r="E62" s="110"/>
      <c r="F62" s="110"/>
      <c r="G62" s="145"/>
      <c r="H62" s="146"/>
      <c r="I62" s="119"/>
      <c r="J62" s="117"/>
      <c r="K62" s="117"/>
      <c r="L62" s="5"/>
      <c r="M62" s="5"/>
      <c r="N62" s="5"/>
      <c r="O62" s="5"/>
      <c r="P62" s="5"/>
      <c r="Q62" s="5"/>
      <c r="R62" s="5"/>
      <c r="S62" s="5"/>
      <c r="T62" s="5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3"/>
      <c r="BX62" s="3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5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</row>
    <row r="63" spans="1:234" s="35" customFormat="1" x14ac:dyDescent="0.2">
      <c r="A63" s="210" t="s">
        <v>73</v>
      </c>
      <c r="B63" s="211"/>
      <c r="C63" s="216" t="s">
        <v>74</v>
      </c>
      <c r="D63" s="216"/>
      <c r="E63" s="216"/>
      <c r="F63" s="216"/>
      <c r="G63" s="217"/>
      <c r="H63" s="218" t="s">
        <v>75</v>
      </c>
      <c r="I63" s="219"/>
      <c r="J63" s="10"/>
      <c r="K63" s="10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3"/>
      <c r="BX63" s="3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5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</row>
    <row r="64" spans="1:234" s="35" customFormat="1" x14ac:dyDescent="0.2">
      <c r="A64" s="212"/>
      <c r="B64" s="213"/>
      <c r="C64" s="210" t="s">
        <v>4</v>
      </c>
      <c r="D64" s="204" t="s">
        <v>76</v>
      </c>
      <c r="E64" s="205"/>
      <c r="F64" s="206"/>
      <c r="G64" s="221" t="s">
        <v>77</v>
      </c>
      <c r="H64" s="220"/>
      <c r="I64" s="219"/>
      <c r="J64" s="10"/>
      <c r="K64" s="10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3"/>
      <c r="BX64" s="3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5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</row>
    <row r="65" spans="1:234" s="35" customFormat="1" ht="26.45" customHeight="1" x14ac:dyDescent="0.2">
      <c r="A65" s="214"/>
      <c r="B65" s="215"/>
      <c r="C65" s="214"/>
      <c r="D65" s="112" t="s">
        <v>78</v>
      </c>
      <c r="E65" s="16" t="s">
        <v>79</v>
      </c>
      <c r="F65" s="147" t="s">
        <v>80</v>
      </c>
      <c r="G65" s="222"/>
      <c r="H65" s="148" t="s">
        <v>81</v>
      </c>
      <c r="I65" s="193" t="s">
        <v>82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3"/>
      <c r="BX65" s="3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5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</row>
    <row r="66" spans="1:234" s="35" customFormat="1" x14ac:dyDescent="0.2">
      <c r="A66" s="223" t="s">
        <v>83</v>
      </c>
      <c r="B66" s="224"/>
      <c r="C66" s="149">
        <f>SUM(D66:F66)+H66</f>
        <v>1</v>
      </c>
      <c r="D66" s="76"/>
      <c r="E66" s="77"/>
      <c r="F66" s="150">
        <v>1</v>
      </c>
      <c r="G66" s="151"/>
      <c r="H66" s="125"/>
      <c r="I66" s="15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3"/>
      <c r="BX66" s="3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5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</row>
    <row r="67" spans="1:234" s="35" customFormat="1" x14ac:dyDescent="0.2">
      <c r="A67" s="225" t="s">
        <v>84</v>
      </c>
      <c r="B67" s="226"/>
      <c r="C67" s="153">
        <f t="shared" ref="C67:C71" si="9">SUM(D67:F67)+H67</f>
        <v>2</v>
      </c>
      <c r="D67" s="65"/>
      <c r="E67" s="82"/>
      <c r="F67" s="154">
        <v>1</v>
      </c>
      <c r="G67" s="155"/>
      <c r="H67" s="156">
        <v>1</v>
      </c>
      <c r="I67" s="157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3"/>
      <c r="BX67" s="3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5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</row>
    <row r="68" spans="1:234" s="35" customFormat="1" x14ac:dyDescent="0.2">
      <c r="A68" s="225" t="s">
        <v>85</v>
      </c>
      <c r="B68" s="226"/>
      <c r="C68" s="153">
        <f t="shared" si="9"/>
        <v>0</v>
      </c>
      <c r="D68" s="65"/>
      <c r="E68" s="82"/>
      <c r="F68" s="154"/>
      <c r="G68" s="155"/>
      <c r="H68" s="156"/>
      <c r="I68" s="157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3"/>
      <c r="BX68" s="3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5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</row>
    <row r="69" spans="1:234" s="35" customFormat="1" x14ac:dyDescent="0.2">
      <c r="A69" s="225" t="s">
        <v>86</v>
      </c>
      <c r="B69" s="226"/>
      <c r="C69" s="153">
        <f t="shared" si="9"/>
        <v>5</v>
      </c>
      <c r="D69" s="65"/>
      <c r="E69" s="82"/>
      <c r="F69" s="154"/>
      <c r="G69" s="155"/>
      <c r="H69" s="156">
        <v>5</v>
      </c>
      <c r="I69" s="157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3"/>
      <c r="BX69" s="3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5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</row>
    <row r="70" spans="1:234" s="35" customFormat="1" x14ac:dyDescent="0.2">
      <c r="A70" s="225" t="s">
        <v>87</v>
      </c>
      <c r="B70" s="226"/>
      <c r="C70" s="153">
        <f t="shared" si="9"/>
        <v>0</v>
      </c>
      <c r="D70" s="65"/>
      <c r="E70" s="82"/>
      <c r="F70" s="154"/>
      <c r="G70" s="155"/>
      <c r="H70" s="156"/>
      <c r="I70" s="157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3"/>
      <c r="BX70" s="3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5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</row>
    <row r="71" spans="1:234" s="35" customFormat="1" x14ac:dyDescent="0.2">
      <c r="A71" s="207" t="s">
        <v>88</v>
      </c>
      <c r="B71" s="208"/>
      <c r="C71" s="158">
        <f t="shared" si="9"/>
        <v>0</v>
      </c>
      <c r="D71" s="92"/>
      <c r="E71" s="93"/>
      <c r="F71" s="159"/>
      <c r="G71" s="160"/>
      <c r="H71" s="128"/>
      <c r="I71" s="16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3"/>
      <c r="BX71" s="3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5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</row>
    <row r="72" spans="1:234" s="35" customFormat="1" x14ac:dyDescent="0.2">
      <c r="A72" s="1" t="s">
        <v>89</v>
      </c>
      <c r="B72" s="10"/>
      <c r="C72" s="10"/>
      <c r="D72" s="10"/>
      <c r="E72" s="10"/>
      <c r="F72" s="10"/>
      <c r="G72" s="10"/>
      <c r="H72" s="10"/>
      <c r="I72" s="1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3"/>
      <c r="BX72" s="3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5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</row>
    <row r="73" spans="1:234" s="35" customFormat="1" ht="32.1" customHeight="1" x14ac:dyDescent="0.2">
      <c r="A73" s="162" t="s">
        <v>90</v>
      </c>
      <c r="B73" s="163"/>
      <c r="C73" s="163"/>
      <c r="D73" s="163"/>
      <c r="E73" s="163"/>
      <c r="F73" s="164"/>
      <c r="G73" s="164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3"/>
      <c r="BX73" s="3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5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</row>
    <row r="74" spans="1:234" s="35" customFormat="1" ht="21" customHeight="1" x14ac:dyDescent="0.2">
      <c r="A74" s="199" t="s">
        <v>91</v>
      </c>
      <c r="B74" s="199" t="s">
        <v>92</v>
      </c>
      <c r="C74" s="204" t="s">
        <v>93</v>
      </c>
      <c r="D74" s="205"/>
      <c r="E74" s="205"/>
      <c r="F74" s="205"/>
      <c r="G74" s="206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3"/>
      <c r="BX74" s="3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5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</row>
    <row r="75" spans="1:234" s="35" customFormat="1" ht="21.75" customHeight="1" x14ac:dyDescent="0.2">
      <c r="A75" s="200"/>
      <c r="B75" s="200"/>
      <c r="C75" s="112" t="s">
        <v>94</v>
      </c>
      <c r="D75" s="165" t="s">
        <v>95</v>
      </c>
      <c r="E75" s="16" t="s">
        <v>96</v>
      </c>
      <c r="F75" s="16" t="s">
        <v>97</v>
      </c>
      <c r="G75" s="147" t="s">
        <v>98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3"/>
      <c r="BX75" s="3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5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</row>
    <row r="76" spans="1:234" s="35" customFormat="1" ht="21" customHeight="1" x14ac:dyDescent="0.2">
      <c r="A76" s="166" t="s">
        <v>99</v>
      </c>
      <c r="B76" s="167">
        <f>SUM(C76:G76)</f>
        <v>0</v>
      </c>
      <c r="C76" s="76"/>
      <c r="D76" s="168"/>
      <c r="E76" s="168"/>
      <c r="F76" s="168"/>
      <c r="G76" s="169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3"/>
      <c r="BX76" s="3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5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</row>
    <row r="77" spans="1:234" s="35" customFormat="1" ht="21" customHeight="1" x14ac:dyDescent="0.2">
      <c r="A77" s="170" t="s">
        <v>53</v>
      </c>
      <c r="B77" s="171">
        <f>SUM(C77:G77)</f>
        <v>0</v>
      </c>
      <c r="C77" s="92"/>
      <c r="D77" s="94"/>
      <c r="E77" s="94"/>
      <c r="F77" s="94"/>
      <c r="G77" s="17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3"/>
      <c r="BX77" s="3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5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</row>
    <row r="78" spans="1:234" ht="32.1" customHeight="1" x14ac:dyDescent="0.2">
      <c r="A78" s="162" t="s">
        <v>100</v>
      </c>
      <c r="B78" s="163"/>
      <c r="C78" s="163"/>
      <c r="D78" s="163"/>
      <c r="E78" s="163"/>
      <c r="F78" s="164"/>
      <c r="G78" s="164"/>
    </row>
    <row r="79" spans="1:234" ht="21" customHeight="1" x14ac:dyDescent="0.2">
      <c r="A79" s="199" t="s">
        <v>91</v>
      </c>
      <c r="B79" s="199" t="s">
        <v>101</v>
      </c>
      <c r="C79" s="204" t="s">
        <v>102</v>
      </c>
      <c r="D79" s="205"/>
      <c r="E79" s="205"/>
      <c r="F79" s="205"/>
      <c r="G79" s="206"/>
    </row>
    <row r="80" spans="1:234" ht="21" customHeight="1" x14ac:dyDescent="0.2">
      <c r="A80" s="200"/>
      <c r="B80" s="200"/>
      <c r="C80" s="112" t="s">
        <v>94</v>
      </c>
      <c r="D80" s="165" t="s">
        <v>95</v>
      </c>
      <c r="E80" s="16" t="s">
        <v>96</v>
      </c>
      <c r="F80" s="16" t="s">
        <v>97</v>
      </c>
      <c r="G80" s="147" t="s">
        <v>98</v>
      </c>
    </row>
    <row r="81" spans="1:104" ht="25.5" customHeight="1" x14ac:dyDescent="0.2">
      <c r="A81" s="173" t="s">
        <v>103</v>
      </c>
      <c r="B81" s="174">
        <f>SUM(C81:G81)</f>
        <v>0</v>
      </c>
      <c r="C81" s="175"/>
      <c r="D81" s="176"/>
      <c r="E81" s="176"/>
      <c r="F81" s="176"/>
      <c r="G81" s="177"/>
    </row>
    <row r="82" spans="1:104" ht="28.5" customHeight="1" x14ac:dyDescent="0.2">
      <c r="A82" s="162" t="s">
        <v>104</v>
      </c>
      <c r="B82" s="163"/>
      <c r="C82" s="163"/>
      <c r="D82" s="163"/>
      <c r="E82" s="163"/>
      <c r="F82" s="164"/>
      <c r="G82" s="164"/>
    </row>
    <row r="83" spans="1:104" ht="18" customHeight="1" x14ac:dyDescent="0.2">
      <c r="A83" s="199" t="s">
        <v>105</v>
      </c>
      <c r="B83" s="201" t="s">
        <v>106</v>
      </c>
      <c r="C83" s="201" t="s">
        <v>107</v>
      </c>
      <c r="BR83" s="3"/>
      <c r="BS83" s="3"/>
      <c r="BT83" s="3"/>
      <c r="BU83" s="3"/>
      <c r="BV83" s="35"/>
      <c r="BW83" s="35"/>
      <c r="BX83" s="35"/>
      <c r="CV83" s="5"/>
      <c r="CW83" s="5"/>
      <c r="CX83" s="5"/>
      <c r="CY83" s="5"/>
      <c r="CZ83" s="5"/>
    </row>
    <row r="84" spans="1:104" ht="27.75" customHeight="1" x14ac:dyDescent="0.2">
      <c r="A84" s="200"/>
      <c r="B84" s="202"/>
      <c r="C84" s="203"/>
      <c r="BR84" s="3"/>
      <c r="BS84" s="3"/>
      <c r="BT84" s="3"/>
      <c r="BU84" s="3"/>
      <c r="BV84" s="35"/>
      <c r="BW84" s="35"/>
      <c r="BX84" s="35"/>
      <c r="CV84" s="5"/>
      <c r="CW84" s="5"/>
      <c r="CX84" s="5"/>
      <c r="CY84" s="5"/>
      <c r="CZ84" s="5"/>
    </row>
    <row r="85" spans="1:104" ht="27.75" customHeight="1" x14ac:dyDescent="0.2">
      <c r="A85" s="173" t="s">
        <v>99</v>
      </c>
      <c r="B85" s="178"/>
      <c r="C85" s="178"/>
      <c r="BR85" s="3"/>
      <c r="BS85" s="3"/>
      <c r="BT85" s="3"/>
      <c r="BU85" s="3"/>
      <c r="BV85" s="35"/>
      <c r="BW85" s="35"/>
      <c r="BX85" s="35"/>
      <c r="CV85" s="5"/>
      <c r="CW85" s="5"/>
      <c r="CX85" s="5"/>
      <c r="CY85" s="5"/>
      <c r="CZ85" s="5"/>
    </row>
    <row r="194" spans="1:234" ht="12" customHeight="1" x14ac:dyDescent="0.2"/>
    <row r="195" spans="1:234" s="179" customFormat="1" x14ac:dyDescent="0.2">
      <c r="A195" s="179">
        <f>SUM(C10:C36,C48,C52:C61,C66:C71,B76:B77,B81,B85:C85)</f>
        <v>2159</v>
      </c>
      <c r="B195" s="179">
        <f>SUM(CG7:CO85)</f>
        <v>0</v>
      </c>
      <c r="BW195" s="180"/>
      <c r="BX195" s="180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</row>
  </sheetData>
  <mergeCells count="64">
    <mergeCell ref="A14:B14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43:A45"/>
    <mergeCell ref="A27:B27"/>
    <mergeCell ref="A28:B28"/>
    <mergeCell ref="A29:B29"/>
    <mergeCell ref="A30:B30"/>
    <mergeCell ref="A31:B31"/>
    <mergeCell ref="A32:A36"/>
    <mergeCell ref="A38:B38"/>
    <mergeCell ref="A39:B39"/>
    <mergeCell ref="A40:B40"/>
    <mergeCell ref="A41:B41"/>
    <mergeCell ref="A42:B42"/>
    <mergeCell ref="A60:B60"/>
    <mergeCell ref="A46:B46"/>
    <mergeCell ref="A47:B47"/>
    <mergeCell ref="A48:B48"/>
    <mergeCell ref="A51:B51"/>
    <mergeCell ref="A52:B52"/>
    <mergeCell ref="A53:B53"/>
    <mergeCell ref="A54:A55"/>
    <mergeCell ref="A56:B56"/>
    <mergeCell ref="A57:B57"/>
    <mergeCell ref="A58:B58"/>
    <mergeCell ref="A59:B59"/>
    <mergeCell ref="A71:B71"/>
    <mergeCell ref="A61:B61"/>
    <mergeCell ref="A63:B65"/>
    <mergeCell ref="C63:G63"/>
    <mergeCell ref="H63:I64"/>
    <mergeCell ref="C64:C65"/>
    <mergeCell ref="D64:F64"/>
    <mergeCell ref="G64:G65"/>
    <mergeCell ref="A66:B66"/>
    <mergeCell ref="A67:B67"/>
    <mergeCell ref="A68:B68"/>
    <mergeCell ref="A69:B69"/>
    <mergeCell ref="A70:B70"/>
    <mergeCell ref="A83:A84"/>
    <mergeCell ref="B83:B84"/>
    <mergeCell ref="C83:C84"/>
    <mergeCell ref="A74:A75"/>
    <mergeCell ref="B74:B75"/>
    <mergeCell ref="C74:G74"/>
    <mergeCell ref="A79:A80"/>
    <mergeCell ref="B79:B80"/>
    <mergeCell ref="C79:G79"/>
  </mergeCells>
  <dataValidations count="1">
    <dataValidation type="whole" allowBlank="1" showInputMessage="1" showErrorMessage="1" sqref="A1:XFD1048576" xr:uid="{710CDC61-DBE1-469E-B8D2-B324A2B449B3}">
      <formula1>0</formula1>
      <formula2>1E+27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Z195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0.42578125" style="2" customWidth="1"/>
    <col min="2" max="2" width="25.85546875" style="2" customWidth="1"/>
    <col min="3" max="3" width="18.28515625" style="2" customWidth="1"/>
    <col min="4" max="10" width="16" style="2" customWidth="1"/>
    <col min="11" max="11" width="18.42578125" style="2" customWidth="1"/>
    <col min="12" max="12" width="16.28515625" style="2" customWidth="1"/>
    <col min="13" max="74" width="11.42578125" style="2"/>
    <col min="75" max="76" width="11.42578125" style="3"/>
    <col min="77" max="77" width="11.42578125" style="4" customWidth="1"/>
    <col min="78" max="104" width="11.28515625" style="4" hidden="1" customWidth="1"/>
    <col min="105" max="105" width="11.28515625" style="5" hidden="1" customWidth="1"/>
    <col min="106" max="234" width="11.42578125" style="5"/>
    <col min="235" max="16384" width="11.42578125" style="2"/>
  </cols>
  <sheetData>
    <row r="1" spans="1:234" ht="16.350000000000001" customHeight="1" x14ac:dyDescent="0.2">
      <c r="A1" s="1" t="s">
        <v>0</v>
      </c>
    </row>
    <row r="2" spans="1:234" ht="16.350000000000001" customHeight="1" x14ac:dyDescent="0.2">
      <c r="A2" s="1" t="str">
        <f>CONCATENATE("COMUNA: ",[7]NOMBRE!B2," - ","( ",[7]NOMBRE!C2,[7]NOMBRE!D2,[7]NOMBRE!E2,[7]NOMBRE!F2,[7]NOMBRE!G2," )")</f>
        <v>COMUNA: LINARES - ( 07401 )</v>
      </c>
    </row>
    <row r="3" spans="1:234" ht="16.350000000000001" customHeight="1" x14ac:dyDescent="0.2">
      <c r="A3" s="1" t="str">
        <f>CONCATENATE("ESTABLECIMIENTO/ESTRATEGIA: ",[7]NOMBRE!B3," - ","( ",[7]NOMBRE!C3,[7]NOMBRE!D3,[7]NOMBRE!E3,[7]NOMBRE!F3,[7]NOMBRE!G3,[7]NOMBRE!H3," )")</f>
        <v>ESTABLECIMIENTO/ESTRATEGIA: HOSPITAL PRESIDENTE CARLOS IBAÑEZ DEL CAMPO - ( 116108 )</v>
      </c>
    </row>
    <row r="4" spans="1:234" ht="16.350000000000001" customHeight="1" x14ac:dyDescent="0.2">
      <c r="A4" s="1" t="str">
        <f>CONCATENATE("MES: ",[7]NOMBRE!B6," - ","( ",[7]NOMBRE!C6,[7]NOMBRE!D6," )")</f>
        <v>MES: JUNIO - ( 06 )</v>
      </c>
    </row>
    <row r="5" spans="1:234" ht="16.350000000000001" customHeight="1" x14ac:dyDescent="0.2">
      <c r="A5" s="1" t="str">
        <f>CONCATENATE("AÑO: ",[7]NOMBRE!B7)</f>
        <v>AÑO: 2021</v>
      </c>
    </row>
    <row r="6" spans="1:234" ht="15" customHeight="1" x14ac:dyDescent="0.2">
      <c r="A6" s="6"/>
      <c r="B6" s="6"/>
      <c r="C6" s="7" t="s">
        <v>1</v>
      </c>
      <c r="D6" s="6"/>
      <c r="E6" s="6"/>
      <c r="F6" s="6"/>
      <c r="G6" s="6"/>
      <c r="H6" s="8"/>
      <c r="I6" s="9"/>
      <c r="J6" s="10"/>
      <c r="K6" s="10"/>
    </row>
    <row r="7" spans="1:234" ht="15" x14ac:dyDescent="0.2">
      <c r="A7" s="11"/>
      <c r="B7" s="11"/>
      <c r="C7" s="11"/>
      <c r="D7" s="11"/>
      <c r="E7" s="11"/>
      <c r="F7" s="11"/>
      <c r="G7" s="11"/>
      <c r="H7" s="8"/>
      <c r="I7" s="9"/>
      <c r="J7" s="10"/>
      <c r="K7" s="10"/>
    </row>
    <row r="8" spans="1:234" ht="32.1" customHeight="1" x14ac:dyDescent="0.2">
      <c r="A8" s="12" t="s">
        <v>2</v>
      </c>
      <c r="G8" s="12"/>
      <c r="I8" s="13"/>
      <c r="J8" s="10"/>
      <c r="K8" s="10"/>
    </row>
    <row r="9" spans="1:234" ht="66.75" customHeight="1" x14ac:dyDescent="0.2">
      <c r="A9" s="204" t="s">
        <v>3</v>
      </c>
      <c r="B9" s="205"/>
      <c r="C9" s="194" t="s">
        <v>4</v>
      </c>
      <c r="D9" s="15" t="s">
        <v>5</v>
      </c>
      <c r="E9" s="16" t="s">
        <v>6</v>
      </c>
      <c r="F9" s="16" t="s">
        <v>7</v>
      </c>
      <c r="G9" s="17" t="s">
        <v>8</v>
      </c>
      <c r="H9" s="18" t="s">
        <v>9</v>
      </c>
      <c r="I9" s="19" t="s">
        <v>10</v>
      </c>
      <c r="J9" s="19" t="s">
        <v>11</v>
      </c>
      <c r="K9" s="113" t="s">
        <v>12</v>
      </c>
      <c r="L9" s="21" t="s">
        <v>13</v>
      </c>
      <c r="M9" s="22" t="s">
        <v>14</v>
      </c>
      <c r="N9" s="22" t="s">
        <v>15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BW9" s="2"/>
    </row>
    <row r="10" spans="1:234" s="35" customFormat="1" ht="17.25" customHeight="1" x14ac:dyDescent="0.2">
      <c r="A10" s="228" t="s">
        <v>16</v>
      </c>
      <c r="B10" s="229"/>
      <c r="C10" s="23">
        <f>SUM(D10:G10)</f>
        <v>0</v>
      </c>
      <c r="D10" s="24"/>
      <c r="E10" s="25"/>
      <c r="F10" s="25"/>
      <c r="G10" s="26"/>
      <c r="H10" s="27"/>
      <c r="I10" s="28"/>
      <c r="J10" s="29"/>
      <c r="K10" s="27"/>
      <c r="L10" s="30"/>
      <c r="M10" s="31"/>
      <c r="N10" s="32"/>
      <c r="O10" s="33" t="str">
        <f>CA10&amp;CB10</f>
        <v/>
      </c>
      <c r="P10" s="34"/>
      <c r="Q10" s="34"/>
      <c r="R10" s="34"/>
      <c r="S10" s="34"/>
      <c r="T10" s="34"/>
      <c r="U10" s="34"/>
      <c r="V10" s="34"/>
      <c r="W10" s="34"/>
      <c r="X10" s="34"/>
      <c r="Y10" s="5"/>
      <c r="Z10" s="5"/>
      <c r="AA10" s="5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3"/>
      <c r="BY10" s="4"/>
      <c r="BZ10" s="4"/>
      <c r="CA10" s="5" t="str">
        <f>IF(CG10=1,"* La suma del número de Primera, Segunda y Tercera o más Visitas de Seguimiento debe coincidir con el Total. ","")</f>
        <v/>
      </c>
      <c r="CB10" s="5" t="str">
        <f t="shared" ref="CB10:CB36" si="0">IF(CH10=1,"* Programa de Atención Domiciliaria a Personas con Dependencia Severa debe ser MENOR O IGUAL al Total. ","")</f>
        <v/>
      </c>
      <c r="CC10" s="5"/>
      <c r="CD10" s="5"/>
      <c r="CE10" s="5"/>
      <c r="CF10" s="5"/>
      <c r="CG10" s="5">
        <f>IF((K10+J10+L10)&lt;&gt;C10,1,0)</f>
        <v>0</v>
      </c>
      <c r="CH10" s="5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5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</row>
    <row r="11" spans="1:234" s="35" customFormat="1" ht="17.25" customHeight="1" x14ac:dyDescent="0.2">
      <c r="A11" s="246" t="s">
        <v>17</v>
      </c>
      <c r="B11" s="249"/>
      <c r="C11" s="23">
        <f>SUM(D11:G11)</f>
        <v>0</v>
      </c>
      <c r="D11" s="36"/>
      <c r="E11" s="37"/>
      <c r="F11" s="37"/>
      <c r="G11" s="38"/>
      <c r="H11" s="39"/>
      <c r="I11" s="40"/>
      <c r="J11" s="41"/>
      <c r="K11" s="39"/>
      <c r="L11" s="38"/>
      <c r="M11" s="42"/>
      <c r="N11" s="32"/>
      <c r="O11" s="33" t="str">
        <f t="shared" ref="O11:O36" si="1">CA11&amp;CB11</f>
        <v/>
      </c>
      <c r="P11" s="34"/>
      <c r="Q11" s="34"/>
      <c r="R11" s="34"/>
      <c r="S11" s="34"/>
      <c r="T11" s="34"/>
      <c r="U11" s="34"/>
      <c r="V11" s="34"/>
      <c r="W11" s="34"/>
      <c r="X11" s="34"/>
      <c r="Y11" s="5"/>
      <c r="Z11" s="5"/>
      <c r="AA11" s="5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3"/>
      <c r="BY11" s="4"/>
      <c r="BZ11" s="4"/>
      <c r="CA11" s="5" t="str">
        <f t="shared" ref="CA11:CA36" si="2">IF(CG11=1,"* La suma del número de Primera, Segunda y Tercera o más Visitas de Seguimiento debe coincidir con el Total. ","")</f>
        <v/>
      </c>
      <c r="CB11" s="5" t="str">
        <f t="shared" si="0"/>
        <v/>
      </c>
      <c r="CC11" s="5"/>
      <c r="CD11" s="5"/>
      <c r="CE11" s="5"/>
      <c r="CF11" s="5"/>
      <c r="CG11" s="5">
        <f t="shared" ref="CG11:CG36" si="3">IF((K11+J11+L11)&lt;&gt;C11,1,0)</f>
        <v>0</v>
      </c>
      <c r="CH11" s="5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5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</row>
    <row r="12" spans="1:234" s="35" customFormat="1" ht="17.25" customHeight="1" x14ac:dyDescent="0.2">
      <c r="A12" s="246" t="s">
        <v>18</v>
      </c>
      <c r="B12" s="249"/>
      <c r="C12" s="23">
        <f t="shared" ref="C12:C34" si="4">SUM(D12:G12)</f>
        <v>0</v>
      </c>
      <c r="D12" s="36"/>
      <c r="E12" s="37"/>
      <c r="F12" s="37"/>
      <c r="G12" s="38"/>
      <c r="H12" s="39"/>
      <c r="I12" s="40"/>
      <c r="J12" s="41"/>
      <c r="K12" s="39"/>
      <c r="L12" s="38"/>
      <c r="M12" s="42"/>
      <c r="N12" s="32"/>
      <c r="O12" s="33" t="str">
        <f t="shared" si="1"/>
        <v/>
      </c>
      <c r="P12" s="34"/>
      <c r="Q12" s="34"/>
      <c r="R12" s="34"/>
      <c r="S12" s="34"/>
      <c r="T12" s="34"/>
      <c r="U12" s="34"/>
      <c r="V12" s="34"/>
      <c r="W12" s="34"/>
      <c r="X12" s="34"/>
      <c r="Y12" s="5"/>
      <c r="Z12" s="5"/>
      <c r="AA12" s="5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3"/>
      <c r="BY12" s="4"/>
      <c r="BZ12" s="4"/>
      <c r="CA12" s="5" t="str">
        <f t="shared" si="2"/>
        <v/>
      </c>
      <c r="CB12" s="5" t="str">
        <f t="shared" si="0"/>
        <v/>
      </c>
      <c r="CC12" s="5"/>
      <c r="CD12" s="5"/>
      <c r="CE12" s="5"/>
      <c r="CF12" s="5"/>
      <c r="CG12" s="5">
        <f t="shared" si="3"/>
        <v>0</v>
      </c>
      <c r="CH12" s="5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5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</row>
    <row r="13" spans="1:234" s="35" customFormat="1" ht="17.25" customHeight="1" x14ac:dyDescent="0.2">
      <c r="A13" s="246" t="s">
        <v>19</v>
      </c>
      <c r="B13" s="249"/>
      <c r="C13" s="23">
        <f t="shared" si="4"/>
        <v>0</v>
      </c>
      <c r="D13" s="36"/>
      <c r="E13" s="37"/>
      <c r="F13" s="37"/>
      <c r="G13" s="38"/>
      <c r="H13" s="39"/>
      <c r="I13" s="40"/>
      <c r="J13" s="41"/>
      <c r="K13" s="39"/>
      <c r="L13" s="38"/>
      <c r="M13" s="42"/>
      <c r="N13" s="32"/>
      <c r="O13" s="33" t="str">
        <f t="shared" si="1"/>
        <v/>
      </c>
      <c r="P13" s="34"/>
      <c r="Q13" s="34"/>
      <c r="R13" s="34"/>
      <c r="S13" s="34"/>
      <c r="T13" s="34"/>
      <c r="U13" s="34"/>
      <c r="V13" s="34"/>
      <c r="W13" s="34"/>
      <c r="X13" s="34"/>
      <c r="Y13" s="5"/>
      <c r="Z13" s="5"/>
      <c r="AA13" s="5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3"/>
      <c r="BY13" s="4"/>
      <c r="BZ13" s="4"/>
      <c r="CA13" s="5" t="str">
        <f t="shared" si="2"/>
        <v/>
      </c>
      <c r="CB13" s="5" t="str">
        <f t="shared" si="0"/>
        <v/>
      </c>
      <c r="CC13" s="5"/>
      <c r="CD13" s="5"/>
      <c r="CE13" s="5"/>
      <c r="CF13" s="5"/>
      <c r="CG13" s="5">
        <f t="shared" si="3"/>
        <v>0</v>
      </c>
      <c r="CH13" s="5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5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</row>
    <row r="14" spans="1:234" s="35" customFormat="1" ht="25.5" customHeight="1" x14ac:dyDescent="0.2">
      <c r="A14" s="246" t="s">
        <v>20</v>
      </c>
      <c r="B14" s="249"/>
      <c r="C14" s="23">
        <f t="shared" si="4"/>
        <v>0</v>
      </c>
      <c r="D14" s="36"/>
      <c r="E14" s="37"/>
      <c r="F14" s="37"/>
      <c r="G14" s="38"/>
      <c r="H14" s="39"/>
      <c r="I14" s="40"/>
      <c r="J14" s="41"/>
      <c r="K14" s="39"/>
      <c r="L14" s="38"/>
      <c r="M14" s="42"/>
      <c r="N14" s="32"/>
      <c r="O14" s="33" t="str">
        <f t="shared" si="1"/>
        <v/>
      </c>
      <c r="P14" s="34"/>
      <c r="Q14" s="34"/>
      <c r="R14" s="34"/>
      <c r="S14" s="34"/>
      <c r="T14" s="34"/>
      <c r="U14" s="34"/>
      <c r="V14" s="34"/>
      <c r="W14" s="34"/>
      <c r="X14" s="34"/>
      <c r="Y14" s="5"/>
      <c r="Z14" s="5"/>
      <c r="AA14" s="5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3"/>
      <c r="BY14" s="4"/>
      <c r="BZ14" s="4"/>
      <c r="CA14" s="5" t="str">
        <f t="shared" si="2"/>
        <v/>
      </c>
      <c r="CB14" s="5" t="str">
        <f t="shared" si="0"/>
        <v/>
      </c>
      <c r="CC14" s="5"/>
      <c r="CD14" s="5"/>
      <c r="CE14" s="5"/>
      <c r="CF14" s="5"/>
      <c r="CG14" s="5">
        <f t="shared" si="3"/>
        <v>0</v>
      </c>
      <c r="CH14" s="5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5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</row>
    <row r="15" spans="1:234" s="35" customFormat="1" ht="27" customHeight="1" x14ac:dyDescent="0.2">
      <c r="A15" s="246" t="s">
        <v>21</v>
      </c>
      <c r="B15" s="249"/>
      <c r="C15" s="23">
        <f t="shared" si="4"/>
        <v>0</v>
      </c>
      <c r="D15" s="36"/>
      <c r="E15" s="37"/>
      <c r="F15" s="37"/>
      <c r="G15" s="38"/>
      <c r="H15" s="39"/>
      <c r="I15" s="40"/>
      <c r="J15" s="41"/>
      <c r="K15" s="39"/>
      <c r="L15" s="38"/>
      <c r="M15" s="42"/>
      <c r="N15" s="32"/>
      <c r="O15" s="33" t="str">
        <f t="shared" si="1"/>
        <v/>
      </c>
      <c r="P15" s="34"/>
      <c r="Q15" s="34"/>
      <c r="R15" s="34"/>
      <c r="S15" s="34"/>
      <c r="T15" s="34"/>
      <c r="U15" s="34"/>
      <c r="V15" s="34"/>
      <c r="W15" s="34"/>
      <c r="X15" s="34"/>
      <c r="Y15" s="5"/>
      <c r="Z15" s="5"/>
      <c r="AA15" s="5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3"/>
      <c r="BY15" s="4"/>
      <c r="BZ15" s="4"/>
      <c r="CA15" s="5" t="str">
        <f t="shared" si="2"/>
        <v/>
      </c>
      <c r="CB15" s="5" t="str">
        <f t="shared" si="0"/>
        <v/>
      </c>
      <c r="CC15" s="5"/>
      <c r="CD15" s="5"/>
      <c r="CE15" s="5"/>
      <c r="CF15" s="5"/>
      <c r="CG15" s="5">
        <f t="shared" si="3"/>
        <v>0</v>
      </c>
      <c r="CH15" s="5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5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</row>
    <row r="16" spans="1:234" s="35" customFormat="1" ht="22.5" customHeight="1" x14ac:dyDescent="0.2">
      <c r="A16" s="246" t="s">
        <v>22</v>
      </c>
      <c r="B16" s="249"/>
      <c r="C16" s="23">
        <f t="shared" si="4"/>
        <v>0</v>
      </c>
      <c r="D16" s="36"/>
      <c r="E16" s="37"/>
      <c r="F16" s="37"/>
      <c r="G16" s="38"/>
      <c r="H16" s="39"/>
      <c r="I16" s="40"/>
      <c r="J16" s="41"/>
      <c r="K16" s="39"/>
      <c r="L16" s="38"/>
      <c r="M16" s="42"/>
      <c r="N16" s="32"/>
      <c r="O16" s="33" t="str">
        <f t="shared" si="1"/>
        <v/>
      </c>
      <c r="P16" s="34"/>
      <c r="Q16" s="34"/>
      <c r="R16" s="34"/>
      <c r="S16" s="34"/>
      <c r="T16" s="34"/>
      <c r="U16" s="34"/>
      <c r="V16" s="34"/>
      <c r="W16" s="34"/>
      <c r="X16" s="34"/>
      <c r="Y16" s="5"/>
      <c r="Z16" s="5"/>
      <c r="AA16" s="5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3"/>
      <c r="BY16" s="4"/>
      <c r="BZ16" s="4"/>
      <c r="CA16" s="5" t="str">
        <f t="shared" si="2"/>
        <v/>
      </c>
      <c r="CB16" s="5" t="str">
        <f t="shared" si="0"/>
        <v/>
      </c>
      <c r="CC16" s="5"/>
      <c r="CD16" s="5"/>
      <c r="CE16" s="5"/>
      <c r="CF16" s="5"/>
      <c r="CG16" s="5">
        <f t="shared" si="3"/>
        <v>0</v>
      </c>
      <c r="CH16" s="5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5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</row>
    <row r="17" spans="1:234" s="35" customFormat="1" ht="17.25" customHeight="1" x14ac:dyDescent="0.2">
      <c r="A17" s="246" t="s">
        <v>23</v>
      </c>
      <c r="B17" s="249"/>
      <c r="C17" s="23">
        <f t="shared" si="4"/>
        <v>0</v>
      </c>
      <c r="D17" s="36"/>
      <c r="E17" s="37"/>
      <c r="F17" s="37"/>
      <c r="G17" s="38"/>
      <c r="H17" s="39"/>
      <c r="I17" s="40"/>
      <c r="J17" s="41"/>
      <c r="K17" s="39"/>
      <c r="L17" s="38"/>
      <c r="M17" s="42"/>
      <c r="N17" s="32"/>
      <c r="O17" s="33" t="str">
        <f t="shared" si="1"/>
        <v/>
      </c>
      <c r="P17" s="34"/>
      <c r="Q17" s="34"/>
      <c r="R17" s="34"/>
      <c r="S17" s="34"/>
      <c r="T17" s="34"/>
      <c r="U17" s="34"/>
      <c r="V17" s="34"/>
      <c r="W17" s="34"/>
      <c r="X17" s="34"/>
      <c r="Y17" s="5"/>
      <c r="Z17" s="5"/>
      <c r="AA17" s="5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3"/>
      <c r="BY17" s="4"/>
      <c r="BZ17" s="4"/>
      <c r="CA17" s="5" t="str">
        <f t="shared" si="2"/>
        <v/>
      </c>
      <c r="CB17" s="5" t="str">
        <f t="shared" si="0"/>
        <v/>
      </c>
      <c r="CC17" s="5"/>
      <c r="CD17" s="5"/>
      <c r="CE17" s="5"/>
      <c r="CF17" s="5"/>
      <c r="CG17" s="5">
        <f t="shared" si="3"/>
        <v>0</v>
      </c>
      <c r="CH17" s="5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5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</row>
    <row r="18" spans="1:234" s="35" customFormat="1" ht="23.25" customHeight="1" x14ac:dyDescent="0.2">
      <c r="A18" s="246" t="s">
        <v>24</v>
      </c>
      <c r="B18" s="247"/>
      <c r="C18" s="23">
        <f t="shared" si="4"/>
        <v>0</v>
      </c>
      <c r="D18" s="36"/>
      <c r="E18" s="37"/>
      <c r="F18" s="37"/>
      <c r="G18" s="38"/>
      <c r="H18" s="39"/>
      <c r="I18" s="40"/>
      <c r="J18" s="41"/>
      <c r="K18" s="39"/>
      <c r="L18" s="38"/>
      <c r="M18" s="32"/>
      <c r="N18" s="32"/>
      <c r="O18" s="33" t="str">
        <f t="shared" si="1"/>
        <v/>
      </c>
      <c r="P18" s="34"/>
      <c r="Q18" s="34"/>
      <c r="R18" s="34"/>
      <c r="S18" s="34"/>
      <c r="T18" s="34"/>
      <c r="U18" s="34"/>
      <c r="V18" s="34"/>
      <c r="W18" s="34"/>
      <c r="X18" s="34"/>
      <c r="Y18" s="5"/>
      <c r="Z18" s="5"/>
      <c r="AA18" s="5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3"/>
      <c r="BY18" s="4"/>
      <c r="BZ18" s="4"/>
      <c r="CA18" s="5" t="str">
        <f t="shared" si="2"/>
        <v/>
      </c>
      <c r="CB18" s="5" t="str">
        <f>IF(CH18=1,"* Programa de Atención Domiciliaria a Personas con Dependencia Severa debe ser MENOR O IGUAL al Total. ","")</f>
        <v/>
      </c>
      <c r="CC18" s="5"/>
      <c r="CD18" s="5"/>
      <c r="CE18" s="5"/>
      <c r="CF18" s="5"/>
      <c r="CG18" s="5">
        <f t="shared" si="3"/>
        <v>0</v>
      </c>
      <c r="CH18" s="5">
        <f t="shared" ref="CH18:CH31" si="5">IF(M18&gt;C18,1,0)</f>
        <v>0</v>
      </c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5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</row>
    <row r="19" spans="1:234" s="35" customFormat="1" ht="17.25" customHeight="1" x14ac:dyDescent="0.2">
      <c r="A19" s="246" t="s">
        <v>25</v>
      </c>
      <c r="B19" s="249"/>
      <c r="C19" s="23">
        <f t="shared" si="4"/>
        <v>0</v>
      </c>
      <c r="D19" s="36"/>
      <c r="E19" s="37"/>
      <c r="F19" s="37"/>
      <c r="G19" s="38"/>
      <c r="H19" s="39"/>
      <c r="I19" s="40"/>
      <c r="J19" s="41"/>
      <c r="K19" s="39"/>
      <c r="L19" s="38"/>
      <c r="M19" s="32"/>
      <c r="N19" s="32"/>
      <c r="O19" s="33" t="str">
        <f t="shared" si="1"/>
        <v/>
      </c>
      <c r="P19" s="34"/>
      <c r="Q19" s="34"/>
      <c r="R19" s="34"/>
      <c r="S19" s="34"/>
      <c r="T19" s="34"/>
      <c r="U19" s="34"/>
      <c r="V19" s="34"/>
      <c r="W19" s="34"/>
      <c r="X19" s="34"/>
      <c r="Y19" s="5"/>
      <c r="Z19" s="5"/>
      <c r="AA19" s="5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3"/>
      <c r="BY19" s="4"/>
      <c r="BZ19" s="4"/>
      <c r="CA19" s="5" t="str">
        <f t="shared" si="2"/>
        <v/>
      </c>
      <c r="CB19" s="5" t="str">
        <f t="shared" si="0"/>
        <v/>
      </c>
      <c r="CC19" s="5"/>
      <c r="CD19" s="5"/>
      <c r="CE19" s="5"/>
      <c r="CF19" s="5"/>
      <c r="CG19" s="5">
        <f t="shared" si="3"/>
        <v>0</v>
      </c>
      <c r="CH19" s="5">
        <f t="shared" si="5"/>
        <v>0</v>
      </c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5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</row>
    <row r="20" spans="1:234" s="35" customFormat="1" ht="17.25" customHeight="1" x14ac:dyDescent="0.2">
      <c r="A20" s="246" t="s">
        <v>26</v>
      </c>
      <c r="B20" s="249"/>
      <c r="C20" s="23">
        <f t="shared" si="4"/>
        <v>0</v>
      </c>
      <c r="D20" s="36"/>
      <c r="E20" s="37"/>
      <c r="F20" s="37"/>
      <c r="G20" s="38"/>
      <c r="H20" s="39"/>
      <c r="I20" s="40"/>
      <c r="J20" s="41"/>
      <c r="K20" s="39"/>
      <c r="L20" s="38"/>
      <c r="M20" s="32"/>
      <c r="N20" s="32"/>
      <c r="O20" s="33" t="str">
        <f t="shared" si="1"/>
        <v/>
      </c>
      <c r="P20" s="34"/>
      <c r="Q20" s="34"/>
      <c r="R20" s="34"/>
      <c r="S20" s="34"/>
      <c r="T20" s="34"/>
      <c r="U20" s="34"/>
      <c r="V20" s="34"/>
      <c r="W20" s="34"/>
      <c r="X20" s="34"/>
      <c r="Y20" s="5"/>
      <c r="Z20" s="5"/>
      <c r="AA20" s="5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3"/>
      <c r="BY20" s="4"/>
      <c r="BZ20" s="4"/>
      <c r="CA20" s="5" t="str">
        <f t="shared" si="2"/>
        <v/>
      </c>
      <c r="CB20" s="5" t="str">
        <f t="shared" si="0"/>
        <v/>
      </c>
      <c r="CC20" s="5"/>
      <c r="CD20" s="5"/>
      <c r="CE20" s="5"/>
      <c r="CF20" s="5"/>
      <c r="CG20" s="5">
        <f t="shared" si="3"/>
        <v>0</v>
      </c>
      <c r="CH20" s="5">
        <f t="shared" si="5"/>
        <v>0</v>
      </c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5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</row>
    <row r="21" spans="1:234" s="35" customFormat="1" ht="25.5" customHeight="1" x14ac:dyDescent="0.2">
      <c r="A21" s="246" t="s">
        <v>27</v>
      </c>
      <c r="B21" s="249"/>
      <c r="C21" s="23">
        <f t="shared" si="4"/>
        <v>0</v>
      </c>
      <c r="D21" s="36"/>
      <c r="E21" s="37"/>
      <c r="F21" s="37"/>
      <c r="G21" s="38"/>
      <c r="H21" s="39"/>
      <c r="I21" s="40"/>
      <c r="J21" s="41"/>
      <c r="K21" s="39"/>
      <c r="L21" s="38"/>
      <c r="M21" s="42"/>
      <c r="N21" s="32"/>
      <c r="O21" s="33" t="str">
        <f t="shared" si="1"/>
        <v/>
      </c>
      <c r="P21" s="34"/>
      <c r="Q21" s="34"/>
      <c r="R21" s="34"/>
      <c r="S21" s="34"/>
      <c r="T21" s="34"/>
      <c r="U21" s="34"/>
      <c r="V21" s="34"/>
      <c r="W21" s="34"/>
      <c r="X21" s="34"/>
      <c r="Y21" s="5"/>
      <c r="Z21" s="5"/>
      <c r="AA21" s="5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3"/>
      <c r="BY21" s="4"/>
      <c r="BZ21" s="4"/>
      <c r="CA21" s="5" t="str">
        <f t="shared" si="2"/>
        <v/>
      </c>
      <c r="CB21" s="5" t="str">
        <f t="shared" si="0"/>
        <v/>
      </c>
      <c r="CC21" s="5"/>
      <c r="CD21" s="5"/>
      <c r="CE21" s="5"/>
      <c r="CF21" s="5"/>
      <c r="CG21" s="5">
        <f t="shared" si="3"/>
        <v>0</v>
      </c>
      <c r="CH21" s="5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5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</row>
    <row r="22" spans="1:234" s="35" customFormat="1" ht="17.25" customHeight="1" x14ac:dyDescent="0.2">
      <c r="A22" s="246" t="s">
        <v>28</v>
      </c>
      <c r="B22" s="249"/>
      <c r="C22" s="23">
        <f t="shared" si="4"/>
        <v>0</v>
      </c>
      <c r="D22" s="36"/>
      <c r="E22" s="37"/>
      <c r="F22" s="37"/>
      <c r="G22" s="38"/>
      <c r="H22" s="39"/>
      <c r="I22" s="40"/>
      <c r="J22" s="41"/>
      <c r="K22" s="39"/>
      <c r="L22" s="38"/>
      <c r="M22" s="42"/>
      <c r="N22" s="32"/>
      <c r="O22" s="33" t="str">
        <f t="shared" si="1"/>
        <v/>
      </c>
      <c r="P22" s="34"/>
      <c r="Q22" s="34"/>
      <c r="R22" s="34"/>
      <c r="S22" s="34"/>
      <c r="T22" s="34"/>
      <c r="U22" s="34"/>
      <c r="V22" s="34"/>
      <c r="W22" s="34"/>
      <c r="X22" s="34"/>
      <c r="Y22" s="5"/>
      <c r="Z22" s="5"/>
      <c r="AA22" s="5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3"/>
      <c r="BY22" s="4"/>
      <c r="BZ22" s="4"/>
      <c r="CA22" s="5" t="str">
        <f t="shared" si="2"/>
        <v/>
      </c>
      <c r="CB22" s="5" t="str">
        <f>IF(CH22=1,"* Programa de Atención Domiciliaria a Personas con Dependencia Severa debe ser MENOR O IGUAL al Total. ","")</f>
        <v/>
      </c>
      <c r="CC22" s="5"/>
      <c r="CD22" s="5"/>
      <c r="CE22" s="5"/>
      <c r="CF22" s="5"/>
      <c r="CG22" s="5">
        <f t="shared" si="3"/>
        <v>0</v>
      </c>
      <c r="CH22" s="5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5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</row>
    <row r="23" spans="1:234" s="35" customFormat="1" ht="17.25" customHeight="1" x14ac:dyDescent="0.2">
      <c r="A23" s="246" t="s">
        <v>29</v>
      </c>
      <c r="B23" s="247"/>
      <c r="C23" s="23">
        <f>SUM(D23:G23)</f>
        <v>0</v>
      </c>
      <c r="D23" s="36"/>
      <c r="E23" s="37"/>
      <c r="F23" s="37"/>
      <c r="G23" s="38"/>
      <c r="H23" s="39"/>
      <c r="I23" s="40"/>
      <c r="J23" s="41"/>
      <c r="K23" s="39"/>
      <c r="L23" s="38"/>
      <c r="M23" s="32"/>
      <c r="N23" s="32"/>
      <c r="O23" s="33" t="str">
        <f t="shared" si="1"/>
        <v/>
      </c>
      <c r="P23" s="34"/>
      <c r="Q23" s="34"/>
      <c r="R23" s="34"/>
      <c r="S23" s="34"/>
      <c r="T23" s="34"/>
      <c r="U23" s="34"/>
      <c r="V23" s="34"/>
      <c r="W23" s="34"/>
      <c r="X23" s="34"/>
      <c r="Y23" s="5"/>
      <c r="Z23" s="5"/>
      <c r="AA23" s="5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3"/>
      <c r="BY23" s="4"/>
      <c r="BZ23" s="4"/>
      <c r="CA23" s="5" t="str">
        <f t="shared" si="2"/>
        <v/>
      </c>
      <c r="CB23" s="5" t="str">
        <f t="shared" si="0"/>
        <v/>
      </c>
      <c r="CC23" s="5"/>
      <c r="CD23" s="5"/>
      <c r="CE23" s="5"/>
      <c r="CF23" s="5"/>
      <c r="CG23" s="5">
        <f t="shared" si="3"/>
        <v>0</v>
      </c>
      <c r="CH23" s="5">
        <f t="shared" si="5"/>
        <v>0</v>
      </c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5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</row>
    <row r="24" spans="1:234" s="35" customFormat="1" ht="17.25" customHeight="1" x14ac:dyDescent="0.2">
      <c r="A24" s="246" t="s">
        <v>30</v>
      </c>
      <c r="B24" s="247"/>
      <c r="C24" s="23">
        <f t="shared" si="4"/>
        <v>0</v>
      </c>
      <c r="D24" s="36"/>
      <c r="E24" s="37"/>
      <c r="F24" s="37"/>
      <c r="G24" s="38"/>
      <c r="H24" s="39"/>
      <c r="I24" s="40"/>
      <c r="J24" s="41"/>
      <c r="K24" s="39"/>
      <c r="L24" s="38"/>
      <c r="M24" s="32"/>
      <c r="N24" s="32"/>
      <c r="O24" s="33" t="str">
        <f t="shared" si="1"/>
        <v/>
      </c>
      <c r="P24" s="34"/>
      <c r="Q24" s="34"/>
      <c r="R24" s="34"/>
      <c r="S24" s="34"/>
      <c r="T24" s="34"/>
      <c r="U24" s="34"/>
      <c r="V24" s="34"/>
      <c r="W24" s="34"/>
      <c r="X24" s="34"/>
      <c r="Y24" s="5"/>
      <c r="Z24" s="5"/>
      <c r="AA24" s="5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3"/>
      <c r="BY24" s="4"/>
      <c r="BZ24" s="4"/>
      <c r="CA24" s="5" t="str">
        <f t="shared" si="2"/>
        <v/>
      </c>
      <c r="CB24" s="5" t="str">
        <f t="shared" si="0"/>
        <v/>
      </c>
      <c r="CC24" s="5"/>
      <c r="CD24" s="5"/>
      <c r="CE24" s="5"/>
      <c r="CF24" s="5"/>
      <c r="CG24" s="5">
        <f t="shared" si="3"/>
        <v>0</v>
      </c>
      <c r="CH24" s="5">
        <f t="shared" si="5"/>
        <v>0</v>
      </c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5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</row>
    <row r="25" spans="1:234" s="35" customFormat="1" ht="25.5" customHeight="1" x14ac:dyDescent="0.2">
      <c r="A25" s="246" t="s">
        <v>31</v>
      </c>
      <c r="B25" s="247"/>
      <c r="C25" s="23">
        <f>SUM(D25:G25)</f>
        <v>0</v>
      </c>
      <c r="D25" s="36"/>
      <c r="E25" s="37"/>
      <c r="F25" s="37"/>
      <c r="G25" s="38"/>
      <c r="H25" s="39"/>
      <c r="I25" s="40"/>
      <c r="J25" s="41"/>
      <c r="K25" s="39"/>
      <c r="L25" s="38"/>
      <c r="M25" s="32"/>
      <c r="N25" s="32"/>
      <c r="O25" s="33" t="str">
        <f t="shared" si="1"/>
        <v/>
      </c>
      <c r="P25" s="34"/>
      <c r="Q25" s="34"/>
      <c r="R25" s="34"/>
      <c r="S25" s="34"/>
      <c r="T25" s="34"/>
      <c r="U25" s="34"/>
      <c r="V25" s="34"/>
      <c r="W25" s="34"/>
      <c r="X25" s="34"/>
      <c r="Y25" s="5"/>
      <c r="Z25" s="5"/>
      <c r="AA25" s="5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3"/>
      <c r="BY25" s="4"/>
      <c r="BZ25" s="4"/>
      <c r="CA25" s="5" t="str">
        <f t="shared" si="2"/>
        <v/>
      </c>
      <c r="CB25" s="5" t="str">
        <f t="shared" si="0"/>
        <v/>
      </c>
      <c r="CC25" s="5"/>
      <c r="CD25" s="5"/>
      <c r="CE25" s="5"/>
      <c r="CF25" s="5"/>
      <c r="CG25" s="5">
        <f t="shared" si="3"/>
        <v>0</v>
      </c>
      <c r="CH25" s="5">
        <f t="shared" si="5"/>
        <v>0</v>
      </c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5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</row>
    <row r="26" spans="1:234" s="35" customFormat="1" ht="26.25" customHeight="1" x14ac:dyDescent="0.2">
      <c r="A26" s="246" t="s">
        <v>32</v>
      </c>
      <c r="B26" s="249"/>
      <c r="C26" s="23">
        <f t="shared" si="4"/>
        <v>0</v>
      </c>
      <c r="D26" s="36"/>
      <c r="E26" s="37"/>
      <c r="F26" s="37"/>
      <c r="G26" s="38"/>
      <c r="H26" s="39"/>
      <c r="I26" s="40"/>
      <c r="J26" s="41"/>
      <c r="K26" s="39"/>
      <c r="L26" s="38"/>
      <c r="M26" s="42"/>
      <c r="N26" s="32"/>
      <c r="O26" s="33" t="str">
        <f t="shared" si="1"/>
        <v/>
      </c>
      <c r="P26" s="34"/>
      <c r="Q26" s="34"/>
      <c r="R26" s="34"/>
      <c r="S26" s="34"/>
      <c r="T26" s="34"/>
      <c r="U26" s="34"/>
      <c r="V26" s="34"/>
      <c r="W26" s="34"/>
      <c r="X26" s="34"/>
      <c r="Y26" s="5"/>
      <c r="Z26" s="5"/>
      <c r="AA26" s="5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3"/>
      <c r="BY26" s="4"/>
      <c r="BZ26" s="4"/>
      <c r="CA26" s="5" t="str">
        <f t="shared" si="2"/>
        <v/>
      </c>
      <c r="CB26" s="5" t="str">
        <f t="shared" si="0"/>
        <v/>
      </c>
      <c r="CC26" s="5"/>
      <c r="CD26" s="5"/>
      <c r="CE26" s="5"/>
      <c r="CF26" s="5"/>
      <c r="CG26" s="5">
        <f t="shared" si="3"/>
        <v>0</v>
      </c>
      <c r="CH26" s="5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5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</row>
    <row r="27" spans="1:234" s="35" customFormat="1" ht="26.25" customHeight="1" x14ac:dyDescent="0.2">
      <c r="A27" s="246" t="s">
        <v>33</v>
      </c>
      <c r="B27" s="247"/>
      <c r="C27" s="23">
        <f t="shared" si="4"/>
        <v>0</v>
      </c>
      <c r="D27" s="36"/>
      <c r="E27" s="37"/>
      <c r="F27" s="37"/>
      <c r="G27" s="38"/>
      <c r="H27" s="39"/>
      <c r="I27" s="40"/>
      <c r="J27" s="41"/>
      <c r="K27" s="39"/>
      <c r="L27" s="38"/>
      <c r="M27" s="42"/>
      <c r="N27" s="32"/>
      <c r="O27" s="33" t="str">
        <f t="shared" si="1"/>
        <v/>
      </c>
      <c r="P27" s="34"/>
      <c r="Q27" s="34"/>
      <c r="R27" s="34"/>
      <c r="S27" s="34"/>
      <c r="T27" s="34"/>
      <c r="U27" s="34"/>
      <c r="V27" s="34"/>
      <c r="W27" s="34"/>
      <c r="X27" s="34"/>
      <c r="Y27" s="5"/>
      <c r="Z27" s="5"/>
      <c r="AA27" s="5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3"/>
      <c r="BY27" s="4"/>
      <c r="BZ27" s="4"/>
      <c r="CA27" s="5" t="str">
        <f t="shared" si="2"/>
        <v/>
      </c>
      <c r="CB27" s="5" t="str">
        <f t="shared" si="0"/>
        <v/>
      </c>
      <c r="CC27" s="5"/>
      <c r="CD27" s="5"/>
      <c r="CE27" s="5"/>
      <c r="CF27" s="5"/>
      <c r="CG27" s="5">
        <f t="shared" si="3"/>
        <v>0</v>
      </c>
      <c r="CH27" s="5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5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</row>
    <row r="28" spans="1:234" s="35" customFormat="1" ht="24.75" customHeight="1" x14ac:dyDescent="0.2">
      <c r="A28" s="228" t="s">
        <v>34</v>
      </c>
      <c r="B28" s="248"/>
      <c r="C28" s="23">
        <f t="shared" si="4"/>
        <v>0</v>
      </c>
      <c r="D28" s="36"/>
      <c r="E28" s="37"/>
      <c r="F28" s="37"/>
      <c r="G28" s="38"/>
      <c r="H28" s="39"/>
      <c r="I28" s="40"/>
      <c r="J28" s="41"/>
      <c r="K28" s="39"/>
      <c r="L28" s="38"/>
      <c r="M28" s="42"/>
      <c r="N28" s="32"/>
      <c r="O28" s="33" t="str">
        <f t="shared" si="1"/>
        <v/>
      </c>
      <c r="P28" s="34"/>
      <c r="Q28" s="34"/>
      <c r="R28" s="34"/>
      <c r="S28" s="34"/>
      <c r="T28" s="34"/>
      <c r="U28" s="34"/>
      <c r="V28" s="34"/>
      <c r="W28" s="34"/>
      <c r="X28" s="34"/>
      <c r="Y28" s="5"/>
      <c r="Z28" s="5"/>
      <c r="AA28" s="5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3"/>
      <c r="BY28" s="4"/>
      <c r="BZ28" s="4"/>
      <c r="CA28" s="5" t="str">
        <f t="shared" si="2"/>
        <v/>
      </c>
      <c r="CB28" s="5" t="str">
        <f t="shared" si="0"/>
        <v/>
      </c>
      <c r="CC28" s="5"/>
      <c r="CD28" s="5"/>
      <c r="CE28" s="5"/>
      <c r="CF28" s="5"/>
      <c r="CG28" s="5">
        <f t="shared" si="3"/>
        <v>0</v>
      </c>
      <c r="CH28" s="5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5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</row>
    <row r="29" spans="1:234" s="35" customFormat="1" ht="17.25" customHeight="1" x14ac:dyDescent="0.2">
      <c r="A29" s="228" t="s">
        <v>35</v>
      </c>
      <c r="B29" s="229"/>
      <c r="C29" s="23">
        <f t="shared" si="4"/>
        <v>0</v>
      </c>
      <c r="D29" s="36"/>
      <c r="E29" s="37"/>
      <c r="F29" s="37"/>
      <c r="G29" s="38"/>
      <c r="H29" s="39"/>
      <c r="I29" s="40"/>
      <c r="J29" s="41"/>
      <c r="K29" s="39"/>
      <c r="L29" s="38"/>
      <c r="M29" s="43"/>
      <c r="N29" s="32"/>
      <c r="O29" s="33" t="str">
        <f t="shared" si="1"/>
        <v/>
      </c>
      <c r="P29" s="34"/>
      <c r="Q29" s="34"/>
      <c r="R29" s="34"/>
      <c r="S29" s="34"/>
      <c r="T29" s="34"/>
      <c r="U29" s="34"/>
      <c r="V29" s="34"/>
      <c r="W29" s="34"/>
      <c r="X29" s="34"/>
      <c r="Y29" s="5"/>
      <c r="Z29" s="5"/>
      <c r="AA29" s="5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3"/>
      <c r="BY29" s="4"/>
      <c r="BZ29" s="4"/>
      <c r="CA29" s="5" t="str">
        <f t="shared" si="2"/>
        <v/>
      </c>
      <c r="CB29" s="5" t="str">
        <f t="shared" si="0"/>
        <v/>
      </c>
      <c r="CC29" s="5"/>
      <c r="CD29" s="5"/>
      <c r="CE29" s="5"/>
      <c r="CF29" s="5"/>
      <c r="CG29" s="5">
        <f t="shared" si="3"/>
        <v>0</v>
      </c>
      <c r="CH29" s="5">
        <f t="shared" si="5"/>
        <v>0</v>
      </c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5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</row>
    <row r="30" spans="1:234" s="35" customFormat="1" ht="17.25" customHeight="1" x14ac:dyDescent="0.2">
      <c r="A30" s="246" t="s">
        <v>36</v>
      </c>
      <c r="B30" s="249"/>
      <c r="C30" s="23">
        <f t="shared" si="4"/>
        <v>0</v>
      </c>
      <c r="D30" s="44"/>
      <c r="E30" s="37"/>
      <c r="F30" s="37"/>
      <c r="G30" s="38"/>
      <c r="H30" s="40"/>
      <c r="I30" s="40"/>
      <c r="J30" s="44"/>
      <c r="K30" s="39"/>
      <c r="L30" s="38"/>
      <c r="M30" s="43"/>
      <c r="N30" s="32"/>
      <c r="O30" s="33" t="str">
        <f t="shared" si="1"/>
        <v/>
      </c>
      <c r="P30" s="34"/>
      <c r="Q30" s="34"/>
      <c r="R30" s="34"/>
      <c r="S30" s="34"/>
      <c r="T30" s="34"/>
      <c r="U30" s="34"/>
      <c r="V30" s="34"/>
      <c r="W30" s="34"/>
      <c r="X30" s="34"/>
      <c r="Y30" s="5"/>
      <c r="Z30" s="5"/>
      <c r="AA30" s="5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3"/>
      <c r="BY30" s="4"/>
      <c r="BZ30" s="4"/>
      <c r="CA30" s="5" t="str">
        <f t="shared" si="2"/>
        <v/>
      </c>
      <c r="CB30" s="5" t="str">
        <f t="shared" si="0"/>
        <v/>
      </c>
      <c r="CC30" s="5"/>
      <c r="CD30" s="5"/>
      <c r="CE30" s="5"/>
      <c r="CF30" s="5"/>
      <c r="CG30" s="5">
        <f t="shared" si="3"/>
        <v>0</v>
      </c>
      <c r="CH30" s="5">
        <f t="shared" si="5"/>
        <v>0</v>
      </c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5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</row>
    <row r="31" spans="1:234" s="35" customFormat="1" ht="24" customHeight="1" x14ac:dyDescent="0.2">
      <c r="A31" s="250" t="s">
        <v>37</v>
      </c>
      <c r="B31" s="251"/>
      <c r="C31" s="45">
        <f>SUM(D31:G31)</f>
        <v>0</v>
      </c>
      <c r="D31" s="46"/>
      <c r="E31" s="47"/>
      <c r="F31" s="47"/>
      <c r="G31" s="48"/>
      <c r="H31" s="49"/>
      <c r="I31" s="49"/>
      <c r="J31" s="46"/>
      <c r="K31" s="50"/>
      <c r="L31" s="48"/>
      <c r="M31" s="51"/>
      <c r="N31" s="52"/>
      <c r="O31" s="33" t="str">
        <f t="shared" si="1"/>
        <v/>
      </c>
      <c r="P31" s="34"/>
      <c r="Q31" s="34"/>
      <c r="R31" s="34"/>
      <c r="S31" s="34"/>
      <c r="T31" s="34"/>
      <c r="U31" s="34"/>
      <c r="V31" s="34"/>
      <c r="W31" s="34"/>
      <c r="X31" s="34"/>
      <c r="Y31" s="5"/>
      <c r="Z31" s="5"/>
      <c r="AA31" s="5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3"/>
      <c r="BY31" s="4"/>
      <c r="BZ31" s="4"/>
      <c r="CA31" s="5" t="str">
        <f t="shared" si="2"/>
        <v/>
      </c>
      <c r="CB31" s="5" t="str">
        <f t="shared" si="0"/>
        <v/>
      </c>
      <c r="CC31" s="5"/>
      <c r="CD31" s="5"/>
      <c r="CE31" s="5"/>
      <c r="CF31" s="5"/>
      <c r="CG31" s="5">
        <f t="shared" si="3"/>
        <v>0</v>
      </c>
      <c r="CH31" s="5">
        <f t="shared" si="5"/>
        <v>0</v>
      </c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5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</row>
    <row r="32" spans="1:234" s="35" customFormat="1" ht="25.5" customHeight="1" x14ac:dyDescent="0.2">
      <c r="A32" s="201" t="s">
        <v>38</v>
      </c>
      <c r="B32" s="183" t="s">
        <v>39</v>
      </c>
      <c r="C32" s="54">
        <f>SUM(D32:G32)</f>
        <v>0</v>
      </c>
      <c r="D32" s="24"/>
      <c r="E32" s="25"/>
      <c r="F32" s="25"/>
      <c r="G32" s="30"/>
      <c r="H32" s="27"/>
      <c r="I32" s="28"/>
      <c r="J32" s="29"/>
      <c r="K32" s="27"/>
      <c r="L32" s="30"/>
      <c r="M32" s="55"/>
      <c r="N32" s="56"/>
      <c r="O32" s="33" t="str">
        <f t="shared" si="1"/>
        <v/>
      </c>
      <c r="P32" s="34"/>
      <c r="Q32" s="34"/>
      <c r="R32" s="34"/>
      <c r="S32" s="34"/>
      <c r="T32" s="34"/>
      <c r="U32" s="34"/>
      <c r="V32" s="34"/>
      <c r="W32" s="34"/>
      <c r="X32" s="34"/>
      <c r="Y32" s="5"/>
      <c r="Z32" s="5"/>
      <c r="AA32" s="5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3"/>
      <c r="BY32" s="4"/>
      <c r="BZ32" s="4"/>
      <c r="CA32" s="5" t="str">
        <f t="shared" si="2"/>
        <v/>
      </c>
      <c r="CB32" s="5" t="str">
        <f t="shared" si="0"/>
        <v/>
      </c>
      <c r="CC32" s="5"/>
      <c r="CD32" s="5"/>
      <c r="CE32" s="5"/>
      <c r="CF32" s="5"/>
      <c r="CG32" s="5">
        <f t="shared" si="3"/>
        <v>0</v>
      </c>
      <c r="CH32" s="5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5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</row>
    <row r="33" spans="1:234" s="35" customFormat="1" ht="36" customHeight="1" x14ac:dyDescent="0.2">
      <c r="A33" s="255"/>
      <c r="B33" s="184" t="s">
        <v>40</v>
      </c>
      <c r="C33" s="23">
        <f t="shared" si="4"/>
        <v>0</v>
      </c>
      <c r="D33" s="36"/>
      <c r="E33" s="37"/>
      <c r="F33" s="37"/>
      <c r="G33" s="38"/>
      <c r="H33" s="39"/>
      <c r="I33" s="40"/>
      <c r="J33" s="41"/>
      <c r="K33" s="39"/>
      <c r="L33" s="38"/>
      <c r="M33" s="185"/>
      <c r="N33" s="32"/>
      <c r="O33" s="33" t="str">
        <f t="shared" si="1"/>
        <v/>
      </c>
      <c r="P33" s="34"/>
      <c r="Q33" s="34"/>
      <c r="R33" s="34"/>
      <c r="S33" s="34"/>
      <c r="T33" s="34"/>
      <c r="U33" s="34"/>
      <c r="V33" s="34"/>
      <c r="W33" s="34"/>
      <c r="X33" s="34"/>
      <c r="Y33" s="5"/>
      <c r="Z33" s="5"/>
      <c r="AA33" s="5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3"/>
      <c r="BY33" s="4"/>
      <c r="BZ33" s="4"/>
      <c r="CA33" s="5" t="str">
        <f t="shared" si="2"/>
        <v/>
      </c>
      <c r="CB33" s="5" t="str">
        <f t="shared" si="0"/>
        <v/>
      </c>
      <c r="CC33" s="5"/>
      <c r="CD33" s="5"/>
      <c r="CE33" s="5"/>
      <c r="CF33" s="5"/>
      <c r="CG33" s="5">
        <f t="shared" si="3"/>
        <v>0</v>
      </c>
      <c r="CH33" s="5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5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</row>
    <row r="34" spans="1:234" s="35" customFormat="1" ht="31.5" x14ac:dyDescent="0.2">
      <c r="A34" s="255"/>
      <c r="B34" s="184" t="s">
        <v>41</v>
      </c>
      <c r="C34" s="23">
        <f t="shared" si="4"/>
        <v>0</v>
      </c>
      <c r="D34" s="59"/>
      <c r="E34" s="60"/>
      <c r="F34" s="60"/>
      <c r="G34" s="61"/>
      <c r="H34" s="62"/>
      <c r="I34" s="63"/>
      <c r="J34" s="64"/>
      <c r="K34" s="62"/>
      <c r="L34" s="61"/>
      <c r="M34" s="185"/>
      <c r="N34" s="32"/>
      <c r="O34" s="33" t="str">
        <f t="shared" si="1"/>
        <v/>
      </c>
      <c r="P34" s="34"/>
      <c r="Q34" s="34"/>
      <c r="R34" s="34"/>
      <c r="S34" s="34"/>
      <c r="T34" s="34"/>
      <c r="U34" s="34"/>
      <c r="V34" s="34"/>
      <c r="W34" s="34"/>
      <c r="X34" s="34"/>
      <c r="Y34" s="5"/>
      <c r="Z34" s="5"/>
      <c r="AA34" s="5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3"/>
      <c r="BY34" s="4"/>
      <c r="BZ34" s="4"/>
      <c r="CA34" s="5" t="str">
        <f t="shared" si="2"/>
        <v/>
      </c>
      <c r="CB34" s="5" t="str">
        <f t="shared" si="0"/>
        <v/>
      </c>
      <c r="CC34" s="5"/>
      <c r="CD34" s="5"/>
      <c r="CE34" s="5"/>
      <c r="CF34" s="5"/>
      <c r="CG34" s="5">
        <f t="shared" si="3"/>
        <v>0</v>
      </c>
      <c r="CH34" s="5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5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</row>
    <row r="35" spans="1:234" s="35" customFormat="1" ht="31.5" x14ac:dyDescent="0.2">
      <c r="A35" s="255"/>
      <c r="B35" s="184" t="s">
        <v>42</v>
      </c>
      <c r="C35" s="23">
        <f>SUM(D35:G35)</f>
        <v>0</v>
      </c>
      <c r="D35" s="65"/>
      <c r="E35" s="37"/>
      <c r="F35" s="37"/>
      <c r="G35" s="38"/>
      <c r="H35" s="39"/>
      <c r="I35" s="40"/>
      <c r="J35" s="41"/>
      <c r="K35" s="39"/>
      <c r="L35" s="38"/>
      <c r="M35" s="186"/>
      <c r="N35" s="32"/>
      <c r="O35" s="33" t="str">
        <f t="shared" si="1"/>
        <v/>
      </c>
      <c r="P35" s="34"/>
      <c r="Q35" s="34"/>
      <c r="R35" s="34"/>
      <c r="S35" s="34"/>
      <c r="T35" s="34"/>
      <c r="U35" s="34"/>
      <c r="V35" s="34"/>
      <c r="W35" s="34"/>
      <c r="X35" s="34"/>
      <c r="Y35" s="5"/>
      <c r="Z35" s="5"/>
      <c r="AA35" s="5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3"/>
      <c r="BY35" s="4"/>
      <c r="BZ35" s="4"/>
      <c r="CA35" s="5" t="str">
        <f t="shared" si="2"/>
        <v/>
      </c>
      <c r="CB35" s="5" t="str">
        <f t="shared" si="0"/>
        <v/>
      </c>
      <c r="CC35" s="5"/>
      <c r="CD35" s="5"/>
      <c r="CE35" s="5"/>
      <c r="CF35" s="5"/>
      <c r="CG35" s="5">
        <f t="shared" si="3"/>
        <v>0</v>
      </c>
      <c r="CH35" s="5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5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</row>
    <row r="36" spans="1:234" s="35" customFormat="1" ht="28.5" customHeight="1" x14ac:dyDescent="0.2">
      <c r="A36" s="203"/>
      <c r="B36" s="187" t="s">
        <v>43</v>
      </c>
      <c r="C36" s="45">
        <f>SUM(D36:G36)</f>
        <v>0</v>
      </c>
      <c r="D36" s="46"/>
      <c r="E36" s="47"/>
      <c r="F36" s="47"/>
      <c r="G36" s="48"/>
      <c r="H36" s="49"/>
      <c r="I36" s="49"/>
      <c r="J36" s="46"/>
      <c r="K36" s="50"/>
      <c r="L36" s="48"/>
      <c r="M36" s="188"/>
      <c r="N36" s="52"/>
      <c r="O36" s="33" t="str">
        <f t="shared" si="1"/>
        <v/>
      </c>
      <c r="P36" s="34"/>
      <c r="Q36" s="34"/>
      <c r="R36" s="34"/>
      <c r="S36" s="34"/>
      <c r="T36" s="34"/>
      <c r="U36" s="34"/>
      <c r="V36" s="34"/>
      <c r="W36" s="34"/>
      <c r="X36" s="34"/>
      <c r="Y36" s="5"/>
      <c r="Z36" s="5"/>
      <c r="AA36" s="5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3"/>
      <c r="BY36" s="4"/>
      <c r="BZ36" s="4"/>
      <c r="CA36" s="5" t="str">
        <f t="shared" si="2"/>
        <v/>
      </c>
      <c r="CB36" s="5" t="str">
        <f t="shared" si="0"/>
        <v/>
      </c>
      <c r="CC36" s="5"/>
      <c r="CD36" s="5"/>
      <c r="CE36" s="5"/>
      <c r="CF36" s="5"/>
      <c r="CG36" s="5">
        <f t="shared" si="3"/>
        <v>0</v>
      </c>
      <c r="CH36" s="5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5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</row>
    <row r="37" spans="1:234" s="35" customFormat="1" ht="32.1" customHeight="1" x14ac:dyDescent="0.2">
      <c r="A37" s="69" t="s">
        <v>44</v>
      </c>
      <c r="B37" s="70"/>
      <c r="C37" s="70"/>
      <c r="D37" s="71"/>
      <c r="E37" s="71"/>
      <c r="F37" s="71"/>
      <c r="G37" s="71"/>
      <c r="H37" s="10"/>
      <c r="I37" s="13"/>
      <c r="J37" s="10"/>
      <c r="K37" s="10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3"/>
      <c r="BX37" s="3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5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</row>
    <row r="38" spans="1:234" s="35" customFormat="1" ht="45.6" customHeight="1" x14ac:dyDescent="0.2">
      <c r="A38" s="204" t="s">
        <v>3</v>
      </c>
      <c r="B38" s="206"/>
      <c r="C38" s="72" t="s">
        <v>4</v>
      </c>
      <c r="D38" s="72" t="s">
        <v>5</v>
      </c>
      <c r="E38" s="73" t="s">
        <v>45</v>
      </c>
      <c r="F38" s="16" t="s">
        <v>46</v>
      </c>
      <c r="G38" s="15" t="s">
        <v>8</v>
      </c>
      <c r="H38" s="74" t="s">
        <v>9</v>
      </c>
      <c r="I38" s="74" t="s">
        <v>10</v>
      </c>
      <c r="J38" s="74" t="s">
        <v>15</v>
      </c>
      <c r="K38" s="10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3"/>
      <c r="BX38" s="3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5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</row>
    <row r="39" spans="1:234" s="35" customFormat="1" x14ac:dyDescent="0.2">
      <c r="A39" s="240" t="s">
        <v>47</v>
      </c>
      <c r="B39" s="241"/>
      <c r="C39" s="75">
        <f>SUM(D39:F39)</f>
        <v>0</v>
      </c>
      <c r="D39" s="76"/>
      <c r="E39" s="77"/>
      <c r="F39" s="78"/>
      <c r="G39" s="79"/>
      <c r="H39" s="80"/>
      <c r="I39" s="80"/>
      <c r="J39" s="80"/>
      <c r="K39" s="10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3"/>
      <c r="BX39" s="3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5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</row>
    <row r="40" spans="1:234" s="35" customFormat="1" x14ac:dyDescent="0.2">
      <c r="A40" s="246" t="s">
        <v>48</v>
      </c>
      <c r="B40" s="247"/>
      <c r="C40" s="81">
        <f t="shared" ref="C40:C45" si="6">SUM(D40:F40)</f>
        <v>0</v>
      </c>
      <c r="D40" s="65"/>
      <c r="E40" s="82"/>
      <c r="F40" s="83"/>
      <c r="G40" s="84"/>
      <c r="H40" s="80"/>
      <c r="I40" s="80"/>
      <c r="J40" s="80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3"/>
      <c r="BX40" s="3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5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</row>
    <row r="41" spans="1:234" s="35" customFormat="1" x14ac:dyDescent="0.2">
      <c r="A41" s="246" t="s">
        <v>49</v>
      </c>
      <c r="B41" s="247"/>
      <c r="C41" s="23">
        <f t="shared" si="6"/>
        <v>0</v>
      </c>
      <c r="D41" s="65"/>
      <c r="E41" s="82"/>
      <c r="F41" s="83"/>
      <c r="G41" s="84"/>
      <c r="H41" s="80"/>
      <c r="I41" s="80"/>
      <c r="J41" s="80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3"/>
      <c r="BX41" s="3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5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</row>
    <row r="42" spans="1:234" s="35" customFormat="1" x14ac:dyDescent="0.2">
      <c r="A42" s="246" t="s">
        <v>50</v>
      </c>
      <c r="B42" s="247"/>
      <c r="C42" s="23">
        <f t="shared" si="6"/>
        <v>0</v>
      </c>
      <c r="D42" s="65"/>
      <c r="E42" s="60"/>
      <c r="F42" s="83"/>
      <c r="G42" s="85"/>
      <c r="H42" s="86"/>
      <c r="I42" s="86"/>
      <c r="J42" s="86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3"/>
      <c r="BX42" s="3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5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</row>
    <row r="43" spans="1:234" s="35" customFormat="1" ht="21" x14ac:dyDescent="0.2">
      <c r="A43" s="245" t="s">
        <v>51</v>
      </c>
      <c r="B43" s="87" t="s">
        <v>52</v>
      </c>
      <c r="C43" s="88">
        <f t="shared" si="6"/>
        <v>56</v>
      </c>
      <c r="D43" s="76">
        <v>56</v>
      </c>
      <c r="E43" s="77"/>
      <c r="F43" s="78"/>
      <c r="G43" s="79"/>
      <c r="H43" s="89"/>
      <c r="I43" s="89"/>
      <c r="J43" s="89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3"/>
      <c r="BX43" s="3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5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</row>
    <row r="44" spans="1:234" s="35" customFormat="1" x14ac:dyDescent="0.2">
      <c r="A44" s="245"/>
      <c r="B44" s="90" t="s">
        <v>53</v>
      </c>
      <c r="C44" s="23">
        <f t="shared" si="6"/>
        <v>0</v>
      </c>
      <c r="D44" s="65"/>
      <c r="E44" s="82"/>
      <c r="F44" s="83"/>
      <c r="G44" s="84"/>
      <c r="H44" s="89"/>
      <c r="I44" s="89"/>
      <c r="J44" s="89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3"/>
      <c r="BX44" s="3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5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</row>
    <row r="45" spans="1:234" s="35" customFormat="1" ht="23.45" customHeight="1" x14ac:dyDescent="0.2">
      <c r="A45" s="245"/>
      <c r="B45" s="91" t="s">
        <v>54</v>
      </c>
      <c r="C45" s="45">
        <f t="shared" si="6"/>
        <v>0</v>
      </c>
      <c r="D45" s="92"/>
      <c r="E45" s="93"/>
      <c r="F45" s="94"/>
      <c r="G45" s="95"/>
      <c r="H45" s="80"/>
      <c r="I45" s="80"/>
      <c r="J45" s="80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3"/>
      <c r="BX45" s="3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5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</row>
    <row r="46" spans="1:234" s="35" customFormat="1" x14ac:dyDescent="0.2">
      <c r="A46" s="228" t="s">
        <v>55</v>
      </c>
      <c r="B46" s="229"/>
      <c r="C46" s="88">
        <f>SUM(D46:G46)</f>
        <v>0</v>
      </c>
      <c r="D46" s="76"/>
      <c r="E46" s="77"/>
      <c r="F46" s="78"/>
      <c r="G46" s="96"/>
      <c r="H46" s="97"/>
      <c r="I46" s="97"/>
      <c r="J46" s="97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3"/>
      <c r="BX46" s="3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5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</row>
    <row r="47" spans="1:234" s="35" customFormat="1" x14ac:dyDescent="0.2">
      <c r="A47" s="230" t="s">
        <v>56</v>
      </c>
      <c r="B47" s="231"/>
      <c r="C47" s="45">
        <f>SUM(D47:G47)</f>
        <v>1097</v>
      </c>
      <c r="D47" s="92">
        <v>237</v>
      </c>
      <c r="E47" s="93">
        <v>407</v>
      </c>
      <c r="F47" s="98">
        <v>149</v>
      </c>
      <c r="G47" s="99">
        <v>304</v>
      </c>
      <c r="H47" s="100"/>
      <c r="I47" s="100"/>
      <c r="J47" s="100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3"/>
      <c r="BX47" s="3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5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</row>
    <row r="48" spans="1:234" s="35" customFormat="1" x14ac:dyDescent="0.2">
      <c r="A48" s="232" t="s">
        <v>4</v>
      </c>
      <c r="B48" s="233"/>
      <c r="C48" s="101">
        <f t="shared" ref="C48:J48" si="7">SUM(C39:C47)</f>
        <v>1153</v>
      </c>
      <c r="D48" s="101">
        <f>SUM(D39:D47)</f>
        <v>293</v>
      </c>
      <c r="E48" s="102">
        <f t="shared" si="7"/>
        <v>407</v>
      </c>
      <c r="F48" s="103">
        <f t="shared" si="7"/>
        <v>149</v>
      </c>
      <c r="G48" s="104">
        <f>SUM(G46:G47)</f>
        <v>304</v>
      </c>
      <c r="H48" s="105">
        <f t="shared" si="7"/>
        <v>0</v>
      </c>
      <c r="I48" s="105">
        <f t="shared" si="7"/>
        <v>0</v>
      </c>
      <c r="J48" s="105">
        <f t="shared" si="7"/>
        <v>0</v>
      </c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3"/>
      <c r="BX48" s="3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5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</row>
    <row r="49" spans="1:234" s="35" customFormat="1" x14ac:dyDescent="0.2">
      <c r="A49" s="106" t="s">
        <v>57</v>
      </c>
      <c r="B49" s="107"/>
      <c r="C49" s="108"/>
      <c r="D49" s="108"/>
      <c r="E49" s="108"/>
      <c r="F49" s="13"/>
      <c r="G49" s="13"/>
      <c r="H49" s="10"/>
      <c r="I49" s="13"/>
      <c r="J49" s="10"/>
      <c r="K49" s="10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3"/>
      <c r="BX49" s="3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5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</row>
    <row r="50" spans="1:234" s="35" customFormat="1" ht="32.1" customHeight="1" x14ac:dyDescent="0.2">
      <c r="A50" s="109" t="s">
        <v>58</v>
      </c>
      <c r="B50" s="110"/>
      <c r="C50" s="110"/>
      <c r="D50" s="110"/>
      <c r="E50" s="110"/>
      <c r="F50" s="111"/>
      <c r="G50" s="111"/>
      <c r="H50" s="111"/>
      <c r="I50" s="13"/>
      <c r="J50" s="10"/>
      <c r="K50" s="10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3"/>
      <c r="BX50" s="3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5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</row>
    <row r="51" spans="1:234" s="35" customFormat="1" ht="71.45" customHeight="1" x14ac:dyDescent="0.2">
      <c r="A51" s="204" t="s">
        <v>3</v>
      </c>
      <c r="B51" s="206"/>
      <c r="C51" s="194" t="s">
        <v>4</v>
      </c>
      <c r="D51" s="112" t="s">
        <v>59</v>
      </c>
      <c r="E51" s="113" t="s">
        <v>60</v>
      </c>
      <c r="F51" s="22" t="s">
        <v>61</v>
      </c>
      <c r="G51" s="13"/>
      <c r="H51" s="114"/>
      <c r="I51" s="13"/>
      <c r="J51" s="10"/>
      <c r="K51" s="10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3"/>
      <c r="BX51" s="3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5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</row>
    <row r="52" spans="1:234" s="35" customFormat="1" x14ac:dyDescent="0.2">
      <c r="A52" s="234" t="s">
        <v>62</v>
      </c>
      <c r="B52" s="235"/>
      <c r="C52" s="115">
        <f t="shared" ref="C52:C58" si="8">SUM(D52:E52)</f>
        <v>209</v>
      </c>
      <c r="D52" s="76">
        <v>137</v>
      </c>
      <c r="E52" s="78">
        <v>72</v>
      </c>
      <c r="F52" s="116"/>
      <c r="G52" s="117"/>
      <c r="H52" s="118"/>
      <c r="I52" s="119"/>
      <c r="J52" s="117"/>
      <c r="K52" s="117"/>
      <c r="L52" s="5"/>
      <c r="M52" s="5"/>
      <c r="N52" s="5"/>
      <c r="O52" s="5"/>
      <c r="P52" s="5"/>
      <c r="Q52" s="5"/>
      <c r="R52" s="5"/>
      <c r="S52" s="5"/>
      <c r="T52" s="5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3"/>
      <c r="BX52" s="3"/>
      <c r="BY52" s="4"/>
      <c r="BZ52" s="4"/>
      <c r="CA52" s="5"/>
      <c r="CB52" s="5"/>
      <c r="CC52" s="5"/>
      <c r="CD52" s="5"/>
      <c r="CE52" s="5"/>
      <c r="CF52" s="5"/>
      <c r="CG52" s="5"/>
      <c r="CH52" s="5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5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</row>
    <row r="53" spans="1:234" s="35" customFormat="1" x14ac:dyDescent="0.2">
      <c r="A53" s="236" t="s">
        <v>63</v>
      </c>
      <c r="B53" s="237"/>
      <c r="C53" s="120">
        <f t="shared" si="8"/>
        <v>144</v>
      </c>
      <c r="D53" s="121">
        <v>114</v>
      </c>
      <c r="E53" s="122">
        <v>30</v>
      </c>
      <c r="F53" s="123"/>
      <c r="G53" s="117"/>
      <c r="H53" s="118"/>
      <c r="I53" s="119"/>
      <c r="J53" s="117"/>
      <c r="K53" s="117"/>
      <c r="L53" s="5"/>
      <c r="M53" s="5"/>
      <c r="N53" s="5"/>
      <c r="O53" s="5"/>
      <c r="P53" s="5"/>
      <c r="Q53" s="5"/>
      <c r="R53" s="5"/>
      <c r="S53" s="5"/>
      <c r="T53" s="5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3"/>
      <c r="BX53" s="3"/>
      <c r="BY53" s="4"/>
      <c r="BZ53" s="4"/>
      <c r="CA53" s="5"/>
      <c r="CB53" s="5"/>
      <c r="CC53" s="5"/>
      <c r="CD53" s="5"/>
      <c r="CE53" s="5"/>
      <c r="CF53" s="5"/>
      <c r="CG53" s="5"/>
      <c r="CH53" s="5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5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</row>
    <row r="54" spans="1:234" s="35" customFormat="1" ht="27.75" customHeight="1" x14ac:dyDescent="0.2">
      <c r="A54" s="238" t="s">
        <v>38</v>
      </c>
      <c r="B54" s="124" t="s">
        <v>64</v>
      </c>
      <c r="C54" s="115">
        <f t="shared" si="8"/>
        <v>14</v>
      </c>
      <c r="D54" s="76">
        <v>11</v>
      </c>
      <c r="E54" s="78">
        <v>3</v>
      </c>
      <c r="F54" s="125">
        <v>2</v>
      </c>
      <c r="G54" s="117" t="str">
        <f>CA54&amp;CB54</f>
        <v/>
      </c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5"/>
      <c r="T54" s="5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3"/>
      <c r="BX54" s="3"/>
      <c r="BY54" s="4"/>
      <c r="BZ54" s="4"/>
      <c r="CA54" s="5" t="str">
        <f>IF(CG54=1,"* Programa de Atención domiciliaria apersonas con Dependencia Severa debe ser MENOR O IGUAL al Total.","")</f>
        <v/>
      </c>
      <c r="CB54" s="5" t="str">
        <f>IF(CH54=1,"* Recuerde digitar la Columna Programa de Atención Domiciliaria a Personas con Dependencia Severa (Digite Cero si no tiene). ","")</f>
        <v/>
      </c>
      <c r="CC54" s="5"/>
      <c r="CD54" s="5"/>
      <c r="CE54" s="5"/>
      <c r="CF54" s="5"/>
      <c r="CG54" s="5">
        <f>IF(F54&gt;C54,1,0)</f>
        <v>0</v>
      </c>
      <c r="CH54" s="5">
        <f>IF(AND(C54&lt;&gt;0,F54=""),1,0)</f>
        <v>0</v>
      </c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5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</row>
    <row r="55" spans="1:234" s="35" customFormat="1" ht="18" customHeight="1" x14ac:dyDescent="0.2">
      <c r="A55" s="239"/>
      <c r="B55" s="126" t="s">
        <v>65</v>
      </c>
      <c r="C55" s="127">
        <f t="shared" si="8"/>
        <v>376</v>
      </c>
      <c r="D55" s="92">
        <v>280</v>
      </c>
      <c r="E55" s="98">
        <v>96</v>
      </c>
      <c r="F55" s="128">
        <v>30</v>
      </c>
      <c r="G55" s="117" t="str">
        <f>CA55&amp;CB55</f>
        <v/>
      </c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5"/>
      <c r="T55" s="5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3"/>
      <c r="BX55" s="3"/>
      <c r="BY55" s="4"/>
      <c r="BZ55" s="4"/>
      <c r="CA55" s="5" t="str">
        <f>IF(CG55=1,"* Programa de Atención domiciliaria apersonas con Dependencia Severa debe ser MENOR O IGUAL al Total.","")</f>
        <v/>
      </c>
      <c r="CB55" s="5" t="str">
        <f>IF(CH55=1,"* Recuerde digitar la Columna Programa de Atención Domiciliaria a Personas con Dependencia Severa (Digite Cero si no tiene). ","")</f>
        <v/>
      </c>
      <c r="CC55" s="5"/>
      <c r="CD55" s="5"/>
      <c r="CE55" s="5"/>
      <c r="CF55" s="5"/>
      <c r="CG55" s="5">
        <f>IF(F55&gt;C55,1,0)</f>
        <v>0</v>
      </c>
      <c r="CH55" s="5">
        <f>IF(AND(C55&lt;&gt;0,F55=""),1,0)</f>
        <v>0</v>
      </c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5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</row>
    <row r="56" spans="1:234" s="35" customFormat="1" x14ac:dyDescent="0.2">
      <c r="A56" s="240" t="s">
        <v>66</v>
      </c>
      <c r="B56" s="241"/>
      <c r="C56" s="115">
        <f t="shared" si="8"/>
        <v>0</v>
      </c>
      <c r="D56" s="76"/>
      <c r="E56" s="129"/>
      <c r="F56" s="125"/>
      <c r="G56" s="117" t="str">
        <f>CA56&amp;CB56</f>
        <v/>
      </c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5"/>
      <c r="T56" s="5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3"/>
      <c r="BX56" s="3"/>
      <c r="BY56" s="4"/>
      <c r="BZ56" s="4"/>
      <c r="CA56" s="5" t="str">
        <f>IF(CG56=1,"* Programa de Atención domiciliaria apersonas con Dependencia Severa debe ser MENOR O IGUAL al Total.","")</f>
        <v/>
      </c>
      <c r="CB56" s="5" t="str">
        <f>IF(CH56=1,"* Recuerde digitar la Columna Programa de Atención Domiciliaria a Personas con Dependencia Severa (Digite Cero si no tiene). ","")</f>
        <v/>
      </c>
      <c r="CC56" s="5"/>
      <c r="CD56" s="5"/>
      <c r="CE56" s="5"/>
      <c r="CF56" s="5"/>
      <c r="CG56" s="5">
        <f>IF(F56&gt;C56,1,0)</f>
        <v>0</v>
      </c>
      <c r="CH56" s="5">
        <f>IF(AND(C56&lt;&gt;0,F56=""),1,0)</f>
        <v>0</v>
      </c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5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</row>
    <row r="57" spans="1:234" s="35" customFormat="1" x14ac:dyDescent="0.2">
      <c r="A57" s="242" t="s">
        <v>67</v>
      </c>
      <c r="B57" s="242"/>
      <c r="C57" s="130">
        <f t="shared" si="8"/>
        <v>340</v>
      </c>
      <c r="D57" s="131">
        <v>244</v>
      </c>
      <c r="E57" s="132">
        <v>96</v>
      </c>
      <c r="F57" s="133"/>
      <c r="G57" s="117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5"/>
      <c r="T57" s="5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3"/>
      <c r="BX57" s="3"/>
      <c r="BY57" s="4"/>
      <c r="BZ57" s="4"/>
      <c r="CA57" s="5"/>
      <c r="CB57" s="5"/>
      <c r="CC57" s="5"/>
      <c r="CD57" s="5"/>
      <c r="CE57" s="5"/>
      <c r="CF57" s="5"/>
      <c r="CG57" s="5"/>
      <c r="CH57" s="5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5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</row>
    <row r="58" spans="1:234" s="35" customFormat="1" ht="18.75" customHeight="1" x14ac:dyDescent="0.2">
      <c r="A58" s="243" t="s">
        <v>68</v>
      </c>
      <c r="B58" s="244"/>
      <c r="C58" s="127">
        <f t="shared" si="8"/>
        <v>0</v>
      </c>
      <c r="D58" s="92"/>
      <c r="E58" s="134"/>
      <c r="F58" s="128"/>
      <c r="G58" s="117" t="str">
        <f>CA58&amp;CB58</f>
        <v/>
      </c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5"/>
      <c r="T58" s="5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3"/>
      <c r="BX58" s="3"/>
      <c r="BY58" s="4"/>
      <c r="BZ58" s="4"/>
      <c r="CA58" s="5" t="str">
        <f>IF(CG58=1,"* Programa de Atención domiciliaria apersonas con Dependencia Severa debe ser MENOR O IGUAL al Total.","")</f>
        <v/>
      </c>
      <c r="CB58" s="5" t="str">
        <f>IF(CH58=1,"* Recuerde digitar la Columna Programa de Atención Domiciliaria a Personas con Dependencia Severa (Digite Cero si no tiene). ","")</f>
        <v/>
      </c>
      <c r="CC58" s="5"/>
      <c r="CD58" s="5"/>
      <c r="CE58" s="5"/>
      <c r="CF58" s="5"/>
      <c r="CG58" s="5">
        <f>IF(F58&gt;C58,1,0)</f>
        <v>0</v>
      </c>
      <c r="CH58" s="5">
        <f>IF(AND(C58&lt;&gt;0,F58=""),1,0)</f>
        <v>0</v>
      </c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5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</row>
    <row r="59" spans="1:234" s="35" customFormat="1" x14ac:dyDescent="0.2">
      <c r="A59" s="242" t="s">
        <v>69</v>
      </c>
      <c r="B59" s="242"/>
      <c r="C59" s="135">
        <f>D59</f>
        <v>0</v>
      </c>
      <c r="D59" s="131"/>
      <c r="E59" s="136"/>
      <c r="F59" s="137"/>
      <c r="G59" s="117" t="str">
        <f>CA59&amp;CB59</f>
        <v/>
      </c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5"/>
      <c r="T59" s="5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3"/>
      <c r="BX59" s="3"/>
      <c r="BY59" s="4"/>
      <c r="BZ59" s="4"/>
      <c r="CA59" s="5" t="str">
        <f>IF(CG59=1,"* Programa de Atención domiciliaria apersonas con Dependencia Severa debe ser MENOR O IGUAL al Total.","")</f>
        <v/>
      </c>
      <c r="CB59" s="5" t="str">
        <f>IF(CH59=1,"* Recuerde digitar la Columna Programa de Atención Domiciliaria a Personas con Dependencia Severa (Digite Cero si no tiene). ","")</f>
        <v/>
      </c>
      <c r="CC59" s="5"/>
      <c r="CD59" s="5"/>
      <c r="CE59" s="5"/>
      <c r="CF59" s="5"/>
      <c r="CG59" s="5">
        <f>IF(F59&gt;C59,1,0)</f>
        <v>0</v>
      </c>
      <c r="CH59" s="5">
        <f>IF(AND(C59&lt;&gt;0,F59=""),1,0)</f>
        <v>0</v>
      </c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5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</row>
    <row r="60" spans="1:234" s="35" customFormat="1" x14ac:dyDescent="0.2">
      <c r="A60" s="227" t="s">
        <v>70</v>
      </c>
      <c r="B60" s="227"/>
      <c r="C60" s="138">
        <f>D60</f>
        <v>0</v>
      </c>
      <c r="D60" s="65"/>
      <c r="E60" s="139"/>
      <c r="F60" s="140"/>
      <c r="G60" s="117"/>
      <c r="H60" s="119"/>
      <c r="I60" s="117"/>
      <c r="J60" s="117"/>
      <c r="K60" s="117"/>
      <c r="L60" s="5"/>
      <c r="M60" s="5"/>
      <c r="N60" s="5"/>
      <c r="O60" s="5"/>
      <c r="P60" s="5"/>
      <c r="Q60" s="5"/>
      <c r="R60" s="5"/>
      <c r="S60" s="5"/>
      <c r="T60" s="5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3"/>
      <c r="BX60" s="3"/>
      <c r="BY60" s="4"/>
      <c r="BZ60" s="4"/>
      <c r="CA60" s="5"/>
      <c r="CB60" s="5"/>
      <c r="CC60" s="5"/>
      <c r="CD60" s="5"/>
      <c r="CE60" s="5"/>
      <c r="CF60" s="5"/>
      <c r="CG60" s="5"/>
      <c r="CH60" s="5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5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</row>
    <row r="61" spans="1:234" s="35" customFormat="1" ht="23.25" customHeight="1" x14ac:dyDescent="0.2">
      <c r="A61" s="209" t="s">
        <v>71</v>
      </c>
      <c r="B61" s="209"/>
      <c r="C61" s="141">
        <f>+F61</f>
        <v>0</v>
      </c>
      <c r="D61" s="142"/>
      <c r="E61" s="143"/>
      <c r="F61" s="144"/>
      <c r="G61" s="117" t="str">
        <f>CA61&amp;CB61</f>
        <v/>
      </c>
      <c r="H61" s="119"/>
      <c r="I61" s="117"/>
      <c r="J61" s="117"/>
      <c r="K61" s="117"/>
      <c r="L61" s="5"/>
      <c r="M61" s="5"/>
      <c r="N61" s="5"/>
      <c r="O61" s="5"/>
      <c r="P61" s="5"/>
      <c r="Q61" s="5"/>
      <c r="R61" s="5"/>
      <c r="S61" s="5"/>
      <c r="T61" s="5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3"/>
      <c r="BX61" s="3"/>
      <c r="BY61" s="4"/>
      <c r="BZ61" s="4"/>
      <c r="CA61" s="5" t="str">
        <f>IF(CG61=1,"* Programa de Atención domiciliaria apersonas con Dependencia Severa debe ser MENOR O IGUAL al Total.","")</f>
        <v/>
      </c>
      <c r="CB61" s="5" t="str">
        <f>IF(CH61=1,"* Recuerde digitar la Columna Programa de Atención Domiciliaria a Personas con Dependencia Severa (Digite Cero si no tiene). ","")</f>
        <v/>
      </c>
      <c r="CC61" s="5"/>
      <c r="CD61" s="5"/>
      <c r="CE61" s="5"/>
      <c r="CF61" s="5"/>
      <c r="CG61" s="5">
        <f>IF(F61&gt;C61,1,0)</f>
        <v>0</v>
      </c>
      <c r="CH61" s="5">
        <f>IF(AND(C61&lt;&gt;0,F61=""),1,0)</f>
        <v>0</v>
      </c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5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</row>
    <row r="62" spans="1:234" s="35" customFormat="1" ht="32.1" customHeight="1" x14ac:dyDescent="0.2">
      <c r="A62" s="109" t="s">
        <v>72</v>
      </c>
      <c r="B62" s="110"/>
      <c r="C62" s="110"/>
      <c r="D62" s="110"/>
      <c r="E62" s="110"/>
      <c r="F62" s="110"/>
      <c r="G62" s="145"/>
      <c r="H62" s="146"/>
      <c r="I62" s="119"/>
      <c r="J62" s="117"/>
      <c r="K62" s="117"/>
      <c r="L62" s="5"/>
      <c r="M62" s="5"/>
      <c r="N62" s="5"/>
      <c r="O62" s="5"/>
      <c r="P62" s="5"/>
      <c r="Q62" s="5"/>
      <c r="R62" s="5"/>
      <c r="S62" s="5"/>
      <c r="T62" s="5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3"/>
      <c r="BX62" s="3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5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</row>
    <row r="63" spans="1:234" s="35" customFormat="1" x14ac:dyDescent="0.2">
      <c r="A63" s="210" t="s">
        <v>73</v>
      </c>
      <c r="B63" s="211"/>
      <c r="C63" s="216" t="s">
        <v>74</v>
      </c>
      <c r="D63" s="216"/>
      <c r="E63" s="216"/>
      <c r="F63" s="216"/>
      <c r="G63" s="217"/>
      <c r="H63" s="218" t="s">
        <v>75</v>
      </c>
      <c r="I63" s="219"/>
      <c r="J63" s="10"/>
      <c r="K63" s="10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3"/>
      <c r="BX63" s="3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5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</row>
    <row r="64" spans="1:234" s="35" customFormat="1" x14ac:dyDescent="0.2">
      <c r="A64" s="212"/>
      <c r="B64" s="213"/>
      <c r="C64" s="210" t="s">
        <v>4</v>
      </c>
      <c r="D64" s="204" t="s">
        <v>76</v>
      </c>
      <c r="E64" s="205"/>
      <c r="F64" s="206"/>
      <c r="G64" s="221" t="s">
        <v>77</v>
      </c>
      <c r="H64" s="220"/>
      <c r="I64" s="219"/>
      <c r="J64" s="10"/>
      <c r="K64" s="10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3"/>
      <c r="BX64" s="3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5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</row>
    <row r="65" spans="1:234" s="35" customFormat="1" ht="26.45" customHeight="1" x14ac:dyDescent="0.2">
      <c r="A65" s="214"/>
      <c r="B65" s="215"/>
      <c r="C65" s="214"/>
      <c r="D65" s="112" t="s">
        <v>78</v>
      </c>
      <c r="E65" s="16" t="s">
        <v>79</v>
      </c>
      <c r="F65" s="147" t="s">
        <v>80</v>
      </c>
      <c r="G65" s="222"/>
      <c r="H65" s="148" t="s">
        <v>81</v>
      </c>
      <c r="I65" s="194" t="s">
        <v>82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3"/>
      <c r="BX65" s="3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5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</row>
    <row r="66" spans="1:234" s="35" customFormat="1" x14ac:dyDescent="0.2">
      <c r="A66" s="223" t="s">
        <v>83</v>
      </c>
      <c r="B66" s="224"/>
      <c r="C66" s="149">
        <f>SUM(D66:F66)+H66</f>
        <v>0</v>
      </c>
      <c r="D66" s="76"/>
      <c r="E66" s="77"/>
      <c r="F66" s="150"/>
      <c r="G66" s="151"/>
      <c r="H66" s="125"/>
      <c r="I66" s="15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3"/>
      <c r="BX66" s="3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5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</row>
    <row r="67" spans="1:234" s="35" customFormat="1" x14ac:dyDescent="0.2">
      <c r="A67" s="225" t="s">
        <v>84</v>
      </c>
      <c r="B67" s="226"/>
      <c r="C67" s="153">
        <f t="shared" ref="C67:C71" si="9">SUM(D67:F67)+H67</f>
        <v>0</v>
      </c>
      <c r="D67" s="65"/>
      <c r="E67" s="82"/>
      <c r="F67" s="154"/>
      <c r="G67" s="155"/>
      <c r="H67" s="156"/>
      <c r="I67" s="157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3"/>
      <c r="BX67" s="3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5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</row>
    <row r="68" spans="1:234" s="35" customFormat="1" x14ac:dyDescent="0.2">
      <c r="A68" s="225" t="s">
        <v>85</v>
      </c>
      <c r="B68" s="226"/>
      <c r="C68" s="153">
        <f t="shared" si="9"/>
        <v>2</v>
      </c>
      <c r="D68" s="65"/>
      <c r="E68" s="82"/>
      <c r="F68" s="154"/>
      <c r="G68" s="155"/>
      <c r="H68" s="156">
        <v>2</v>
      </c>
      <c r="I68" s="157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3"/>
      <c r="BX68" s="3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5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</row>
    <row r="69" spans="1:234" s="35" customFormat="1" x14ac:dyDescent="0.2">
      <c r="A69" s="225" t="s">
        <v>86</v>
      </c>
      <c r="B69" s="226"/>
      <c r="C69" s="153">
        <f t="shared" si="9"/>
        <v>14</v>
      </c>
      <c r="D69" s="65"/>
      <c r="E69" s="82"/>
      <c r="F69" s="154"/>
      <c r="G69" s="155"/>
      <c r="H69" s="156">
        <v>14</v>
      </c>
      <c r="I69" s="157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3"/>
      <c r="BX69" s="3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5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</row>
    <row r="70" spans="1:234" s="35" customFormat="1" x14ac:dyDescent="0.2">
      <c r="A70" s="225" t="s">
        <v>87</v>
      </c>
      <c r="B70" s="226"/>
      <c r="C70" s="153">
        <f t="shared" si="9"/>
        <v>0</v>
      </c>
      <c r="D70" s="65"/>
      <c r="E70" s="82"/>
      <c r="F70" s="154"/>
      <c r="G70" s="155"/>
      <c r="H70" s="156"/>
      <c r="I70" s="157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3"/>
      <c r="BX70" s="3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5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</row>
    <row r="71" spans="1:234" s="35" customFormat="1" x14ac:dyDescent="0.2">
      <c r="A71" s="207" t="s">
        <v>88</v>
      </c>
      <c r="B71" s="208"/>
      <c r="C71" s="158">
        <f t="shared" si="9"/>
        <v>0</v>
      </c>
      <c r="D71" s="92"/>
      <c r="E71" s="93"/>
      <c r="F71" s="159"/>
      <c r="G71" s="160"/>
      <c r="H71" s="128"/>
      <c r="I71" s="16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3"/>
      <c r="BX71" s="3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5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</row>
    <row r="72" spans="1:234" s="35" customFormat="1" x14ac:dyDescent="0.2">
      <c r="A72" s="1" t="s">
        <v>89</v>
      </c>
      <c r="B72" s="10"/>
      <c r="C72" s="10"/>
      <c r="D72" s="10"/>
      <c r="E72" s="10"/>
      <c r="F72" s="10"/>
      <c r="G72" s="10"/>
      <c r="H72" s="10"/>
      <c r="I72" s="1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3"/>
      <c r="BX72" s="3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5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</row>
    <row r="73" spans="1:234" s="35" customFormat="1" ht="32.1" customHeight="1" x14ac:dyDescent="0.2">
      <c r="A73" s="162" t="s">
        <v>90</v>
      </c>
      <c r="B73" s="163"/>
      <c r="C73" s="163"/>
      <c r="D73" s="163"/>
      <c r="E73" s="163"/>
      <c r="F73" s="164"/>
      <c r="G73" s="164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3"/>
      <c r="BX73" s="3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5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</row>
    <row r="74" spans="1:234" s="35" customFormat="1" ht="21" customHeight="1" x14ac:dyDescent="0.2">
      <c r="A74" s="199" t="s">
        <v>91</v>
      </c>
      <c r="B74" s="199" t="s">
        <v>92</v>
      </c>
      <c r="C74" s="204" t="s">
        <v>93</v>
      </c>
      <c r="D74" s="205"/>
      <c r="E74" s="205"/>
      <c r="F74" s="205"/>
      <c r="G74" s="206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3"/>
      <c r="BX74" s="3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5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</row>
    <row r="75" spans="1:234" s="35" customFormat="1" ht="21.75" customHeight="1" x14ac:dyDescent="0.2">
      <c r="A75" s="200"/>
      <c r="B75" s="200"/>
      <c r="C75" s="112" t="s">
        <v>94</v>
      </c>
      <c r="D75" s="165" t="s">
        <v>95</v>
      </c>
      <c r="E75" s="16" t="s">
        <v>96</v>
      </c>
      <c r="F75" s="16" t="s">
        <v>97</v>
      </c>
      <c r="G75" s="147" t="s">
        <v>98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3"/>
      <c r="BX75" s="3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5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</row>
    <row r="76" spans="1:234" s="35" customFormat="1" ht="21" customHeight="1" x14ac:dyDescent="0.2">
      <c r="A76" s="166" t="s">
        <v>99</v>
      </c>
      <c r="B76" s="167">
        <f>SUM(C76:G76)</f>
        <v>0</v>
      </c>
      <c r="C76" s="76"/>
      <c r="D76" s="168"/>
      <c r="E76" s="168"/>
      <c r="F76" s="168"/>
      <c r="G76" s="169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3"/>
      <c r="BX76" s="3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5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</row>
    <row r="77" spans="1:234" s="35" customFormat="1" ht="21" customHeight="1" x14ac:dyDescent="0.2">
      <c r="A77" s="170" t="s">
        <v>53</v>
      </c>
      <c r="B77" s="171">
        <f>SUM(C77:G77)</f>
        <v>0</v>
      </c>
      <c r="C77" s="92"/>
      <c r="D77" s="94"/>
      <c r="E77" s="94"/>
      <c r="F77" s="94"/>
      <c r="G77" s="17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3"/>
      <c r="BX77" s="3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5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</row>
    <row r="78" spans="1:234" ht="32.1" customHeight="1" x14ac:dyDescent="0.2">
      <c r="A78" s="162" t="s">
        <v>100</v>
      </c>
      <c r="B78" s="163"/>
      <c r="C78" s="163"/>
      <c r="D78" s="163"/>
      <c r="E78" s="163"/>
      <c r="F78" s="164"/>
      <c r="G78" s="164"/>
    </row>
    <row r="79" spans="1:234" ht="21" customHeight="1" x14ac:dyDescent="0.2">
      <c r="A79" s="199" t="s">
        <v>91</v>
      </c>
      <c r="B79" s="199" t="s">
        <v>101</v>
      </c>
      <c r="C79" s="204" t="s">
        <v>102</v>
      </c>
      <c r="D79" s="205"/>
      <c r="E79" s="205"/>
      <c r="F79" s="205"/>
      <c r="G79" s="206"/>
    </row>
    <row r="80" spans="1:234" ht="21" customHeight="1" x14ac:dyDescent="0.2">
      <c r="A80" s="200"/>
      <c r="B80" s="200"/>
      <c r="C80" s="112" t="s">
        <v>94</v>
      </c>
      <c r="D80" s="165" t="s">
        <v>95</v>
      </c>
      <c r="E80" s="16" t="s">
        <v>96</v>
      </c>
      <c r="F80" s="16" t="s">
        <v>97</v>
      </c>
      <c r="G80" s="147" t="s">
        <v>98</v>
      </c>
    </row>
    <row r="81" spans="1:104" ht="25.5" customHeight="1" x14ac:dyDescent="0.2">
      <c r="A81" s="173" t="s">
        <v>103</v>
      </c>
      <c r="B81" s="174">
        <f>SUM(C81:G81)</f>
        <v>0</v>
      </c>
      <c r="C81" s="175"/>
      <c r="D81" s="176"/>
      <c r="E81" s="176"/>
      <c r="F81" s="176"/>
      <c r="G81" s="177"/>
    </row>
    <row r="82" spans="1:104" ht="28.5" customHeight="1" x14ac:dyDescent="0.2">
      <c r="A82" s="162" t="s">
        <v>104</v>
      </c>
      <c r="B82" s="163"/>
      <c r="C82" s="163"/>
      <c r="D82" s="163"/>
      <c r="E82" s="163"/>
      <c r="F82" s="164"/>
      <c r="G82" s="164"/>
    </row>
    <row r="83" spans="1:104" ht="18" customHeight="1" x14ac:dyDescent="0.2">
      <c r="A83" s="199" t="s">
        <v>105</v>
      </c>
      <c r="B83" s="201" t="s">
        <v>106</v>
      </c>
      <c r="C83" s="201" t="s">
        <v>107</v>
      </c>
      <c r="BR83" s="3"/>
      <c r="BS83" s="3"/>
      <c r="BT83" s="3"/>
      <c r="BU83" s="3"/>
      <c r="BV83" s="35"/>
      <c r="BW83" s="35"/>
      <c r="BX83" s="35"/>
      <c r="CV83" s="5"/>
      <c r="CW83" s="5"/>
      <c r="CX83" s="5"/>
      <c r="CY83" s="5"/>
      <c r="CZ83" s="5"/>
    </row>
    <row r="84" spans="1:104" ht="27.75" customHeight="1" x14ac:dyDescent="0.2">
      <c r="A84" s="200"/>
      <c r="B84" s="202"/>
      <c r="C84" s="203"/>
      <c r="BR84" s="3"/>
      <c r="BS84" s="3"/>
      <c r="BT84" s="3"/>
      <c r="BU84" s="3"/>
      <c r="BV84" s="35"/>
      <c r="BW84" s="35"/>
      <c r="BX84" s="35"/>
      <c r="CV84" s="5"/>
      <c r="CW84" s="5"/>
      <c r="CX84" s="5"/>
      <c r="CY84" s="5"/>
      <c r="CZ84" s="5"/>
    </row>
    <row r="85" spans="1:104" ht="27.75" customHeight="1" x14ac:dyDescent="0.2">
      <c r="A85" s="173" t="s">
        <v>99</v>
      </c>
      <c r="B85" s="178"/>
      <c r="C85" s="178"/>
      <c r="BR85" s="3"/>
      <c r="BS85" s="3"/>
      <c r="BT85" s="3"/>
      <c r="BU85" s="3"/>
      <c r="BV85" s="35"/>
      <c r="BW85" s="35"/>
      <c r="BX85" s="35"/>
      <c r="CV85" s="5"/>
      <c r="CW85" s="5"/>
      <c r="CX85" s="5"/>
      <c r="CY85" s="5"/>
      <c r="CZ85" s="5"/>
    </row>
    <row r="194" spans="1:234" ht="12" customHeight="1" x14ac:dyDescent="0.2"/>
    <row r="195" spans="1:234" s="179" customFormat="1" x14ac:dyDescent="0.2">
      <c r="A195" s="179">
        <f>SUM(C10:C36,C48,C52:C61,C66:C71,B76:B77,B81,B85:C85)</f>
        <v>2252</v>
      </c>
      <c r="B195" s="179">
        <f>SUM(CG7:CO85)</f>
        <v>0</v>
      </c>
      <c r="BW195" s="180"/>
      <c r="BX195" s="180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</row>
  </sheetData>
  <mergeCells count="64">
    <mergeCell ref="A14:B14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43:A45"/>
    <mergeCell ref="A27:B27"/>
    <mergeCell ref="A28:B28"/>
    <mergeCell ref="A29:B29"/>
    <mergeCell ref="A30:B30"/>
    <mergeCell ref="A31:B31"/>
    <mergeCell ref="A32:A36"/>
    <mergeCell ref="A38:B38"/>
    <mergeCell ref="A39:B39"/>
    <mergeCell ref="A40:B40"/>
    <mergeCell ref="A41:B41"/>
    <mergeCell ref="A42:B42"/>
    <mergeCell ref="A60:B60"/>
    <mergeCell ref="A46:B46"/>
    <mergeCell ref="A47:B47"/>
    <mergeCell ref="A48:B48"/>
    <mergeCell ref="A51:B51"/>
    <mergeCell ref="A52:B52"/>
    <mergeCell ref="A53:B53"/>
    <mergeCell ref="A54:A55"/>
    <mergeCell ref="A56:B56"/>
    <mergeCell ref="A57:B57"/>
    <mergeCell ref="A58:B58"/>
    <mergeCell ref="A59:B59"/>
    <mergeCell ref="A71:B71"/>
    <mergeCell ref="A61:B61"/>
    <mergeCell ref="A63:B65"/>
    <mergeCell ref="C63:G63"/>
    <mergeCell ref="H63:I64"/>
    <mergeCell ref="C64:C65"/>
    <mergeCell ref="D64:F64"/>
    <mergeCell ref="G64:G65"/>
    <mergeCell ref="A66:B66"/>
    <mergeCell ref="A67:B67"/>
    <mergeCell ref="A68:B68"/>
    <mergeCell ref="A69:B69"/>
    <mergeCell ref="A70:B70"/>
    <mergeCell ref="A83:A84"/>
    <mergeCell ref="B83:B84"/>
    <mergeCell ref="C83:C84"/>
    <mergeCell ref="A74:A75"/>
    <mergeCell ref="B74:B75"/>
    <mergeCell ref="C74:G74"/>
    <mergeCell ref="A79:A80"/>
    <mergeCell ref="B79:B80"/>
    <mergeCell ref="C79:G79"/>
  </mergeCells>
  <dataValidations count="1">
    <dataValidation type="whole" allowBlank="1" showInputMessage="1" showErrorMessage="1" sqref="A1:XFD1048576" xr:uid="{1AF12AB6-0E5F-4697-9E97-26F29A6DFDE8}">
      <formula1>0</formula1>
      <formula2>1E+27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Z195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0.42578125" style="2" customWidth="1"/>
    <col min="2" max="2" width="25.85546875" style="2" customWidth="1"/>
    <col min="3" max="3" width="18.28515625" style="2" customWidth="1"/>
    <col min="4" max="10" width="16" style="2" customWidth="1"/>
    <col min="11" max="11" width="18.42578125" style="2" customWidth="1"/>
    <col min="12" max="12" width="16.28515625" style="2" customWidth="1"/>
    <col min="13" max="74" width="11.42578125" style="2"/>
    <col min="75" max="76" width="11.42578125" style="3"/>
    <col min="77" max="77" width="11.42578125" style="4" customWidth="1"/>
    <col min="78" max="104" width="11.28515625" style="4" hidden="1" customWidth="1"/>
    <col min="105" max="105" width="11.28515625" style="5" hidden="1" customWidth="1"/>
    <col min="106" max="234" width="11.42578125" style="5"/>
    <col min="235" max="16384" width="11.42578125" style="2"/>
  </cols>
  <sheetData>
    <row r="1" spans="1:234" ht="16.350000000000001" customHeight="1" x14ac:dyDescent="0.2">
      <c r="A1" s="1" t="s">
        <v>0</v>
      </c>
    </row>
    <row r="2" spans="1:234" ht="16.350000000000001" customHeight="1" x14ac:dyDescent="0.2">
      <c r="A2" s="1" t="str">
        <f>CONCATENATE("COMUNA: ",[8]NOMBRE!B2," - ","( ",[8]NOMBRE!C2,[8]NOMBRE!D2,[8]NOMBRE!E2,[8]NOMBRE!F2,[8]NOMBRE!G2," )")</f>
        <v>COMUNA: LINARES - ( 07401 )</v>
      </c>
    </row>
    <row r="3" spans="1:234" ht="16.350000000000001" customHeight="1" x14ac:dyDescent="0.2">
      <c r="A3" s="1" t="str">
        <f>CONCATENATE("ESTABLECIMIENTO/ESTRATEGIA: ",[8]NOMBRE!B3," - ","( ",[8]NOMBRE!C3,[8]NOMBRE!D3,[8]NOMBRE!E3,[8]NOMBRE!F3,[8]NOMBRE!G3,[8]NOMBRE!H3," )")</f>
        <v>ESTABLECIMIENTO/ESTRATEGIA: HOSPITAL PRESIDENTE CARLOS IBAÑEZ DEL CAMPO - ( 116108 )</v>
      </c>
    </row>
    <row r="4" spans="1:234" ht="16.350000000000001" customHeight="1" x14ac:dyDescent="0.2">
      <c r="A4" s="1" t="str">
        <f>CONCATENATE("MES: ",[8]NOMBRE!B6," - ","( ",[8]NOMBRE!C6,[8]NOMBRE!D6," )")</f>
        <v>MES: JULIO - ( 07 )</v>
      </c>
    </row>
    <row r="5" spans="1:234" ht="16.350000000000001" customHeight="1" x14ac:dyDescent="0.2">
      <c r="A5" s="1" t="str">
        <f>CONCATENATE("AÑO: ",[8]NOMBRE!B7)</f>
        <v>AÑO: 2021</v>
      </c>
    </row>
    <row r="6" spans="1:234" ht="15" customHeight="1" x14ac:dyDescent="0.2">
      <c r="A6" s="6"/>
      <c r="B6" s="6"/>
      <c r="C6" s="7" t="s">
        <v>1</v>
      </c>
      <c r="D6" s="6"/>
      <c r="E6" s="6"/>
      <c r="F6" s="6"/>
      <c r="G6" s="6"/>
      <c r="H6" s="8"/>
      <c r="I6" s="9"/>
      <c r="J6" s="10"/>
      <c r="K6" s="10"/>
    </row>
    <row r="7" spans="1:234" ht="15" x14ac:dyDescent="0.2">
      <c r="A7" s="11"/>
      <c r="B7" s="11"/>
      <c r="C7" s="11"/>
      <c r="D7" s="11"/>
      <c r="E7" s="11"/>
      <c r="F7" s="11"/>
      <c r="G7" s="11"/>
      <c r="H7" s="8"/>
      <c r="I7" s="9"/>
      <c r="J7" s="10"/>
      <c r="K7" s="10"/>
    </row>
    <row r="8" spans="1:234" ht="32.1" customHeight="1" x14ac:dyDescent="0.2">
      <c r="A8" s="12" t="s">
        <v>2</v>
      </c>
      <c r="G8" s="12"/>
      <c r="I8" s="13"/>
      <c r="J8" s="10"/>
      <c r="K8" s="10"/>
    </row>
    <row r="9" spans="1:234" ht="66.75" customHeight="1" x14ac:dyDescent="0.2">
      <c r="A9" s="204" t="s">
        <v>3</v>
      </c>
      <c r="B9" s="205"/>
      <c r="C9" s="195" t="s">
        <v>4</v>
      </c>
      <c r="D9" s="15" t="s">
        <v>5</v>
      </c>
      <c r="E9" s="16" t="s">
        <v>6</v>
      </c>
      <c r="F9" s="16" t="s">
        <v>7</v>
      </c>
      <c r="G9" s="17" t="s">
        <v>8</v>
      </c>
      <c r="H9" s="18" t="s">
        <v>9</v>
      </c>
      <c r="I9" s="19" t="s">
        <v>10</v>
      </c>
      <c r="J9" s="19" t="s">
        <v>11</v>
      </c>
      <c r="K9" s="113" t="s">
        <v>12</v>
      </c>
      <c r="L9" s="21" t="s">
        <v>13</v>
      </c>
      <c r="M9" s="22" t="s">
        <v>14</v>
      </c>
      <c r="N9" s="22" t="s">
        <v>15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BW9" s="2"/>
    </row>
    <row r="10" spans="1:234" s="35" customFormat="1" ht="17.25" customHeight="1" x14ac:dyDescent="0.2">
      <c r="A10" s="228" t="s">
        <v>16</v>
      </c>
      <c r="B10" s="229"/>
      <c r="C10" s="23">
        <f>SUM(D10:G10)</f>
        <v>0</v>
      </c>
      <c r="D10" s="24"/>
      <c r="E10" s="25"/>
      <c r="F10" s="25"/>
      <c r="G10" s="26"/>
      <c r="H10" s="27"/>
      <c r="I10" s="28"/>
      <c r="J10" s="29"/>
      <c r="K10" s="27"/>
      <c r="L10" s="30"/>
      <c r="M10" s="31"/>
      <c r="N10" s="32"/>
      <c r="O10" s="33" t="str">
        <f>CA10&amp;CB10</f>
        <v/>
      </c>
      <c r="P10" s="34"/>
      <c r="Q10" s="34"/>
      <c r="R10" s="34"/>
      <c r="S10" s="34"/>
      <c r="T10" s="34"/>
      <c r="U10" s="34"/>
      <c r="V10" s="34"/>
      <c r="W10" s="34"/>
      <c r="X10" s="34"/>
      <c r="Y10" s="5"/>
      <c r="Z10" s="5"/>
      <c r="AA10" s="5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3"/>
      <c r="BY10" s="4"/>
      <c r="BZ10" s="4"/>
      <c r="CA10" s="5" t="str">
        <f>IF(CG10=1,"* La suma del número de Primera, Segunda y Tercera o más Visitas de Seguimiento debe coincidir con el Total. ","")</f>
        <v/>
      </c>
      <c r="CB10" s="5" t="str">
        <f t="shared" ref="CB10:CB36" si="0">IF(CH10=1,"* Programa de Atención Domiciliaria a Personas con Dependencia Severa debe ser MENOR O IGUAL al Total. ","")</f>
        <v/>
      </c>
      <c r="CC10" s="5"/>
      <c r="CD10" s="5"/>
      <c r="CE10" s="5"/>
      <c r="CF10" s="5"/>
      <c r="CG10" s="5">
        <f>IF((K10+J10+L10)&lt;&gt;C10,1,0)</f>
        <v>0</v>
      </c>
      <c r="CH10" s="5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5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</row>
    <row r="11" spans="1:234" s="35" customFormat="1" ht="17.25" customHeight="1" x14ac:dyDescent="0.2">
      <c r="A11" s="246" t="s">
        <v>17</v>
      </c>
      <c r="B11" s="249"/>
      <c r="C11" s="23">
        <f>SUM(D11:G11)</f>
        <v>0</v>
      </c>
      <c r="D11" s="36"/>
      <c r="E11" s="37"/>
      <c r="F11" s="37"/>
      <c r="G11" s="38"/>
      <c r="H11" s="39"/>
      <c r="I11" s="40"/>
      <c r="J11" s="41"/>
      <c r="K11" s="39"/>
      <c r="L11" s="38"/>
      <c r="M11" s="42"/>
      <c r="N11" s="32"/>
      <c r="O11" s="33" t="str">
        <f t="shared" ref="O11:O36" si="1">CA11&amp;CB11</f>
        <v/>
      </c>
      <c r="P11" s="34"/>
      <c r="Q11" s="34"/>
      <c r="R11" s="34"/>
      <c r="S11" s="34"/>
      <c r="T11" s="34"/>
      <c r="U11" s="34"/>
      <c r="V11" s="34"/>
      <c r="W11" s="34"/>
      <c r="X11" s="34"/>
      <c r="Y11" s="5"/>
      <c r="Z11" s="5"/>
      <c r="AA11" s="5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3"/>
      <c r="BY11" s="4"/>
      <c r="BZ11" s="4"/>
      <c r="CA11" s="5" t="str">
        <f t="shared" ref="CA11:CA36" si="2">IF(CG11=1,"* La suma del número de Primera, Segunda y Tercera o más Visitas de Seguimiento debe coincidir con el Total. ","")</f>
        <v/>
      </c>
      <c r="CB11" s="5" t="str">
        <f t="shared" si="0"/>
        <v/>
      </c>
      <c r="CC11" s="5"/>
      <c r="CD11" s="5"/>
      <c r="CE11" s="5"/>
      <c r="CF11" s="5"/>
      <c r="CG11" s="5">
        <f t="shared" ref="CG11:CG36" si="3">IF((K11+J11+L11)&lt;&gt;C11,1,0)</f>
        <v>0</v>
      </c>
      <c r="CH11" s="5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5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</row>
    <row r="12" spans="1:234" s="35" customFormat="1" ht="17.25" customHeight="1" x14ac:dyDescent="0.2">
      <c r="A12" s="246" t="s">
        <v>18</v>
      </c>
      <c r="B12" s="249"/>
      <c r="C12" s="23">
        <f t="shared" ref="C12:C34" si="4">SUM(D12:G12)</f>
        <v>0</v>
      </c>
      <c r="D12" s="36"/>
      <c r="E12" s="37"/>
      <c r="F12" s="37"/>
      <c r="G12" s="38"/>
      <c r="H12" s="39"/>
      <c r="I12" s="40"/>
      <c r="J12" s="41"/>
      <c r="K12" s="39"/>
      <c r="L12" s="38"/>
      <c r="M12" s="42"/>
      <c r="N12" s="32"/>
      <c r="O12" s="33" t="str">
        <f t="shared" si="1"/>
        <v/>
      </c>
      <c r="P12" s="34"/>
      <c r="Q12" s="34"/>
      <c r="R12" s="34"/>
      <c r="S12" s="34"/>
      <c r="T12" s="34"/>
      <c r="U12" s="34"/>
      <c r="V12" s="34"/>
      <c r="W12" s="34"/>
      <c r="X12" s="34"/>
      <c r="Y12" s="5"/>
      <c r="Z12" s="5"/>
      <c r="AA12" s="5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3"/>
      <c r="BY12" s="4"/>
      <c r="BZ12" s="4"/>
      <c r="CA12" s="5" t="str">
        <f t="shared" si="2"/>
        <v/>
      </c>
      <c r="CB12" s="5" t="str">
        <f t="shared" si="0"/>
        <v/>
      </c>
      <c r="CC12" s="5"/>
      <c r="CD12" s="5"/>
      <c r="CE12" s="5"/>
      <c r="CF12" s="5"/>
      <c r="CG12" s="5">
        <f t="shared" si="3"/>
        <v>0</v>
      </c>
      <c r="CH12" s="5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5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</row>
    <row r="13" spans="1:234" s="35" customFormat="1" ht="17.25" customHeight="1" x14ac:dyDescent="0.2">
      <c r="A13" s="246" t="s">
        <v>19</v>
      </c>
      <c r="B13" s="249"/>
      <c r="C13" s="23">
        <f t="shared" si="4"/>
        <v>0</v>
      </c>
      <c r="D13" s="36"/>
      <c r="E13" s="37"/>
      <c r="F13" s="37"/>
      <c r="G13" s="38"/>
      <c r="H13" s="39"/>
      <c r="I13" s="40"/>
      <c r="J13" s="41"/>
      <c r="K13" s="39"/>
      <c r="L13" s="38"/>
      <c r="M13" s="42"/>
      <c r="N13" s="32"/>
      <c r="O13" s="33" t="str">
        <f t="shared" si="1"/>
        <v/>
      </c>
      <c r="P13" s="34"/>
      <c r="Q13" s="34"/>
      <c r="R13" s="34"/>
      <c r="S13" s="34"/>
      <c r="T13" s="34"/>
      <c r="U13" s="34"/>
      <c r="V13" s="34"/>
      <c r="W13" s="34"/>
      <c r="X13" s="34"/>
      <c r="Y13" s="5"/>
      <c r="Z13" s="5"/>
      <c r="AA13" s="5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3"/>
      <c r="BY13" s="4"/>
      <c r="BZ13" s="4"/>
      <c r="CA13" s="5" t="str">
        <f t="shared" si="2"/>
        <v/>
      </c>
      <c r="CB13" s="5" t="str">
        <f t="shared" si="0"/>
        <v/>
      </c>
      <c r="CC13" s="5"/>
      <c r="CD13" s="5"/>
      <c r="CE13" s="5"/>
      <c r="CF13" s="5"/>
      <c r="CG13" s="5">
        <f t="shared" si="3"/>
        <v>0</v>
      </c>
      <c r="CH13" s="5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5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</row>
    <row r="14" spans="1:234" s="35" customFormat="1" ht="25.5" customHeight="1" x14ac:dyDescent="0.2">
      <c r="A14" s="246" t="s">
        <v>20</v>
      </c>
      <c r="B14" s="249"/>
      <c r="C14" s="23">
        <f t="shared" si="4"/>
        <v>0</v>
      </c>
      <c r="D14" s="36"/>
      <c r="E14" s="37"/>
      <c r="F14" s="37"/>
      <c r="G14" s="38"/>
      <c r="H14" s="39"/>
      <c r="I14" s="40"/>
      <c r="J14" s="41"/>
      <c r="K14" s="39"/>
      <c r="L14" s="38"/>
      <c r="M14" s="42"/>
      <c r="N14" s="32"/>
      <c r="O14" s="33" t="str">
        <f t="shared" si="1"/>
        <v/>
      </c>
      <c r="P14" s="34"/>
      <c r="Q14" s="34"/>
      <c r="R14" s="34"/>
      <c r="S14" s="34"/>
      <c r="T14" s="34"/>
      <c r="U14" s="34"/>
      <c r="V14" s="34"/>
      <c r="W14" s="34"/>
      <c r="X14" s="34"/>
      <c r="Y14" s="5"/>
      <c r="Z14" s="5"/>
      <c r="AA14" s="5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3"/>
      <c r="BY14" s="4"/>
      <c r="BZ14" s="4"/>
      <c r="CA14" s="5" t="str">
        <f t="shared" si="2"/>
        <v/>
      </c>
      <c r="CB14" s="5" t="str">
        <f t="shared" si="0"/>
        <v/>
      </c>
      <c r="CC14" s="5"/>
      <c r="CD14" s="5"/>
      <c r="CE14" s="5"/>
      <c r="CF14" s="5"/>
      <c r="CG14" s="5">
        <f t="shared" si="3"/>
        <v>0</v>
      </c>
      <c r="CH14" s="5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5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</row>
    <row r="15" spans="1:234" s="35" customFormat="1" ht="27" customHeight="1" x14ac:dyDescent="0.2">
      <c r="A15" s="246" t="s">
        <v>21</v>
      </c>
      <c r="B15" s="249"/>
      <c r="C15" s="23">
        <f t="shared" si="4"/>
        <v>0</v>
      </c>
      <c r="D15" s="36"/>
      <c r="E15" s="37"/>
      <c r="F15" s="37"/>
      <c r="G15" s="38"/>
      <c r="H15" s="39"/>
      <c r="I15" s="40"/>
      <c r="J15" s="41"/>
      <c r="K15" s="39"/>
      <c r="L15" s="38"/>
      <c r="M15" s="42"/>
      <c r="N15" s="32"/>
      <c r="O15" s="33" t="str">
        <f t="shared" si="1"/>
        <v/>
      </c>
      <c r="P15" s="34"/>
      <c r="Q15" s="34"/>
      <c r="R15" s="34"/>
      <c r="S15" s="34"/>
      <c r="T15" s="34"/>
      <c r="U15" s="34"/>
      <c r="V15" s="34"/>
      <c r="W15" s="34"/>
      <c r="X15" s="34"/>
      <c r="Y15" s="5"/>
      <c r="Z15" s="5"/>
      <c r="AA15" s="5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3"/>
      <c r="BY15" s="4"/>
      <c r="BZ15" s="4"/>
      <c r="CA15" s="5" t="str">
        <f t="shared" si="2"/>
        <v/>
      </c>
      <c r="CB15" s="5" t="str">
        <f t="shared" si="0"/>
        <v/>
      </c>
      <c r="CC15" s="5"/>
      <c r="CD15" s="5"/>
      <c r="CE15" s="5"/>
      <c r="CF15" s="5"/>
      <c r="CG15" s="5">
        <f t="shared" si="3"/>
        <v>0</v>
      </c>
      <c r="CH15" s="5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5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</row>
    <row r="16" spans="1:234" s="35" customFormat="1" ht="22.5" customHeight="1" x14ac:dyDescent="0.2">
      <c r="A16" s="246" t="s">
        <v>22</v>
      </c>
      <c r="B16" s="249"/>
      <c r="C16" s="23">
        <f t="shared" si="4"/>
        <v>0</v>
      </c>
      <c r="D16" s="36"/>
      <c r="E16" s="37"/>
      <c r="F16" s="37"/>
      <c r="G16" s="38"/>
      <c r="H16" s="39"/>
      <c r="I16" s="40"/>
      <c r="J16" s="41"/>
      <c r="K16" s="39"/>
      <c r="L16" s="38"/>
      <c r="M16" s="42"/>
      <c r="N16" s="32"/>
      <c r="O16" s="33" t="str">
        <f t="shared" si="1"/>
        <v/>
      </c>
      <c r="P16" s="34"/>
      <c r="Q16" s="34"/>
      <c r="R16" s="34"/>
      <c r="S16" s="34"/>
      <c r="T16" s="34"/>
      <c r="U16" s="34"/>
      <c r="V16" s="34"/>
      <c r="W16" s="34"/>
      <c r="X16" s="34"/>
      <c r="Y16" s="5"/>
      <c r="Z16" s="5"/>
      <c r="AA16" s="5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3"/>
      <c r="BY16" s="4"/>
      <c r="BZ16" s="4"/>
      <c r="CA16" s="5" t="str">
        <f t="shared" si="2"/>
        <v/>
      </c>
      <c r="CB16" s="5" t="str">
        <f t="shared" si="0"/>
        <v/>
      </c>
      <c r="CC16" s="5"/>
      <c r="CD16" s="5"/>
      <c r="CE16" s="5"/>
      <c r="CF16" s="5"/>
      <c r="CG16" s="5">
        <f t="shared" si="3"/>
        <v>0</v>
      </c>
      <c r="CH16" s="5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5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</row>
    <row r="17" spans="1:234" s="35" customFormat="1" ht="17.25" customHeight="1" x14ac:dyDescent="0.2">
      <c r="A17" s="246" t="s">
        <v>23</v>
      </c>
      <c r="B17" s="249"/>
      <c r="C17" s="23">
        <f t="shared" si="4"/>
        <v>0</v>
      </c>
      <c r="D17" s="36"/>
      <c r="E17" s="37"/>
      <c r="F17" s="37"/>
      <c r="G17" s="38"/>
      <c r="H17" s="39"/>
      <c r="I17" s="40"/>
      <c r="J17" s="41"/>
      <c r="K17" s="39"/>
      <c r="L17" s="38"/>
      <c r="M17" s="42"/>
      <c r="N17" s="32"/>
      <c r="O17" s="33" t="str">
        <f t="shared" si="1"/>
        <v/>
      </c>
      <c r="P17" s="34"/>
      <c r="Q17" s="34"/>
      <c r="R17" s="34"/>
      <c r="S17" s="34"/>
      <c r="T17" s="34"/>
      <c r="U17" s="34"/>
      <c r="V17" s="34"/>
      <c r="W17" s="34"/>
      <c r="X17" s="34"/>
      <c r="Y17" s="5"/>
      <c r="Z17" s="5"/>
      <c r="AA17" s="5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3"/>
      <c r="BY17" s="4"/>
      <c r="BZ17" s="4"/>
      <c r="CA17" s="5" t="str">
        <f t="shared" si="2"/>
        <v/>
      </c>
      <c r="CB17" s="5" t="str">
        <f t="shared" si="0"/>
        <v/>
      </c>
      <c r="CC17" s="5"/>
      <c r="CD17" s="5"/>
      <c r="CE17" s="5"/>
      <c r="CF17" s="5"/>
      <c r="CG17" s="5">
        <f t="shared" si="3"/>
        <v>0</v>
      </c>
      <c r="CH17" s="5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5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</row>
    <row r="18" spans="1:234" s="35" customFormat="1" ht="23.25" customHeight="1" x14ac:dyDescent="0.2">
      <c r="A18" s="246" t="s">
        <v>24</v>
      </c>
      <c r="B18" s="247"/>
      <c r="C18" s="23">
        <f t="shared" si="4"/>
        <v>0</v>
      </c>
      <c r="D18" s="36"/>
      <c r="E18" s="37"/>
      <c r="F18" s="37"/>
      <c r="G18" s="38"/>
      <c r="H18" s="39"/>
      <c r="I18" s="40"/>
      <c r="J18" s="41"/>
      <c r="K18" s="39"/>
      <c r="L18" s="38"/>
      <c r="M18" s="32"/>
      <c r="N18" s="32"/>
      <c r="O18" s="33" t="str">
        <f t="shared" si="1"/>
        <v/>
      </c>
      <c r="P18" s="34"/>
      <c r="Q18" s="34"/>
      <c r="R18" s="34"/>
      <c r="S18" s="34"/>
      <c r="T18" s="34"/>
      <c r="U18" s="34"/>
      <c r="V18" s="34"/>
      <c r="W18" s="34"/>
      <c r="X18" s="34"/>
      <c r="Y18" s="5"/>
      <c r="Z18" s="5"/>
      <c r="AA18" s="5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3"/>
      <c r="BY18" s="4"/>
      <c r="BZ18" s="4"/>
      <c r="CA18" s="5" t="str">
        <f t="shared" si="2"/>
        <v/>
      </c>
      <c r="CB18" s="5" t="str">
        <f>IF(CH18=1,"* Programa de Atención Domiciliaria a Personas con Dependencia Severa debe ser MENOR O IGUAL al Total. ","")</f>
        <v/>
      </c>
      <c r="CC18" s="5"/>
      <c r="CD18" s="5"/>
      <c r="CE18" s="5"/>
      <c r="CF18" s="5"/>
      <c r="CG18" s="5">
        <f t="shared" si="3"/>
        <v>0</v>
      </c>
      <c r="CH18" s="5">
        <f t="shared" ref="CH18:CH31" si="5">IF(M18&gt;C18,1,0)</f>
        <v>0</v>
      </c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5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</row>
    <row r="19" spans="1:234" s="35" customFormat="1" ht="17.25" customHeight="1" x14ac:dyDescent="0.2">
      <c r="A19" s="246" t="s">
        <v>25</v>
      </c>
      <c r="B19" s="249"/>
      <c r="C19" s="23">
        <f t="shared" si="4"/>
        <v>0</v>
      </c>
      <c r="D19" s="36"/>
      <c r="E19" s="37"/>
      <c r="F19" s="37"/>
      <c r="G19" s="38"/>
      <c r="H19" s="39"/>
      <c r="I19" s="40"/>
      <c r="J19" s="41"/>
      <c r="K19" s="39"/>
      <c r="L19" s="38"/>
      <c r="M19" s="32"/>
      <c r="N19" s="32"/>
      <c r="O19" s="33" t="str">
        <f t="shared" si="1"/>
        <v/>
      </c>
      <c r="P19" s="34"/>
      <c r="Q19" s="34"/>
      <c r="R19" s="34"/>
      <c r="S19" s="34"/>
      <c r="T19" s="34"/>
      <c r="U19" s="34"/>
      <c r="V19" s="34"/>
      <c r="W19" s="34"/>
      <c r="X19" s="34"/>
      <c r="Y19" s="5"/>
      <c r="Z19" s="5"/>
      <c r="AA19" s="5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3"/>
      <c r="BY19" s="4"/>
      <c r="BZ19" s="4"/>
      <c r="CA19" s="5" t="str">
        <f t="shared" si="2"/>
        <v/>
      </c>
      <c r="CB19" s="5" t="str">
        <f t="shared" si="0"/>
        <v/>
      </c>
      <c r="CC19" s="5"/>
      <c r="CD19" s="5"/>
      <c r="CE19" s="5"/>
      <c r="CF19" s="5"/>
      <c r="CG19" s="5">
        <f t="shared" si="3"/>
        <v>0</v>
      </c>
      <c r="CH19" s="5">
        <f t="shared" si="5"/>
        <v>0</v>
      </c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5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</row>
    <row r="20" spans="1:234" s="35" customFormat="1" ht="17.25" customHeight="1" x14ac:dyDescent="0.2">
      <c r="A20" s="246" t="s">
        <v>26</v>
      </c>
      <c r="B20" s="249"/>
      <c r="C20" s="23">
        <f t="shared" si="4"/>
        <v>0</v>
      </c>
      <c r="D20" s="36"/>
      <c r="E20" s="37"/>
      <c r="F20" s="37"/>
      <c r="G20" s="38"/>
      <c r="H20" s="39"/>
      <c r="I20" s="40"/>
      <c r="J20" s="41"/>
      <c r="K20" s="39"/>
      <c r="L20" s="38"/>
      <c r="M20" s="32"/>
      <c r="N20" s="32"/>
      <c r="O20" s="33" t="str">
        <f t="shared" si="1"/>
        <v/>
      </c>
      <c r="P20" s="34"/>
      <c r="Q20" s="34"/>
      <c r="R20" s="34"/>
      <c r="S20" s="34"/>
      <c r="T20" s="34"/>
      <c r="U20" s="34"/>
      <c r="V20" s="34"/>
      <c r="W20" s="34"/>
      <c r="X20" s="34"/>
      <c r="Y20" s="5"/>
      <c r="Z20" s="5"/>
      <c r="AA20" s="5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3"/>
      <c r="BY20" s="4"/>
      <c r="BZ20" s="4"/>
      <c r="CA20" s="5" t="str">
        <f t="shared" si="2"/>
        <v/>
      </c>
      <c r="CB20" s="5" t="str">
        <f t="shared" si="0"/>
        <v/>
      </c>
      <c r="CC20" s="5"/>
      <c r="CD20" s="5"/>
      <c r="CE20" s="5"/>
      <c r="CF20" s="5"/>
      <c r="CG20" s="5">
        <f t="shared" si="3"/>
        <v>0</v>
      </c>
      <c r="CH20" s="5">
        <f t="shared" si="5"/>
        <v>0</v>
      </c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5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</row>
    <row r="21" spans="1:234" s="35" customFormat="1" ht="25.5" customHeight="1" x14ac:dyDescent="0.2">
      <c r="A21" s="246" t="s">
        <v>27</v>
      </c>
      <c r="B21" s="249"/>
      <c r="C21" s="23">
        <f t="shared" si="4"/>
        <v>0</v>
      </c>
      <c r="D21" s="36"/>
      <c r="E21" s="37"/>
      <c r="F21" s="37"/>
      <c r="G21" s="38"/>
      <c r="H21" s="39"/>
      <c r="I21" s="40"/>
      <c r="J21" s="41"/>
      <c r="K21" s="39"/>
      <c r="L21" s="38"/>
      <c r="M21" s="42"/>
      <c r="N21" s="32"/>
      <c r="O21" s="33" t="str">
        <f t="shared" si="1"/>
        <v/>
      </c>
      <c r="P21" s="34"/>
      <c r="Q21" s="34"/>
      <c r="R21" s="34"/>
      <c r="S21" s="34"/>
      <c r="T21" s="34"/>
      <c r="U21" s="34"/>
      <c r="V21" s="34"/>
      <c r="W21" s="34"/>
      <c r="X21" s="34"/>
      <c r="Y21" s="5"/>
      <c r="Z21" s="5"/>
      <c r="AA21" s="5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3"/>
      <c r="BY21" s="4"/>
      <c r="BZ21" s="4"/>
      <c r="CA21" s="5" t="str">
        <f t="shared" si="2"/>
        <v/>
      </c>
      <c r="CB21" s="5" t="str">
        <f t="shared" si="0"/>
        <v/>
      </c>
      <c r="CC21" s="5"/>
      <c r="CD21" s="5"/>
      <c r="CE21" s="5"/>
      <c r="CF21" s="5"/>
      <c r="CG21" s="5">
        <f t="shared" si="3"/>
        <v>0</v>
      </c>
      <c r="CH21" s="5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5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</row>
    <row r="22" spans="1:234" s="35" customFormat="1" ht="17.25" customHeight="1" x14ac:dyDescent="0.2">
      <c r="A22" s="246" t="s">
        <v>28</v>
      </c>
      <c r="B22" s="249"/>
      <c r="C22" s="23">
        <f t="shared" si="4"/>
        <v>0</v>
      </c>
      <c r="D22" s="36"/>
      <c r="E22" s="37"/>
      <c r="F22" s="37"/>
      <c r="G22" s="38"/>
      <c r="H22" s="39"/>
      <c r="I22" s="40"/>
      <c r="J22" s="41"/>
      <c r="K22" s="39"/>
      <c r="L22" s="38"/>
      <c r="M22" s="42"/>
      <c r="N22" s="32"/>
      <c r="O22" s="33" t="str">
        <f t="shared" si="1"/>
        <v/>
      </c>
      <c r="P22" s="34"/>
      <c r="Q22" s="34"/>
      <c r="R22" s="34"/>
      <c r="S22" s="34"/>
      <c r="T22" s="34"/>
      <c r="U22" s="34"/>
      <c r="V22" s="34"/>
      <c r="W22" s="34"/>
      <c r="X22" s="34"/>
      <c r="Y22" s="5"/>
      <c r="Z22" s="5"/>
      <c r="AA22" s="5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3"/>
      <c r="BY22" s="4"/>
      <c r="BZ22" s="4"/>
      <c r="CA22" s="5" t="str">
        <f t="shared" si="2"/>
        <v/>
      </c>
      <c r="CB22" s="5" t="str">
        <f>IF(CH22=1,"* Programa de Atención Domiciliaria a Personas con Dependencia Severa debe ser MENOR O IGUAL al Total. ","")</f>
        <v/>
      </c>
      <c r="CC22" s="5"/>
      <c r="CD22" s="5"/>
      <c r="CE22" s="5"/>
      <c r="CF22" s="5"/>
      <c r="CG22" s="5">
        <f t="shared" si="3"/>
        <v>0</v>
      </c>
      <c r="CH22" s="5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5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</row>
    <row r="23" spans="1:234" s="35" customFormat="1" ht="17.25" customHeight="1" x14ac:dyDescent="0.2">
      <c r="A23" s="246" t="s">
        <v>29</v>
      </c>
      <c r="B23" s="247"/>
      <c r="C23" s="23">
        <f>SUM(D23:G23)</f>
        <v>0</v>
      </c>
      <c r="D23" s="36"/>
      <c r="E23" s="37"/>
      <c r="F23" s="37"/>
      <c r="G23" s="38"/>
      <c r="H23" s="39"/>
      <c r="I23" s="40"/>
      <c r="J23" s="41"/>
      <c r="K23" s="39"/>
      <c r="L23" s="38"/>
      <c r="M23" s="32"/>
      <c r="N23" s="32"/>
      <c r="O23" s="33" t="str">
        <f t="shared" si="1"/>
        <v/>
      </c>
      <c r="P23" s="34"/>
      <c r="Q23" s="34"/>
      <c r="R23" s="34"/>
      <c r="S23" s="34"/>
      <c r="T23" s="34"/>
      <c r="U23" s="34"/>
      <c r="V23" s="34"/>
      <c r="W23" s="34"/>
      <c r="X23" s="34"/>
      <c r="Y23" s="5"/>
      <c r="Z23" s="5"/>
      <c r="AA23" s="5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3"/>
      <c r="BY23" s="4"/>
      <c r="BZ23" s="4"/>
      <c r="CA23" s="5" t="str">
        <f t="shared" si="2"/>
        <v/>
      </c>
      <c r="CB23" s="5" t="str">
        <f t="shared" si="0"/>
        <v/>
      </c>
      <c r="CC23" s="5"/>
      <c r="CD23" s="5"/>
      <c r="CE23" s="5"/>
      <c r="CF23" s="5"/>
      <c r="CG23" s="5">
        <f t="shared" si="3"/>
        <v>0</v>
      </c>
      <c r="CH23" s="5">
        <f t="shared" si="5"/>
        <v>0</v>
      </c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5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</row>
    <row r="24" spans="1:234" s="35" customFormat="1" ht="17.25" customHeight="1" x14ac:dyDescent="0.2">
      <c r="A24" s="246" t="s">
        <v>30</v>
      </c>
      <c r="B24" s="247"/>
      <c r="C24" s="23">
        <f t="shared" si="4"/>
        <v>0</v>
      </c>
      <c r="D24" s="36"/>
      <c r="E24" s="37"/>
      <c r="F24" s="37"/>
      <c r="G24" s="38"/>
      <c r="H24" s="39"/>
      <c r="I24" s="40"/>
      <c r="J24" s="41"/>
      <c r="K24" s="39"/>
      <c r="L24" s="38"/>
      <c r="M24" s="32"/>
      <c r="N24" s="32"/>
      <c r="O24" s="33" t="str">
        <f t="shared" si="1"/>
        <v/>
      </c>
      <c r="P24" s="34"/>
      <c r="Q24" s="34"/>
      <c r="R24" s="34"/>
      <c r="S24" s="34"/>
      <c r="T24" s="34"/>
      <c r="U24" s="34"/>
      <c r="V24" s="34"/>
      <c r="W24" s="34"/>
      <c r="X24" s="34"/>
      <c r="Y24" s="5"/>
      <c r="Z24" s="5"/>
      <c r="AA24" s="5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3"/>
      <c r="BY24" s="4"/>
      <c r="BZ24" s="4"/>
      <c r="CA24" s="5" t="str">
        <f t="shared" si="2"/>
        <v/>
      </c>
      <c r="CB24" s="5" t="str">
        <f t="shared" si="0"/>
        <v/>
      </c>
      <c r="CC24" s="5"/>
      <c r="CD24" s="5"/>
      <c r="CE24" s="5"/>
      <c r="CF24" s="5"/>
      <c r="CG24" s="5">
        <f t="shared" si="3"/>
        <v>0</v>
      </c>
      <c r="CH24" s="5">
        <f t="shared" si="5"/>
        <v>0</v>
      </c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5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</row>
    <row r="25" spans="1:234" s="35" customFormat="1" ht="25.5" customHeight="1" x14ac:dyDescent="0.2">
      <c r="A25" s="246" t="s">
        <v>31</v>
      </c>
      <c r="B25" s="247"/>
      <c r="C25" s="23">
        <f>SUM(D25:G25)</f>
        <v>0</v>
      </c>
      <c r="D25" s="36"/>
      <c r="E25" s="37"/>
      <c r="F25" s="37"/>
      <c r="G25" s="38"/>
      <c r="H25" s="39"/>
      <c r="I25" s="40"/>
      <c r="J25" s="41"/>
      <c r="K25" s="39"/>
      <c r="L25" s="38"/>
      <c r="M25" s="32"/>
      <c r="N25" s="32"/>
      <c r="O25" s="33" t="str">
        <f t="shared" si="1"/>
        <v/>
      </c>
      <c r="P25" s="34"/>
      <c r="Q25" s="34"/>
      <c r="R25" s="34"/>
      <c r="S25" s="34"/>
      <c r="T25" s="34"/>
      <c r="U25" s="34"/>
      <c r="V25" s="34"/>
      <c r="W25" s="34"/>
      <c r="X25" s="34"/>
      <c r="Y25" s="5"/>
      <c r="Z25" s="5"/>
      <c r="AA25" s="5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3"/>
      <c r="BY25" s="4"/>
      <c r="BZ25" s="4"/>
      <c r="CA25" s="5" t="str">
        <f t="shared" si="2"/>
        <v/>
      </c>
      <c r="CB25" s="5" t="str">
        <f t="shared" si="0"/>
        <v/>
      </c>
      <c r="CC25" s="5"/>
      <c r="CD25" s="5"/>
      <c r="CE25" s="5"/>
      <c r="CF25" s="5"/>
      <c r="CG25" s="5">
        <f t="shared" si="3"/>
        <v>0</v>
      </c>
      <c r="CH25" s="5">
        <f t="shared" si="5"/>
        <v>0</v>
      </c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5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</row>
    <row r="26" spans="1:234" s="35" customFormat="1" ht="26.25" customHeight="1" x14ac:dyDescent="0.2">
      <c r="A26" s="246" t="s">
        <v>32</v>
      </c>
      <c r="B26" s="249"/>
      <c r="C26" s="23">
        <f t="shared" si="4"/>
        <v>0</v>
      </c>
      <c r="D26" s="36"/>
      <c r="E26" s="37"/>
      <c r="F26" s="37"/>
      <c r="G26" s="38"/>
      <c r="H26" s="39"/>
      <c r="I26" s="40"/>
      <c r="J26" s="41"/>
      <c r="K26" s="39"/>
      <c r="L26" s="38"/>
      <c r="M26" s="42"/>
      <c r="N26" s="32"/>
      <c r="O26" s="33" t="str">
        <f t="shared" si="1"/>
        <v/>
      </c>
      <c r="P26" s="34"/>
      <c r="Q26" s="34"/>
      <c r="R26" s="34"/>
      <c r="S26" s="34"/>
      <c r="T26" s="34"/>
      <c r="U26" s="34"/>
      <c r="V26" s="34"/>
      <c r="W26" s="34"/>
      <c r="X26" s="34"/>
      <c r="Y26" s="5"/>
      <c r="Z26" s="5"/>
      <c r="AA26" s="5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3"/>
      <c r="BY26" s="4"/>
      <c r="BZ26" s="4"/>
      <c r="CA26" s="5" t="str">
        <f t="shared" si="2"/>
        <v/>
      </c>
      <c r="CB26" s="5" t="str">
        <f t="shared" si="0"/>
        <v/>
      </c>
      <c r="CC26" s="5"/>
      <c r="CD26" s="5"/>
      <c r="CE26" s="5"/>
      <c r="CF26" s="5"/>
      <c r="CG26" s="5">
        <f t="shared" si="3"/>
        <v>0</v>
      </c>
      <c r="CH26" s="5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5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</row>
    <row r="27" spans="1:234" s="35" customFormat="1" ht="26.25" customHeight="1" x14ac:dyDescent="0.2">
      <c r="A27" s="246" t="s">
        <v>33</v>
      </c>
      <c r="B27" s="247"/>
      <c r="C27" s="23">
        <f t="shared" si="4"/>
        <v>0</v>
      </c>
      <c r="D27" s="36"/>
      <c r="E27" s="37"/>
      <c r="F27" s="37"/>
      <c r="G27" s="38"/>
      <c r="H27" s="39"/>
      <c r="I27" s="40"/>
      <c r="J27" s="41"/>
      <c r="K27" s="39"/>
      <c r="L27" s="38"/>
      <c r="M27" s="42"/>
      <c r="N27" s="32"/>
      <c r="O27" s="33" t="str">
        <f t="shared" si="1"/>
        <v/>
      </c>
      <c r="P27" s="34"/>
      <c r="Q27" s="34"/>
      <c r="R27" s="34"/>
      <c r="S27" s="34"/>
      <c r="T27" s="34"/>
      <c r="U27" s="34"/>
      <c r="V27" s="34"/>
      <c r="W27" s="34"/>
      <c r="X27" s="34"/>
      <c r="Y27" s="5"/>
      <c r="Z27" s="5"/>
      <c r="AA27" s="5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3"/>
      <c r="BY27" s="4"/>
      <c r="BZ27" s="4"/>
      <c r="CA27" s="5" t="str">
        <f t="shared" si="2"/>
        <v/>
      </c>
      <c r="CB27" s="5" t="str">
        <f t="shared" si="0"/>
        <v/>
      </c>
      <c r="CC27" s="5"/>
      <c r="CD27" s="5"/>
      <c r="CE27" s="5"/>
      <c r="CF27" s="5"/>
      <c r="CG27" s="5">
        <f t="shared" si="3"/>
        <v>0</v>
      </c>
      <c r="CH27" s="5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5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</row>
    <row r="28" spans="1:234" s="35" customFormat="1" ht="24.75" customHeight="1" x14ac:dyDescent="0.2">
      <c r="A28" s="228" t="s">
        <v>34</v>
      </c>
      <c r="B28" s="248"/>
      <c r="C28" s="23">
        <f t="shared" si="4"/>
        <v>0</v>
      </c>
      <c r="D28" s="36"/>
      <c r="E28" s="37"/>
      <c r="F28" s="37"/>
      <c r="G28" s="38"/>
      <c r="H28" s="39"/>
      <c r="I28" s="40"/>
      <c r="J28" s="41"/>
      <c r="K28" s="39"/>
      <c r="L28" s="38"/>
      <c r="M28" s="42"/>
      <c r="N28" s="32"/>
      <c r="O28" s="33" t="str">
        <f t="shared" si="1"/>
        <v/>
      </c>
      <c r="P28" s="34"/>
      <c r="Q28" s="34"/>
      <c r="R28" s="34"/>
      <c r="S28" s="34"/>
      <c r="T28" s="34"/>
      <c r="U28" s="34"/>
      <c r="V28" s="34"/>
      <c r="W28" s="34"/>
      <c r="X28" s="34"/>
      <c r="Y28" s="5"/>
      <c r="Z28" s="5"/>
      <c r="AA28" s="5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3"/>
      <c r="BY28" s="4"/>
      <c r="BZ28" s="4"/>
      <c r="CA28" s="5" t="str">
        <f t="shared" si="2"/>
        <v/>
      </c>
      <c r="CB28" s="5" t="str">
        <f t="shared" si="0"/>
        <v/>
      </c>
      <c r="CC28" s="5"/>
      <c r="CD28" s="5"/>
      <c r="CE28" s="5"/>
      <c r="CF28" s="5"/>
      <c r="CG28" s="5">
        <f t="shared" si="3"/>
        <v>0</v>
      </c>
      <c r="CH28" s="5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5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</row>
    <row r="29" spans="1:234" s="35" customFormat="1" ht="17.25" customHeight="1" x14ac:dyDescent="0.2">
      <c r="A29" s="228" t="s">
        <v>35</v>
      </c>
      <c r="B29" s="229"/>
      <c r="C29" s="23">
        <f t="shared" si="4"/>
        <v>0</v>
      </c>
      <c r="D29" s="36"/>
      <c r="E29" s="37"/>
      <c r="F29" s="37"/>
      <c r="G29" s="38"/>
      <c r="H29" s="39"/>
      <c r="I29" s="40"/>
      <c r="J29" s="41"/>
      <c r="K29" s="39"/>
      <c r="L29" s="38"/>
      <c r="M29" s="43"/>
      <c r="N29" s="32"/>
      <c r="O29" s="33" t="str">
        <f t="shared" si="1"/>
        <v/>
      </c>
      <c r="P29" s="34"/>
      <c r="Q29" s="34"/>
      <c r="R29" s="34"/>
      <c r="S29" s="34"/>
      <c r="T29" s="34"/>
      <c r="U29" s="34"/>
      <c r="V29" s="34"/>
      <c r="W29" s="34"/>
      <c r="X29" s="34"/>
      <c r="Y29" s="5"/>
      <c r="Z29" s="5"/>
      <c r="AA29" s="5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3"/>
      <c r="BY29" s="4"/>
      <c r="BZ29" s="4"/>
      <c r="CA29" s="5" t="str">
        <f t="shared" si="2"/>
        <v/>
      </c>
      <c r="CB29" s="5" t="str">
        <f t="shared" si="0"/>
        <v/>
      </c>
      <c r="CC29" s="5"/>
      <c r="CD29" s="5"/>
      <c r="CE29" s="5"/>
      <c r="CF29" s="5"/>
      <c r="CG29" s="5">
        <f t="shared" si="3"/>
        <v>0</v>
      </c>
      <c r="CH29" s="5">
        <f t="shared" si="5"/>
        <v>0</v>
      </c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5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</row>
    <row r="30" spans="1:234" s="35" customFormat="1" ht="17.25" customHeight="1" x14ac:dyDescent="0.2">
      <c r="A30" s="246" t="s">
        <v>36</v>
      </c>
      <c r="B30" s="249"/>
      <c r="C30" s="23">
        <f t="shared" si="4"/>
        <v>0</v>
      </c>
      <c r="D30" s="44"/>
      <c r="E30" s="37"/>
      <c r="F30" s="37"/>
      <c r="G30" s="38"/>
      <c r="H30" s="40"/>
      <c r="I30" s="40"/>
      <c r="J30" s="44"/>
      <c r="K30" s="39"/>
      <c r="L30" s="38"/>
      <c r="M30" s="43"/>
      <c r="N30" s="32"/>
      <c r="O30" s="33" t="str">
        <f t="shared" si="1"/>
        <v/>
      </c>
      <c r="P30" s="34"/>
      <c r="Q30" s="34"/>
      <c r="R30" s="34"/>
      <c r="S30" s="34"/>
      <c r="T30" s="34"/>
      <c r="U30" s="34"/>
      <c r="V30" s="34"/>
      <c r="W30" s="34"/>
      <c r="X30" s="34"/>
      <c r="Y30" s="5"/>
      <c r="Z30" s="5"/>
      <c r="AA30" s="5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3"/>
      <c r="BY30" s="4"/>
      <c r="BZ30" s="4"/>
      <c r="CA30" s="5" t="str">
        <f t="shared" si="2"/>
        <v/>
      </c>
      <c r="CB30" s="5" t="str">
        <f t="shared" si="0"/>
        <v/>
      </c>
      <c r="CC30" s="5"/>
      <c r="CD30" s="5"/>
      <c r="CE30" s="5"/>
      <c r="CF30" s="5"/>
      <c r="CG30" s="5">
        <f t="shared" si="3"/>
        <v>0</v>
      </c>
      <c r="CH30" s="5">
        <f t="shared" si="5"/>
        <v>0</v>
      </c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5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</row>
    <row r="31" spans="1:234" s="35" customFormat="1" ht="24" customHeight="1" x14ac:dyDescent="0.2">
      <c r="A31" s="250" t="s">
        <v>37</v>
      </c>
      <c r="B31" s="251"/>
      <c r="C31" s="45">
        <f>SUM(D31:G31)</f>
        <v>0</v>
      </c>
      <c r="D31" s="46"/>
      <c r="E31" s="47"/>
      <c r="F31" s="47"/>
      <c r="G31" s="48"/>
      <c r="H31" s="49"/>
      <c r="I31" s="49"/>
      <c r="J31" s="46"/>
      <c r="K31" s="50"/>
      <c r="L31" s="48"/>
      <c r="M31" s="51"/>
      <c r="N31" s="52"/>
      <c r="O31" s="33" t="str">
        <f t="shared" si="1"/>
        <v/>
      </c>
      <c r="P31" s="34"/>
      <c r="Q31" s="34"/>
      <c r="R31" s="34"/>
      <c r="S31" s="34"/>
      <c r="T31" s="34"/>
      <c r="U31" s="34"/>
      <c r="V31" s="34"/>
      <c r="W31" s="34"/>
      <c r="X31" s="34"/>
      <c r="Y31" s="5"/>
      <c r="Z31" s="5"/>
      <c r="AA31" s="5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3"/>
      <c r="BY31" s="4"/>
      <c r="BZ31" s="4"/>
      <c r="CA31" s="5" t="str">
        <f t="shared" si="2"/>
        <v/>
      </c>
      <c r="CB31" s="5" t="str">
        <f t="shared" si="0"/>
        <v/>
      </c>
      <c r="CC31" s="5"/>
      <c r="CD31" s="5"/>
      <c r="CE31" s="5"/>
      <c r="CF31" s="5"/>
      <c r="CG31" s="5">
        <f t="shared" si="3"/>
        <v>0</v>
      </c>
      <c r="CH31" s="5">
        <f t="shared" si="5"/>
        <v>0</v>
      </c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5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</row>
    <row r="32" spans="1:234" s="35" customFormat="1" ht="25.5" customHeight="1" x14ac:dyDescent="0.2">
      <c r="A32" s="201" t="s">
        <v>38</v>
      </c>
      <c r="B32" s="183" t="s">
        <v>39</v>
      </c>
      <c r="C32" s="54">
        <f>SUM(D32:G32)</f>
        <v>0</v>
      </c>
      <c r="D32" s="24"/>
      <c r="E32" s="25"/>
      <c r="F32" s="25"/>
      <c r="G32" s="30"/>
      <c r="H32" s="27"/>
      <c r="I32" s="28"/>
      <c r="J32" s="29"/>
      <c r="K32" s="27"/>
      <c r="L32" s="30"/>
      <c r="M32" s="55"/>
      <c r="N32" s="56"/>
      <c r="O32" s="33" t="str">
        <f t="shared" si="1"/>
        <v/>
      </c>
      <c r="P32" s="34"/>
      <c r="Q32" s="34"/>
      <c r="R32" s="34"/>
      <c r="S32" s="34"/>
      <c r="T32" s="34"/>
      <c r="U32" s="34"/>
      <c r="V32" s="34"/>
      <c r="W32" s="34"/>
      <c r="X32" s="34"/>
      <c r="Y32" s="5"/>
      <c r="Z32" s="5"/>
      <c r="AA32" s="5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3"/>
      <c r="BY32" s="4"/>
      <c r="BZ32" s="4"/>
      <c r="CA32" s="5" t="str">
        <f t="shared" si="2"/>
        <v/>
      </c>
      <c r="CB32" s="5" t="str">
        <f t="shared" si="0"/>
        <v/>
      </c>
      <c r="CC32" s="5"/>
      <c r="CD32" s="5"/>
      <c r="CE32" s="5"/>
      <c r="CF32" s="5"/>
      <c r="CG32" s="5">
        <f t="shared" si="3"/>
        <v>0</v>
      </c>
      <c r="CH32" s="5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5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</row>
    <row r="33" spans="1:234" s="35" customFormat="1" ht="36" customHeight="1" x14ac:dyDescent="0.2">
      <c r="A33" s="255"/>
      <c r="B33" s="184" t="s">
        <v>40</v>
      </c>
      <c r="C33" s="23">
        <f t="shared" si="4"/>
        <v>0</v>
      </c>
      <c r="D33" s="36"/>
      <c r="E33" s="37"/>
      <c r="F33" s="37"/>
      <c r="G33" s="38"/>
      <c r="H33" s="39"/>
      <c r="I33" s="40"/>
      <c r="J33" s="41"/>
      <c r="K33" s="39"/>
      <c r="L33" s="38"/>
      <c r="M33" s="185"/>
      <c r="N33" s="32"/>
      <c r="O33" s="33" t="str">
        <f t="shared" si="1"/>
        <v/>
      </c>
      <c r="P33" s="34"/>
      <c r="Q33" s="34"/>
      <c r="R33" s="34"/>
      <c r="S33" s="34"/>
      <c r="T33" s="34"/>
      <c r="U33" s="34"/>
      <c r="V33" s="34"/>
      <c r="W33" s="34"/>
      <c r="X33" s="34"/>
      <c r="Y33" s="5"/>
      <c r="Z33" s="5"/>
      <c r="AA33" s="5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3"/>
      <c r="BY33" s="4"/>
      <c r="BZ33" s="4"/>
      <c r="CA33" s="5" t="str">
        <f t="shared" si="2"/>
        <v/>
      </c>
      <c r="CB33" s="5" t="str">
        <f t="shared" si="0"/>
        <v/>
      </c>
      <c r="CC33" s="5"/>
      <c r="CD33" s="5"/>
      <c r="CE33" s="5"/>
      <c r="CF33" s="5"/>
      <c r="CG33" s="5">
        <f t="shared" si="3"/>
        <v>0</v>
      </c>
      <c r="CH33" s="5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5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</row>
    <row r="34" spans="1:234" s="35" customFormat="1" ht="31.5" x14ac:dyDescent="0.2">
      <c r="A34" s="255"/>
      <c r="B34" s="184" t="s">
        <v>41</v>
      </c>
      <c r="C34" s="23">
        <f t="shared" si="4"/>
        <v>0</v>
      </c>
      <c r="D34" s="59"/>
      <c r="E34" s="60"/>
      <c r="F34" s="60"/>
      <c r="G34" s="61"/>
      <c r="H34" s="62"/>
      <c r="I34" s="63"/>
      <c r="J34" s="64"/>
      <c r="K34" s="62"/>
      <c r="L34" s="61"/>
      <c r="M34" s="185"/>
      <c r="N34" s="32"/>
      <c r="O34" s="33" t="str">
        <f t="shared" si="1"/>
        <v/>
      </c>
      <c r="P34" s="34"/>
      <c r="Q34" s="34"/>
      <c r="R34" s="34"/>
      <c r="S34" s="34"/>
      <c r="T34" s="34"/>
      <c r="U34" s="34"/>
      <c r="V34" s="34"/>
      <c r="W34" s="34"/>
      <c r="X34" s="34"/>
      <c r="Y34" s="5"/>
      <c r="Z34" s="5"/>
      <c r="AA34" s="5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3"/>
      <c r="BY34" s="4"/>
      <c r="BZ34" s="4"/>
      <c r="CA34" s="5" t="str">
        <f t="shared" si="2"/>
        <v/>
      </c>
      <c r="CB34" s="5" t="str">
        <f t="shared" si="0"/>
        <v/>
      </c>
      <c r="CC34" s="5"/>
      <c r="CD34" s="5"/>
      <c r="CE34" s="5"/>
      <c r="CF34" s="5"/>
      <c r="CG34" s="5">
        <f t="shared" si="3"/>
        <v>0</v>
      </c>
      <c r="CH34" s="5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5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</row>
    <row r="35" spans="1:234" s="35" customFormat="1" ht="31.5" x14ac:dyDescent="0.2">
      <c r="A35" s="255"/>
      <c r="B35" s="184" t="s">
        <v>42</v>
      </c>
      <c r="C35" s="23">
        <f>SUM(D35:G35)</f>
        <v>0</v>
      </c>
      <c r="D35" s="65"/>
      <c r="E35" s="37"/>
      <c r="F35" s="37"/>
      <c r="G35" s="38"/>
      <c r="H35" s="39"/>
      <c r="I35" s="40"/>
      <c r="J35" s="41"/>
      <c r="K35" s="39"/>
      <c r="L35" s="38"/>
      <c r="M35" s="186"/>
      <c r="N35" s="32"/>
      <c r="O35" s="33" t="str">
        <f t="shared" si="1"/>
        <v/>
      </c>
      <c r="P35" s="34"/>
      <c r="Q35" s="34"/>
      <c r="R35" s="34"/>
      <c r="S35" s="34"/>
      <c r="T35" s="34"/>
      <c r="U35" s="34"/>
      <c r="V35" s="34"/>
      <c r="W35" s="34"/>
      <c r="X35" s="34"/>
      <c r="Y35" s="5"/>
      <c r="Z35" s="5"/>
      <c r="AA35" s="5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3"/>
      <c r="BY35" s="4"/>
      <c r="BZ35" s="4"/>
      <c r="CA35" s="5" t="str">
        <f t="shared" si="2"/>
        <v/>
      </c>
      <c r="CB35" s="5" t="str">
        <f t="shared" si="0"/>
        <v/>
      </c>
      <c r="CC35" s="5"/>
      <c r="CD35" s="5"/>
      <c r="CE35" s="5"/>
      <c r="CF35" s="5"/>
      <c r="CG35" s="5">
        <f t="shared" si="3"/>
        <v>0</v>
      </c>
      <c r="CH35" s="5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5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</row>
    <row r="36" spans="1:234" s="35" customFormat="1" ht="28.5" customHeight="1" x14ac:dyDescent="0.2">
      <c r="A36" s="203"/>
      <c r="B36" s="187" t="s">
        <v>43</v>
      </c>
      <c r="C36" s="45">
        <f>SUM(D36:G36)</f>
        <v>0</v>
      </c>
      <c r="D36" s="46"/>
      <c r="E36" s="47"/>
      <c r="F36" s="47"/>
      <c r="G36" s="48"/>
      <c r="H36" s="49"/>
      <c r="I36" s="49"/>
      <c r="J36" s="46"/>
      <c r="K36" s="50"/>
      <c r="L36" s="48"/>
      <c r="M36" s="188"/>
      <c r="N36" s="52"/>
      <c r="O36" s="33" t="str">
        <f t="shared" si="1"/>
        <v/>
      </c>
      <c r="P36" s="34"/>
      <c r="Q36" s="34"/>
      <c r="R36" s="34"/>
      <c r="S36" s="34"/>
      <c r="T36" s="34"/>
      <c r="U36" s="34"/>
      <c r="V36" s="34"/>
      <c r="W36" s="34"/>
      <c r="X36" s="34"/>
      <c r="Y36" s="5"/>
      <c r="Z36" s="5"/>
      <c r="AA36" s="5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3"/>
      <c r="BY36" s="4"/>
      <c r="BZ36" s="4"/>
      <c r="CA36" s="5" t="str">
        <f t="shared" si="2"/>
        <v/>
      </c>
      <c r="CB36" s="5" t="str">
        <f t="shared" si="0"/>
        <v/>
      </c>
      <c r="CC36" s="5"/>
      <c r="CD36" s="5"/>
      <c r="CE36" s="5"/>
      <c r="CF36" s="5"/>
      <c r="CG36" s="5">
        <f t="shared" si="3"/>
        <v>0</v>
      </c>
      <c r="CH36" s="5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5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</row>
    <row r="37" spans="1:234" s="35" customFormat="1" ht="32.1" customHeight="1" x14ac:dyDescent="0.2">
      <c r="A37" s="69" t="s">
        <v>44</v>
      </c>
      <c r="B37" s="70"/>
      <c r="C37" s="70"/>
      <c r="D37" s="71"/>
      <c r="E37" s="71"/>
      <c r="F37" s="71"/>
      <c r="G37" s="71"/>
      <c r="H37" s="10"/>
      <c r="I37" s="13"/>
      <c r="J37" s="10"/>
      <c r="K37" s="10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3"/>
      <c r="BX37" s="3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5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</row>
    <row r="38" spans="1:234" s="35" customFormat="1" ht="45.6" customHeight="1" x14ac:dyDescent="0.2">
      <c r="A38" s="204" t="s">
        <v>3</v>
      </c>
      <c r="B38" s="206"/>
      <c r="C38" s="72" t="s">
        <v>4</v>
      </c>
      <c r="D38" s="72" t="s">
        <v>5</v>
      </c>
      <c r="E38" s="73" t="s">
        <v>45</v>
      </c>
      <c r="F38" s="16" t="s">
        <v>46</v>
      </c>
      <c r="G38" s="15" t="s">
        <v>8</v>
      </c>
      <c r="H38" s="74" t="s">
        <v>9</v>
      </c>
      <c r="I38" s="74" t="s">
        <v>10</v>
      </c>
      <c r="J38" s="74" t="s">
        <v>15</v>
      </c>
      <c r="K38" s="10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3"/>
      <c r="BX38" s="3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5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</row>
    <row r="39" spans="1:234" s="35" customFormat="1" x14ac:dyDescent="0.2">
      <c r="A39" s="240" t="s">
        <v>47</v>
      </c>
      <c r="B39" s="241"/>
      <c r="C39" s="75">
        <f>SUM(D39:F39)</f>
        <v>0</v>
      </c>
      <c r="D39" s="76"/>
      <c r="E39" s="77"/>
      <c r="F39" s="78"/>
      <c r="G39" s="79"/>
      <c r="H39" s="80"/>
      <c r="I39" s="80"/>
      <c r="J39" s="80"/>
      <c r="K39" s="10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3"/>
      <c r="BX39" s="3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5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</row>
    <row r="40" spans="1:234" s="35" customFormat="1" x14ac:dyDescent="0.2">
      <c r="A40" s="246" t="s">
        <v>48</v>
      </c>
      <c r="B40" s="247"/>
      <c r="C40" s="81">
        <f t="shared" ref="C40:C45" si="6">SUM(D40:F40)</f>
        <v>0</v>
      </c>
      <c r="D40" s="65"/>
      <c r="E40" s="82"/>
      <c r="F40" s="83"/>
      <c r="G40" s="84"/>
      <c r="H40" s="80"/>
      <c r="I40" s="80"/>
      <c r="J40" s="80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3"/>
      <c r="BX40" s="3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5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</row>
    <row r="41" spans="1:234" s="35" customFormat="1" x14ac:dyDescent="0.2">
      <c r="A41" s="246" t="s">
        <v>49</v>
      </c>
      <c r="B41" s="247"/>
      <c r="C41" s="23">
        <f t="shared" si="6"/>
        <v>0</v>
      </c>
      <c r="D41" s="65"/>
      <c r="E41" s="82"/>
      <c r="F41" s="83"/>
      <c r="G41" s="84"/>
      <c r="H41" s="80"/>
      <c r="I41" s="80"/>
      <c r="J41" s="80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3"/>
      <c r="BX41" s="3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5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</row>
    <row r="42" spans="1:234" s="35" customFormat="1" x14ac:dyDescent="0.2">
      <c r="A42" s="246" t="s">
        <v>50</v>
      </c>
      <c r="B42" s="247"/>
      <c r="C42" s="23">
        <f t="shared" si="6"/>
        <v>0</v>
      </c>
      <c r="D42" s="65"/>
      <c r="E42" s="60"/>
      <c r="F42" s="83"/>
      <c r="G42" s="85"/>
      <c r="H42" s="86"/>
      <c r="I42" s="86"/>
      <c r="J42" s="86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3"/>
      <c r="BX42" s="3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5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</row>
    <row r="43" spans="1:234" s="35" customFormat="1" ht="21" x14ac:dyDescent="0.2">
      <c r="A43" s="245" t="s">
        <v>51</v>
      </c>
      <c r="B43" s="87" t="s">
        <v>52</v>
      </c>
      <c r="C43" s="88">
        <f t="shared" si="6"/>
        <v>47</v>
      </c>
      <c r="D43" s="76">
        <v>47</v>
      </c>
      <c r="E43" s="77"/>
      <c r="F43" s="78"/>
      <c r="G43" s="79"/>
      <c r="H43" s="89"/>
      <c r="I43" s="89"/>
      <c r="J43" s="89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3"/>
      <c r="BX43" s="3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5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</row>
    <row r="44" spans="1:234" s="35" customFormat="1" x14ac:dyDescent="0.2">
      <c r="A44" s="245"/>
      <c r="B44" s="90" t="s">
        <v>53</v>
      </c>
      <c r="C44" s="23">
        <f t="shared" si="6"/>
        <v>0</v>
      </c>
      <c r="D44" s="65"/>
      <c r="E44" s="82"/>
      <c r="F44" s="83"/>
      <c r="G44" s="84"/>
      <c r="H44" s="89"/>
      <c r="I44" s="89"/>
      <c r="J44" s="89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3"/>
      <c r="BX44" s="3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5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</row>
    <row r="45" spans="1:234" s="35" customFormat="1" ht="23.45" customHeight="1" x14ac:dyDescent="0.2">
      <c r="A45" s="245"/>
      <c r="B45" s="91" t="s">
        <v>54</v>
      </c>
      <c r="C45" s="45">
        <f t="shared" si="6"/>
        <v>0</v>
      </c>
      <c r="D45" s="92"/>
      <c r="E45" s="93"/>
      <c r="F45" s="94"/>
      <c r="G45" s="95"/>
      <c r="H45" s="80"/>
      <c r="I45" s="80"/>
      <c r="J45" s="80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3"/>
      <c r="BX45" s="3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5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</row>
    <row r="46" spans="1:234" s="35" customFormat="1" x14ac:dyDescent="0.2">
      <c r="A46" s="228" t="s">
        <v>55</v>
      </c>
      <c r="B46" s="229"/>
      <c r="C46" s="88">
        <f>SUM(D46:G46)</f>
        <v>10</v>
      </c>
      <c r="D46" s="76">
        <v>6</v>
      </c>
      <c r="E46" s="77">
        <v>4</v>
      </c>
      <c r="F46" s="78"/>
      <c r="G46" s="96"/>
      <c r="H46" s="97"/>
      <c r="I46" s="97"/>
      <c r="J46" s="97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3"/>
      <c r="BX46" s="3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5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</row>
    <row r="47" spans="1:234" s="35" customFormat="1" x14ac:dyDescent="0.2">
      <c r="A47" s="230" t="s">
        <v>56</v>
      </c>
      <c r="B47" s="231"/>
      <c r="C47" s="45">
        <f>SUM(D47:G47)</f>
        <v>1253</v>
      </c>
      <c r="D47" s="92">
        <v>161</v>
      </c>
      <c r="E47" s="93">
        <v>470</v>
      </c>
      <c r="F47" s="98">
        <v>201</v>
      </c>
      <c r="G47" s="99">
        <v>421</v>
      </c>
      <c r="H47" s="100"/>
      <c r="I47" s="100"/>
      <c r="J47" s="100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3"/>
      <c r="BX47" s="3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5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</row>
    <row r="48" spans="1:234" s="35" customFormat="1" x14ac:dyDescent="0.2">
      <c r="A48" s="232" t="s">
        <v>4</v>
      </c>
      <c r="B48" s="233"/>
      <c r="C48" s="101">
        <f t="shared" ref="C48:J48" si="7">SUM(C39:C47)</f>
        <v>1310</v>
      </c>
      <c r="D48" s="101">
        <f>SUM(D39:D47)</f>
        <v>214</v>
      </c>
      <c r="E48" s="102">
        <f t="shared" si="7"/>
        <v>474</v>
      </c>
      <c r="F48" s="103">
        <f t="shared" si="7"/>
        <v>201</v>
      </c>
      <c r="G48" s="104">
        <f>SUM(G46:G47)</f>
        <v>421</v>
      </c>
      <c r="H48" s="105">
        <f t="shared" si="7"/>
        <v>0</v>
      </c>
      <c r="I48" s="105">
        <f t="shared" si="7"/>
        <v>0</v>
      </c>
      <c r="J48" s="105">
        <f t="shared" si="7"/>
        <v>0</v>
      </c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3"/>
      <c r="BX48" s="3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5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</row>
    <row r="49" spans="1:234" s="35" customFormat="1" x14ac:dyDescent="0.2">
      <c r="A49" s="106" t="s">
        <v>57</v>
      </c>
      <c r="B49" s="107"/>
      <c r="C49" s="108"/>
      <c r="D49" s="108"/>
      <c r="E49" s="108"/>
      <c r="F49" s="13"/>
      <c r="G49" s="13"/>
      <c r="H49" s="10"/>
      <c r="I49" s="13"/>
      <c r="J49" s="10"/>
      <c r="K49" s="10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3"/>
      <c r="BX49" s="3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5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</row>
    <row r="50" spans="1:234" s="35" customFormat="1" ht="32.1" customHeight="1" x14ac:dyDescent="0.2">
      <c r="A50" s="109" t="s">
        <v>58</v>
      </c>
      <c r="B50" s="110"/>
      <c r="C50" s="110"/>
      <c r="D50" s="110"/>
      <c r="E50" s="110"/>
      <c r="F50" s="111"/>
      <c r="G50" s="111"/>
      <c r="H50" s="111"/>
      <c r="I50" s="13"/>
      <c r="J50" s="10"/>
      <c r="K50" s="10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3"/>
      <c r="BX50" s="3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5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</row>
    <row r="51" spans="1:234" s="35" customFormat="1" ht="71.45" customHeight="1" x14ac:dyDescent="0.2">
      <c r="A51" s="204" t="s">
        <v>3</v>
      </c>
      <c r="B51" s="206"/>
      <c r="C51" s="195" t="s">
        <v>4</v>
      </c>
      <c r="D51" s="112" t="s">
        <v>59</v>
      </c>
      <c r="E51" s="113" t="s">
        <v>60</v>
      </c>
      <c r="F51" s="22" t="s">
        <v>61</v>
      </c>
      <c r="G51" s="13"/>
      <c r="H51" s="114"/>
      <c r="I51" s="13"/>
      <c r="J51" s="10"/>
      <c r="K51" s="10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3"/>
      <c r="BX51" s="3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5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</row>
    <row r="52" spans="1:234" s="35" customFormat="1" x14ac:dyDescent="0.2">
      <c r="A52" s="234" t="s">
        <v>62</v>
      </c>
      <c r="B52" s="235"/>
      <c r="C52" s="115">
        <f t="shared" ref="C52:C58" si="8">SUM(D52:E52)</f>
        <v>225</v>
      </c>
      <c r="D52" s="76">
        <v>155</v>
      </c>
      <c r="E52" s="78">
        <v>70</v>
      </c>
      <c r="F52" s="116"/>
      <c r="G52" s="117"/>
      <c r="H52" s="118"/>
      <c r="I52" s="119"/>
      <c r="J52" s="117"/>
      <c r="K52" s="117"/>
      <c r="L52" s="5"/>
      <c r="M52" s="5"/>
      <c r="N52" s="5"/>
      <c r="O52" s="5"/>
      <c r="P52" s="5"/>
      <c r="Q52" s="5"/>
      <c r="R52" s="5"/>
      <c r="S52" s="5"/>
      <c r="T52" s="5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3"/>
      <c r="BX52" s="3"/>
      <c r="BY52" s="4"/>
      <c r="BZ52" s="4"/>
      <c r="CA52" s="5"/>
      <c r="CB52" s="5"/>
      <c r="CC52" s="5"/>
      <c r="CD52" s="5"/>
      <c r="CE52" s="5"/>
      <c r="CF52" s="5"/>
      <c r="CG52" s="5"/>
      <c r="CH52" s="5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5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</row>
    <row r="53" spans="1:234" s="35" customFormat="1" x14ac:dyDescent="0.2">
      <c r="A53" s="236" t="s">
        <v>63</v>
      </c>
      <c r="B53" s="237"/>
      <c r="C53" s="120">
        <f t="shared" si="8"/>
        <v>222</v>
      </c>
      <c r="D53" s="121">
        <v>166</v>
      </c>
      <c r="E53" s="122">
        <v>56</v>
      </c>
      <c r="F53" s="123"/>
      <c r="G53" s="117"/>
      <c r="H53" s="118"/>
      <c r="I53" s="119"/>
      <c r="J53" s="117"/>
      <c r="K53" s="117"/>
      <c r="L53" s="5"/>
      <c r="M53" s="5"/>
      <c r="N53" s="5"/>
      <c r="O53" s="5"/>
      <c r="P53" s="5"/>
      <c r="Q53" s="5"/>
      <c r="R53" s="5"/>
      <c r="S53" s="5"/>
      <c r="T53" s="5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3"/>
      <c r="BX53" s="3"/>
      <c r="BY53" s="4"/>
      <c r="BZ53" s="4"/>
      <c r="CA53" s="5"/>
      <c r="CB53" s="5"/>
      <c r="CC53" s="5"/>
      <c r="CD53" s="5"/>
      <c r="CE53" s="5"/>
      <c r="CF53" s="5"/>
      <c r="CG53" s="5"/>
      <c r="CH53" s="5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5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</row>
    <row r="54" spans="1:234" s="35" customFormat="1" ht="27.75" customHeight="1" x14ac:dyDescent="0.2">
      <c r="A54" s="238" t="s">
        <v>38</v>
      </c>
      <c r="B54" s="124" t="s">
        <v>64</v>
      </c>
      <c r="C54" s="115">
        <f t="shared" si="8"/>
        <v>53</v>
      </c>
      <c r="D54" s="76">
        <v>42</v>
      </c>
      <c r="E54" s="78">
        <v>11</v>
      </c>
      <c r="F54" s="125">
        <v>4</v>
      </c>
      <c r="G54" s="117" t="str">
        <f>CA54&amp;CB54</f>
        <v/>
      </c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5"/>
      <c r="T54" s="5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3"/>
      <c r="BX54" s="3"/>
      <c r="BY54" s="4"/>
      <c r="BZ54" s="4"/>
      <c r="CA54" s="5" t="str">
        <f>IF(CG54=1,"* Programa de Atención domiciliaria apersonas con Dependencia Severa debe ser MENOR O IGUAL al Total.","")</f>
        <v/>
      </c>
      <c r="CB54" s="5" t="str">
        <f>IF(CH54=1,"* Recuerde digitar la Columna Programa de Atención Domiciliaria a Personas con Dependencia Severa (Digite Cero si no tiene). ","")</f>
        <v/>
      </c>
      <c r="CC54" s="5"/>
      <c r="CD54" s="5"/>
      <c r="CE54" s="5"/>
      <c r="CF54" s="5"/>
      <c r="CG54" s="5">
        <f>IF(F54&gt;C54,1,0)</f>
        <v>0</v>
      </c>
      <c r="CH54" s="5">
        <f>IF(AND(C54&lt;&gt;0,F54=""),1,0)</f>
        <v>0</v>
      </c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5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</row>
    <row r="55" spans="1:234" s="35" customFormat="1" ht="18" customHeight="1" x14ac:dyDescent="0.2">
      <c r="A55" s="239"/>
      <c r="B55" s="126" t="s">
        <v>65</v>
      </c>
      <c r="C55" s="127">
        <f t="shared" si="8"/>
        <v>365</v>
      </c>
      <c r="D55" s="92">
        <v>225</v>
      </c>
      <c r="E55" s="98">
        <v>140</v>
      </c>
      <c r="F55" s="128">
        <v>26</v>
      </c>
      <c r="G55" s="117" t="str">
        <f>CA55&amp;CB55</f>
        <v/>
      </c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5"/>
      <c r="T55" s="5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3"/>
      <c r="BX55" s="3"/>
      <c r="BY55" s="4"/>
      <c r="BZ55" s="4"/>
      <c r="CA55" s="5" t="str">
        <f>IF(CG55=1,"* Programa de Atención domiciliaria apersonas con Dependencia Severa debe ser MENOR O IGUAL al Total.","")</f>
        <v/>
      </c>
      <c r="CB55" s="5" t="str">
        <f>IF(CH55=1,"* Recuerde digitar la Columna Programa de Atención Domiciliaria a Personas con Dependencia Severa (Digite Cero si no tiene). ","")</f>
        <v/>
      </c>
      <c r="CC55" s="5"/>
      <c r="CD55" s="5"/>
      <c r="CE55" s="5"/>
      <c r="CF55" s="5"/>
      <c r="CG55" s="5">
        <f>IF(F55&gt;C55,1,0)</f>
        <v>0</v>
      </c>
      <c r="CH55" s="5">
        <f>IF(AND(C55&lt;&gt;0,F55=""),1,0)</f>
        <v>0</v>
      </c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5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</row>
    <row r="56" spans="1:234" s="35" customFormat="1" x14ac:dyDescent="0.2">
      <c r="A56" s="240" t="s">
        <v>66</v>
      </c>
      <c r="B56" s="241"/>
      <c r="C56" s="115">
        <f t="shared" si="8"/>
        <v>0</v>
      </c>
      <c r="D56" s="76"/>
      <c r="E56" s="129"/>
      <c r="F56" s="125"/>
      <c r="G56" s="117" t="str">
        <f>CA56&amp;CB56</f>
        <v/>
      </c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5"/>
      <c r="T56" s="5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3"/>
      <c r="BX56" s="3"/>
      <c r="BY56" s="4"/>
      <c r="BZ56" s="4"/>
      <c r="CA56" s="5" t="str">
        <f>IF(CG56=1,"* Programa de Atención domiciliaria apersonas con Dependencia Severa debe ser MENOR O IGUAL al Total.","")</f>
        <v/>
      </c>
      <c r="CB56" s="5" t="str">
        <f>IF(CH56=1,"* Recuerde digitar la Columna Programa de Atención Domiciliaria a Personas con Dependencia Severa (Digite Cero si no tiene). ","")</f>
        <v/>
      </c>
      <c r="CC56" s="5"/>
      <c r="CD56" s="5"/>
      <c r="CE56" s="5"/>
      <c r="CF56" s="5"/>
      <c r="CG56" s="5">
        <f>IF(F56&gt;C56,1,0)</f>
        <v>0</v>
      </c>
      <c r="CH56" s="5">
        <f>IF(AND(C56&lt;&gt;0,F56=""),1,0)</f>
        <v>0</v>
      </c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5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</row>
    <row r="57" spans="1:234" s="35" customFormat="1" x14ac:dyDescent="0.2">
      <c r="A57" s="242" t="s">
        <v>67</v>
      </c>
      <c r="B57" s="242"/>
      <c r="C57" s="130">
        <f t="shared" si="8"/>
        <v>392</v>
      </c>
      <c r="D57" s="131">
        <v>246</v>
      </c>
      <c r="E57" s="132">
        <v>146</v>
      </c>
      <c r="F57" s="133"/>
      <c r="G57" s="117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5"/>
      <c r="T57" s="5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3"/>
      <c r="BX57" s="3"/>
      <c r="BY57" s="4"/>
      <c r="BZ57" s="4"/>
      <c r="CA57" s="5"/>
      <c r="CB57" s="5"/>
      <c r="CC57" s="5"/>
      <c r="CD57" s="5"/>
      <c r="CE57" s="5"/>
      <c r="CF57" s="5"/>
      <c r="CG57" s="5"/>
      <c r="CH57" s="5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5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</row>
    <row r="58" spans="1:234" s="35" customFormat="1" ht="18.75" customHeight="1" x14ac:dyDescent="0.2">
      <c r="A58" s="243" t="s">
        <v>68</v>
      </c>
      <c r="B58" s="244"/>
      <c r="C58" s="127">
        <f t="shared" si="8"/>
        <v>0</v>
      </c>
      <c r="D58" s="92"/>
      <c r="E58" s="134"/>
      <c r="F58" s="128"/>
      <c r="G58" s="117" t="str">
        <f>CA58&amp;CB58</f>
        <v/>
      </c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5"/>
      <c r="T58" s="5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3"/>
      <c r="BX58" s="3"/>
      <c r="BY58" s="4"/>
      <c r="BZ58" s="4"/>
      <c r="CA58" s="5" t="str">
        <f>IF(CG58=1,"* Programa de Atención domiciliaria apersonas con Dependencia Severa debe ser MENOR O IGUAL al Total.","")</f>
        <v/>
      </c>
      <c r="CB58" s="5" t="str">
        <f>IF(CH58=1,"* Recuerde digitar la Columna Programa de Atención Domiciliaria a Personas con Dependencia Severa (Digite Cero si no tiene). ","")</f>
        <v/>
      </c>
      <c r="CC58" s="5"/>
      <c r="CD58" s="5"/>
      <c r="CE58" s="5"/>
      <c r="CF58" s="5"/>
      <c r="CG58" s="5">
        <f>IF(F58&gt;C58,1,0)</f>
        <v>0</v>
      </c>
      <c r="CH58" s="5">
        <f>IF(AND(C58&lt;&gt;0,F58=""),1,0)</f>
        <v>0</v>
      </c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5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</row>
    <row r="59" spans="1:234" s="35" customFormat="1" x14ac:dyDescent="0.2">
      <c r="A59" s="242" t="s">
        <v>69</v>
      </c>
      <c r="B59" s="242"/>
      <c r="C59" s="135">
        <f>D59</f>
        <v>0</v>
      </c>
      <c r="D59" s="131"/>
      <c r="E59" s="136"/>
      <c r="F59" s="137"/>
      <c r="G59" s="117" t="str">
        <f>CA59&amp;CB59</f>
        <v/>
      </c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5"/>
      <c r="T59" s="5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3"/>
      <c r="BX59" s="3"/>
      <c r="BY59" s="4"/>
      <c r="BZ59" s="4"/>
      <c r="CA59" s="5" t="str">
        <f>IF(CG59=1,"* Programa de Atención domiciliaria apersonas con Dependencia Severa debe ser MENOR O IGUAL al Total.","")</f>
        <v/>
      </c>
      <c r="CB59" s="5" t="str">
        <f>IF(CH59=1,"* Recuerde digitar la Columna Programa de Atención Domiciliaria a Personas con Dependencia Severa (Digite Cero si no tiene). ","")</f>
        <v/>
      </c>
      <c r="CC59" s="5"/>
      <c r="CD59" s="5"/>
      <c r="CE59" s="5"/>
      <c r="CF59" s="5"/>
      <c r="CG59" s="5">
        <f>IF(F59&gt;C59,1,0)</f>
        <v>0</v>
      </c>
      <c r="CH59" s="5">
        <f>IF(AND(C59&lt;&gt;0,F59=""),1,0)</f>
        <v>0</v>
      </c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5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</row>
    <row r="60" spans="1:234" s="35" customFormat="1" x14ac:dyDescent="0.2">
      <c r="A60" s="227" t="s">
        <v>70</v>
      </c>
      <c r="B60" s="227"/>
      <c r="C60" s="138">
        <f>D60</f>
        <v>0</v>
      </c>
      <c r="D60" s="65"/>
      <c r="E60" s="139"/>
      <c r="F60" s="140"/>
      <c r="G60" s="117"/>
      <c r="H60" s="119"/>
      <c r="I60" s="117"/>
      <c r="J60" s="117"/>
      <c r="K60" s="117"/>
      <c r="L60" s="5"/>
      <c r="M60" s="5"/>
      <c r="N60" s="5"/>
      <c r="O60" s="5"/>
      <c r="P60" s="5"/>
      <c r="Q60" s="5"/>
      <c r="R60" s="5"/>
      <c r="S60" s="5"/>
      <c r="T60" s="5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3"/>
      <c r="BX60" s="3"/>
      <c r="BY60" s="4"/>
      <c r="BZ60" s="4"/>
      <c r="CA60" s="5"/>
      <c r="CB60" s="5"/>
      <c r="CC60" s="5"/>
      <c r="CD60" s="5"/>
      <c r="CE60" s="5"/>
      <c r="CF60" s="5"/>
      <c r="CG60" s="5"/>
      <c r="CH60" s="5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5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</row>
    <row r="61" spans="1:234" s="35" customFormat="1" ht="23.25" customHeight="1" x14ac:dyDescent="0.2">
      <c r="A61" s="209" t="s">
        <v>71</v>
      </c>
      <c r="B61" s="209"/>
      <c r="C61" s="141">
        <f>+F61</f>
        <v>0</v>
      </c>
      <c r="D61" s="142"/>
      <c r="E61" s="143"/>
      <c r="F61" s="144"/>
      <c r="G61" s="117" t="str">
        <f>CA61&amp;CB61</f>
        <v/>
      </c>
      <c r="H61" s="119"/>
      <c r="I61" s="117"/>
      <c r="J61" s="117"/>
      <c r="K61" s="117"/>
      <c r="L61" s="5"/>
      <c r="M61" s="5"/>
      <c r="N61" s="5"/>
      <c r="O61" s="5"/>
      <c r="P61" s="5"/>
      <c r="Q61" s="5"/>
      <c r="R61" s="5"/>
      <c r="S61" s="5"/>
      <c r="T61" s="5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3"/>
      <c r="BX61" s="3"/>
      <c r="BY61" s="4"/>
      <c r="BZ61" s="4"/>
      <c r="CA61" s="5" t="str">
        <f>IF(CG61=1,"* Programa de Atención domiciliaria apersonas con Dependencia Severa debe ser MENOR O IGUAL al Total.","")</f>
        <v/>
      </c>
      <c r="CB61" s="5" t="str">
        <f>IF(CH61=1,"* Recuerde digitar la Columna Programa de Atención Domiciliaria a Personas con Dependencia Severa (Digite Cero si no tiene). ","")</f>
        <v/>
      </c>
      <c r="CC61" s="5"/>
      <c r="CD61" s="5"/>
      <c r="CE61" s="5"/>
      <c r="CF61" s="5"/>
      <c r="CG61" s="5">
        <f>IF(F61&gt;C61,1,0)</f>
        <v>0</v>
      </c>
      <c r="CH61" s="5">
        <f>IF(AND(C61&lt;&gt;0,F61=""),1,0)</f>
        <v>0</v>
      </c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5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</row>
    <row r="62" spans="1:234" s="35" customFormat="1" ht="32.1" customHeight="1" x14ac:dyDescent="0.2">
      <c r="A62" s="109" t="s">
        <v>72</v>
      </c>
      <c r="B62" s="110"/>
      <c r="C62" s="110"/>
      <c r="D62" s="110"/>
      <c r="E62" s="110"/>
      <c r="F62" s="110"/>
      <c r="G62" s="145"/>
      <c r="H62" s="146"/>
      <c r="I62" s="119"/>
      <c r="J62" s="117"/>
      <c r="K62" s="117"/>
      <c r="L62" s="5"/>
      <c r="M62" s="5"/>
      <c r="N62" s="5"/>
      <c r="O62" s="5"/>
      <c r="P62" s="5"/>
      <c r="Q62" s="5"/>
      <c r="R62" s="5"/>
      <c r="S62" s="5"/>
      <c r="T62" s="5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3"/>
      <c r="BX62" s="3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5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</row>
    <row r="63" spans="1:234" s="35" customFormat="1" x14ac:dyDescent="0.2">
      <c r="A63" s="210" t="s">
        <v>73</v>
      </c>
      <c r="B63" s="211"/>
      <c r="C63" s="216" t="s">
        <v>74</v>
      </c>
      <c r="D63" s="216"/>
      <c r="E63" s="216"/>
      <c r="F63" s="216"/>
      <c r="G63" s="217"/>
      <c r="H63" s="218" t="s">
        <v>75</v>
      </c>
      <c r="I63" s="219"/>
      <c r="J63" s="10"/>
      <c r="K63" s="10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3"/>
      <c r="BX63" s="3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5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</row>
    <row r="64" spans="1:234" s="35" customFormat="1" x14ac:dyDescent="0.2">
      <c r="A64" s="212"/>
      <c r="B64" s="213"/>
      <c r="C64" s="210" t="s">
        <v>4</v>
      </c>
      <c r="D64" s="204" t="s">
        <v>76</v>
      </c>
      <c r="E64" s="205"/>
      <c r="F64" s="206"/>
      <c r="G64" s="221" t="s">
        <v>77</v>
      </c>
      <c r="H64" s="220"/>
      <c r="I64" s="219"/>
      <c r="J64" s="10"/>
      <c r="K64" s="10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3"/>
      <c r="BX64" s="3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5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</row>
    <row r="65" spans="1:234" s="35" customFormat="1" ht="26.45" customHeight="1" x14ac:dyDescent="0.2">
      <c r="A65" s="214"/>
      <c r="B65" s="215"/>
      <c r="C65" s="214"/>
      <c r="D65" s="112" t="s">
        <v>78</v>
      </c>
      <c r="E65" s="16" t="s">
        <v>79</v>
      </c>
      <c r="F65" s="147" t="s">
        <v>80</v>
      </c>
      <c r="G65" s="222"/>
      <c r="H65" s="148" t="s">
        <v>81</v>
      </c>
      <c r="I65" s="195" t="s">
        <v>82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3"/>
      <c r="BX65" s="3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5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</row>
    <row r="66" spans="1:234" s="35" customFormat="1" x14ac:dyDescent="0.2">
      <c r="A66" s="223" t="s">
        <v>83</v>
      </c>
      <c r="B66" s="224"/>
      <c r="C66" s="149">
        <f>SUM(D66:F66)+H66</f>
        <v>0</v>
      </c>
      <c r="D66" s="76"/>
      <c r="E66" s="77"/>
      <c r="F66" s="150"/>
      <c r="G66" s="151"/>
      <c r="H66" s="125">
        <v>0</v>
      </c>
      <c r="I66" s="15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3"/>
      <c r="BX66" s="3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5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</row>
    <row r="67" spans="1:234" s="35" customFormat="1" x14ac:dyDescent="0.2">
      <c r="A67" s="225" t="s">
        <v>84</v>
      </c>
      <c r="B67" s="226"/>
      <c r="C67" s="153">
        <f t="shared" ref="C67:C71" si="9">SUM(D67:F67)+H67</f>
        <v>0</v>
      </c>
      <c r="D67" s="65"/>
      <c r="E67" s="82"/>
      <c r="F67" s="154"/>
      <c r="G67" s="155"/>
      <c r="H67" s="156">
        <v>0</v>
      </c>
      <c r="I67" s="157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3"/>
      <c r="BX67" s="3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5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</row>
    <row r="68" spans="1:234" s="35" customFormat="1" x14ac:dyDescent="0.2">
      <c r="A68" s="225" t="s">
        <v>85</v>
      </c>
      <c r="B68" s="226"/>
      <c r="C68" s="153">
        <f t="shared" si="9"/>
        <v>3</v>
      </c>
      <c r="D68" s="65"/>
      <c r="E68" s="82"/>
      <c r="F68" s="154"/>
      <c r="G68" s="155"/>
      <c r="H68" s="156">
        <v>3</v>
      </c>
      <c r="I68" s="157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3"/>
      <c r="BX68" s="3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5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</row>
    <row r="69" spans="1:234" s="35" customFormat="1" x14ac:dyDescent="0.2">
      <c r="A69" s="225" t="s">
        <v>86</v>
      </c>
      <c r="B69" s="226"/>
      <c r="C69" s="153">
        <f t="shared" si="9"/>
        <v>15</v>
      </c>
      <c r="D69" s="65"/>
      <c r="E69" s="82"/>
      <c r="F69" s="154"/>
      <c r="G69" s="155"/>
      <c r="H69" s="156">
        <v>15</v>
      </c>
      <c r="I69" s="157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3"/>
      <c r="BX69" s="3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5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</row>
    <row r="70" spans="1:234" s="35" customFormat="1" x14ac:dyDescent="0.2">
      <c r="A70" s="225" t="s">
        <v>87</v>
      </c>
      <c r="B70" s="226"/>
      <c r="C70" s="153">
        <f t="shared" si="9"/>
        <v>0</v>
      </c>
      <c r="D70" s="65"/>
      <c r="E70" s="82"/>
      <c r="F70" s="154"/>
      <c r="G70" s="155"/>
      <c r="H70" s="156">
        <v>0</v>
      </c>
      <c r="I70" s="157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3"/>
      <c r="BX70" s="3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5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</row>
    <row r="71" spans="1:234" s="35" customFormat="1" x14ac:dyDescent="0.2">
      <c r="A71" s="207" t="s">
        <v>88</v>
      </c>
      <c r="B71" s="208"/>
      <c r="C71" s="158">
        <f t="shared" si="9"/>
        <v>0</v>
      </c>
      <c r="D71" s="92"/>
      <c r="E71" s="93"/>
      <c r="F71" s="159"/>
      <c r="G71" s="160"/>
      <c r="H71" s="128">
        <v>0</v>
      </c>
      <c r="I71" s="16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3"/>
      <c r="BX71" s="3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5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</row>
    <row r="72" spans="1:234" s="35" customFormat="1" x14ac:dyDescent="0.2">
      <c r="A72" s="1" t="s">
        <v>89</v>
      </c>
      <c r="B72" s="10"/>
      <c r="C72" s="10"/>
      <c r="D72" s="10"/>
      <c r="E72" s="10"/>
      <c r="F72" s="10"/>
      <c r="G72" s="10"/>
      <c r="H72" s="10"/>
      <c r="I72" s="1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3"/>
      <c r="BX72" s="3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5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</row>
    <row r="73" spans="1:234" s="35" customFormat="1" ht="32.1" customHeight="1" x14ac:dyDescent="0.2">
      <c r="A73" s="162" t="s">
        <v>90</v>
      </c>
      <c r="B73" s="163"/>
      <c r="C73" s="163"/>
      <c r="D73" s="163"/>
      <c r="E73" s="163"/>
      <c r="F73" s="164"/>
      <c r="G73" s="164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3"/>
      <c r="BX73" s="3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5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</row>
    <row r="74" spans="1:234" s="35" customFormat="1" ht="21" customHeight="1" x14ac:dyDescent="0.2">
      <c r="A74" s="199" t="s">
        <v>91</v>
      </c>
      <c r="B74" s="199" t="s">
        <v>92</v>
      </c>
      <c r="C74" s="204" t="s">
        <v>93</v>
      </c>
      <c r="D74" s="205"/>
      <c r="E74" s="205"/>
      <c r="F74" s="205"/>
      <c r="G74" s="206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3"/>
      <c r="BX74" s="3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5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</row>
    <row r="75" spans="1:234" s="35" customFormat="1" ht="21.75" customHeight="1" x14ac:dyDescent="0.2">
      <c r="A75" s="200"/>
      <c r="B75" s="200"/>
      <c r="C75" s="112" t="s">
        <v>94</v>
      </c>
      <c r="D75" s="165" t="s">
        <v>95</v>
      </c>
      <c r="E75" s="16" t="s">
        <v>96</v>
      </c>
      <c r="F75" s="16" t="s">
        <v>97</v>
      </c>
      <c r="G75" s="147" t="s">
        <v>98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3"/>
      <c r="BX75" s="3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5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</row>
    <row r="76" spans="1:234" s="35" customFormat="1" ht="21" customHeight="1" x14ac:dyDescent="0.2">
      <c r="A76" s="166" t="s">
        <v>99</v>
      </c>
      <c r="B76" s="167">
        <f>SUM(C76:G76)</f>
        <v>0</v>
      </c>
      <c r="C76" s="76"/>
      <c r="D76" s="168"/>
      <c r="E76" s="168"/>
      <c r="F76" s="168"/>
      <c r="G76" s="169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3"/>
      <c r="BX76" s="3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5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</row>
    <row r="77" spans="1:234" s="35" customFormat="1" ht="21" customHeight="1" x14ac:dyDescent="0.2">
      <c r="A77" s="170" t="s">
        <v>53</v>
      </c>
      <c r="B77" s="171">
        <f>SUM(C77:G77)</f>
        <v>0</v>
      </c>
      <c r="C77" s="92"/>
      <c r="D77" s="94"/>
      <c r="E77" s="94"/>
      <c r="F77" s="94"/>
      <c r="G77" s="17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3"/>
      <c r="BX77" s="3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5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</row>
    <row r="78" spans="1:234" ht="32.1" customHeight="1" x14ac:dyDescent="0.2">
      <c r="A78" s="162" t="s">
        <v>100</v>
      </c>
      <c r="B78" s="163"/>
      <c r="C78" s="163"/>
      <c r="D78" s="163"/>
      <c r="E78" s="163"/>
      <c r="F78" s="164"/>
      <c r="G78" s="164"/>
    </row>
    <row r="79" spans="1:234" ht="21" customHeight="1" x14ac:dyDescent="0.2">
      <c r="A79" s="199" t="s">
        <v>91</v>
      </c>
      <c r="B79" s="199" t="s">
        <v>101</v>
      </c>
      <c r="C79" s="204" t="s">
        <v>102</v>
      </c>
      <c r="D79" s="205"/>
      <c r="E79" s="205"/>
      <c r="F79" s="205"/>
      <c r="G79" s="206"/>
    </row>
    <row r="80" spans="1:234" ht="21" customHeight="1" x14ac:dyDescent="0.2">
      <c r="A80" s="200"/>
      <c r="B80" s="200"/>
      <c r="C80" s="112" t="s">
        <v>94</v>
      </c>
      <c r="D80" s="165" t="s">
        <v>95</v>
      </c>
      <c r="E80" s="16" t="s">
        <v>96</v>
      </c>
      <c r="F80" s="16" t="s">
        <v>97</v>
      </c>
      <c r="G80" s="147" t="s">
        <v>98</v>
      </c>
    </row>
    <row r="81" spans="1:104" ht="25.5" customHeight="1" x14ac:dyDescent="0.2">
      <c r="A81" s="173" t="s">
        <v>103</v>
      </c>
      <c r="B81" s="174">
        <f>SUM(C81:G81)</f>
        <v>0</v>
      </c>
      <c r="C81" s="175"/>
      <c r="D81" s="176"/>
      <c r="E81" s="176"/>
      <c r="F81" s="176"/>
      <c r="G81" s="177"/>
    </row>
    <row r="82" spans="1:104" ht="28.5" customHeight="1" x14ac:dyDescent="0.2">
      <c r="A82" s="162" t="s">
        <v>104</v>
      </c>
      <c r="B82" s="163"/>
      <c r="C82" s="163"/>
      <c r="D82" s="163"/>
      <c r="E82" s="163"/>
      <c r="F82" s="164"/>
      <c r="G82" s="164"/>
    </row>
    <row r="83" spans="1:104" ht="18" customHeight="1" x14ac:dyDescent="0.2">
      <c r="A83" s="199" t="s">
        <v>105</v>
      </c>
      <c r="B83" s="201" t="s">
        <v>106</v>
      </c>
      <c r="C83" s="201" t="s">
        <v>107</v>
      </c>
      <c r="BR83" s="3"/>
      <c r="BS83" s="3"/>
      <c r="BT83" s="3"/>
      <c r="BU83" s="3"/>
      <c r="BV83" s="35"/>
      <c r="BW83" s="35"/>
      <c r="BX83" s="35"/>
      <c r="CV83" s="5"/>
      <c r="CW83" s="5"/>
      <c r="CX83" s="5"/>
      <c r="CY83" s="5"/>
      <c r="CZ83" s="5"/>
    </row>
    <row r="84" spans="1:104" ht="27.75" customHeight="1" x14ac:dyDescent="0.2">
      <c r="A84" s="200"/>
      <c r="B84" s="202"/>
      <c r="C84" s="203"/>
      <c r="BR84" s="3"/>
      <c r="BS84" s="3"/>
      <c r="BT84" s="3"/>
      <c r="BU84" s="3"/>
      <c r="BV84" s="35"/>
      <c r="BW84" s="35"/>
      <c r="BX84" s="35"/>
      <c r="CV84" s="5"/>
      <c r="CW84" s="5"/>
      <c r="CX84" s="5"/>
      <c r="CY84" s="5"/>
      <c r="CZ84" s="5"/>
    </row>
    <row r="85" spans="1:104" ht="27.75" customHeight="1" x14ac:dyDescent="0.2">
      <c r="A85" s="173" t="s">
        <v>99</v>
      </c>
      <c r="B85" s="178"/>
      <c r="C85" s="178"/>
      <c r="BR85" s="3"/>
      <c r="BS85" s="3"/>
      <c r="BT85" s="3"/>
      <c r="BU85" s="3"/>
      <c r="BV85" s="35"/>
      <c r="BW85" s="35"/>
      <c r="BX85" s="35"/>
      <c r="CV85" s="5"/>
      <c r="CW85" s="5"/>
      <c r="CX85" s="5"/>
      <c r="CY85" s="5"/>
      <c r="CZ85" s="5"/>
    </row>
    <row r="194" spans="1:234" ht="12" customHeight="1" x14ac:dyDescent="0.2"/>
    <row r="195" spans="1:234" s="179" customFormat="1" x14ac:dyDescent="0.2">
      <c r="A195" s="179">
        <f>SUM(C10:C36,C48,C52:C61,C66:C71,B76:B77,B81,B85:C85)</f>
        <v>2585</v>
      </c>
      <c r="B195" s="179">
        <f>SUM(CG7:CO85)</f>
        <v>0</v>
      </c>
      <c r="BW195" s="180"/>
      <c r="BX195" s="180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</row>
  </sheetData>
  <mergeCells count="64">
    <mergeCell ref="A14:B14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43:A45"/>
    <mergeCell ref="A27:B27"/>
    <mergeCell ref="A28:B28"/>
    <mergeCell ref="A29:B29"/>
    <mergeCell ref="A30:B30"/>
    <mergeCell ref="A31:B31"/>
    <mergeCell ref="A32:A36"/>
    <mergeCell ref="A38:B38"/>
    <mergeCell ref="A39:B39"/>
    <mergeCell ref="A40:B40"/>
    <mergeCell ref="A41:B41"/>
    <mergeCell ref="A42:B42"/>
    <mergeCell ref="A60:B60"/>
    <mergeCell ref="A46:B46"/>
    <mergeCell ref="A47:B47"/>
    <mergeCell ref="A48:B48"/>
    <mergeCell ref="A51:B51"/>
    <mergeCell ref="A52:B52"/>
    <mergeCell ref="A53:B53"/>
    <mergeCell ref="A54:A55"/>
    <mergeCell ref="A56:B56"/>
    <mergeCell ref="A57:B57"/>
    <mergeCell ref="A58:B58"/>
    <mergeCell ref="A59:B59"/>
    <mergeCell ref="A71:B71"/>
    <mergeCell ref="A61:B61"/>
    <mergeCell ref="A63:B65"/>
    <mergeCell ref="C63:G63"/>
    <mergeCell ref="H63:I64"/>
    <mergeCell ref="C64:C65"/>
    <mergeCell ref="D64:F64"/>
    <mergeCell ref="G64:G65"/>
    <mergeCell ref="A66:B66"/>
    <mergeCell ref="A67:B67"/>
    <mergeCell ref="A68:B68"/>
    <mergeCell ref="A69:B69"/>
    <mergeCell ref="A70:B70"/>
    <mergeCell ref="A83:A84"/>
    <mergeCell ref="B83:B84"/>
    <mergeCell ref="C83:C84"/>
    <mergeCell ref="A74:A75"/>
    <mergeCell ref="B74:B75"/>
    <mergeCell ref="C74:G74"/>
    <mergeCell ref="A79:A80"/>
    <mergeCell ref="B79:B80"/>
    <mergeCell ref="C79:G79"/>
  </mergeCells>
  <dataValidations count="1">
    <dataValidation type="whole" allowBlank="1" showInputMessage="1" showErrorMessage="1" sqref="A1:XFD1048576" xr:uid="{FCE01BFA-735D-447A-9A97-20EE8D64ED8F}">
      <formula1>0</formula1>
      <formula2>1E+27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Z195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0.42578125" style="2" customWidth="1"/>
    <col min="2" max="2" width="25.85546875" style="2" customWidth="1"/>
    <col min="3" max="3" width="18.28515625" style="2" customWidth="1"/>
    <col min="4" max="10" width="16" style="2" customWidth="1"/>
    <col min="11" max="11" width="18.42578125" style="2" customWidth="1"/>
    <col min="12" max="12" width="16.28515625" style="2" customWidth="1"/>
    <col min="13" max="74" width="11.42578125" style="2"/>
    <col min="75" max="76" width="11.42578125" style="3"/>
    <col min="77" max="77" width="11.42578125" style="4" customWidth="1"/>
    <col min="78" max="104" width="11.28515625" style="4" hidden="1" customWidth="1"/>
    <col min="105" max="105" width="11.28515625" style="5" hidden="1" customWidth="1"/>
    <col min="106" max="234" width="11.42578125" style="5"/>
    <col min="235" max="16384" width="11.42578125" style="2"/>
  </cols>
  <sheetData>
    <row r="1" spans="1:234" ht="16.350000000000001" customHeight="1" x14ac:dyDescent="0.2">
      <c r="A1" s="1" t="s">
        <v>0</v>
      </c>
    </row>
    <row r="2" spans="1:234" ht="16.350000000000001" customHeight="1" x14ac:dyDescent="0.2">
      <c r="A2" s="1" t="str">
        <f>CONCATENATE("COMUNA: ",[9]NOMBRE!B2," - ","( ",[9]NOMBRE!C2,[9]NOMBRE!D2,[9]NOMBRE!E2,[9]NOMBRE!F2,[9]NOMBRE!G2," )")</f>
        <v>COMUNA: LINARES - ( 07401 )</v>
      </c>
    </row>
    <row r="3" spans="1:234" ht="16.350000000000001" customHeight="1" x14ac:dyDescent="0.2">
      <c r="A3" s="1" t="str">
        <f>CONCATENATE("ESTABLECIMIENTO/ESTRATEGIA: ",[9]NOMBRE!B3," - ","( ",[9]NOMBRE!C3,[9]NOMBRE!D3,[9]NOMBRE!E3,[9]NOMBRE!F3,[9]NOMBRE!G3,[9]NOMBRE!H3," )")</f>
        <v>ESTABLECIMIENTO/ESTRATEGIA: HOSPITAL PRESIDENTE CARLOS IBAÑEZ DEL CAMPO - ( 116108 )</v>
      </c>
    </row>
    <row r="4" spans="1:234" ht="16.350000000000001" customHeight="1" x14ac:dyDescent="0.2">
      <c r="A4" s="1" t="str">
        <f>CONCATENATE("MES: ",[9]NOMBRE!B6," - ","( ",[9]NOMBRE!C6,[9]NOMBRE!D6," )")</f>
        <v>MES: AGOSTO - ( 08 )</v>
      </c>
    </row>
    <row r="5" spans="1:234" ht="16.350000000000001" customHeight="1" x14ac:dyDescent="0.2">
      <c r="A5" s="1" t="str">
        <f>CONCATENATE("AÑO: ",[9]NOMBRE!B7)</f>
        <v>AÑO: 2021</v>
      </c>
    </row>
    <row r="6" spans="1:234" ht="15" customHeight="1" x14ac:dyDescent="0.2">
      <c r="A6" s="6"/>
      <c r="B6" s="6"/>
      <c r="C6" s="7" t="s">
        <v>1</v>
      </c>
      <c r="D6" s="6"/>
      <c r="E6" s="6"/>
      <c r="F6" s="6"/>
      <c r="G6" s="6"/>
      <c r="H6" s="8"/>
      <c r="I6" s="9"/>
      <c r="J6" s="10"/>
      <c r="K6" s="10"/>
    </row>
    <row r="7" spans="1:234" ht="15" x14ac:dyDescent="0.2">
      <c r="A7" s="11"/>
      <c r="B7" s="11"/>
      <c r="C7" s="11"/>
      <c r="D7" s="11"/>
      <c r="E7" s="11"/>
      <c r="F7" s="11"/>
      <c r="G7" s="11"/>
      <c r="H7" s="8"/>
      <c r="I7" s="9"/>
      <c r="J7" s="10"/>
      <c r="K7" s="10"/>
    </row>
    <row r="8" spans="1:234" ht="32.1" customHeight="1" x14ac:dyDescent="0.2">
      <c r="A8" s="12" t="s">
        <v>2</v>
      </c>
      <c r="G8" s="12"/>
      <c r="I8" s="13"/>
      <c r="J8" s="10"/>
      <c r="K8" s="10"/>
    </row>
    <row r="9" spans="1:234" ht="66.75" customHeight="1" x14ac:dyDescent="0.2">
      <c r="A9" s="204" t="s">
        <v>3</v>
      </c>
      <c r="B9" s="205"/>
      <c r="C9" s="181" t="s">
        <v>4</v>
      </c>
      <c r="D9" s="15" t="s">
        <v>5</v>
      </c>
      <c r="E9" s="16" t="s">
        <v>6</v>
      </c>
      <c r="F9" s="16" t="s">
        <v>7</v>
      </c>
      <c r="G9" s="17" t="s">
        <v>8</v>
      </c>
      <c r="H9" s="18" t="s">
        <v>9</v>
      </c>
      <c r="I9" s="19" t="s">
        <v>10</v>
      </c>
      <c r="J9" s="19" t="s">
        <v>11</v>
      </c>
      <c r="K9" s="113" t="s">
        <v>12</v>
      </c>
      <c r="L9" s="21" t="s">
        <v>13</v>
      </c>
      <c r="M9" s="22" t="s">
        <v>14</v>
      </c>
      <c r="N9" s="22" t="s">
        <v>15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BW9" s="2"/>
    </row>
    <row r="10" spans="1:234" s="35" customFormat="1" ht="17.25" customHeight="1" x14ac:dyDescent="0.2">
      <c r="A10" s="228" t="s">
        <v>16</v>
      </c>
      <c r="B10" s="229"/>
      <c r="C10" s="23">
        <f>SUM(D10:G10)</f>
        <v>0</v>
      </c>
      <c r="D10" s="24"/>
      <c r="E10" s="25"/>
      <c r="F10" s="25"/>
      <c r="G10" s="26"/>
      <c r="H10" s="27"/>
      <c r="I10" s="28"/>
      <c r="J10" s="29"/>
      <c r="K10" s="27"/>
      <c r="L10" s="30"/>
      <c r="M10" s="31"/>
      <c r="N10" s="32"/>
      <c r="O10" s="33" t="str">
        <f>CA10&amp;CB10</f>
        <v/>
      </c>
      <c r="P10" s="34"/>
      <c r="Q10" s="34"/>
      <c r="R10" s="34"/>
      <c r="S10" s="34"/>
      <c r="T10" s="34"/>
      <c r="U10" s="34"/>
      <c r="V10" s="34"/>
      <c r="W10" s="34"/>
      <c r="X10" s="34"/>
      <c r="Y10" s="5"/>
      <c r="Z10" s="5"/>
      <c r="AA10" s="5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3"/>
      <c r="BY10" s="4"/>
      <c r="BZ10" s="4"/>
      <c r="CA10" s="5" t="str">
        <f>IF(CG10=1,"* La suma del número de Primera, Segunda y Tercera o más Visitas de Seguimiento debe coincidir con el Total. ","")</f>
        <v/>
      </c>
      <c r="CB10" s="5" t="str">
        <f t="shared" ref="CB10:CB36" si="0">IF(CH10=1,"* Programa de Atención Domiciliaria a Personas con Dependencia Severa debe ser MENOR O IGUAL al Total. ","")</f>
        <v/>
      </c>
      <c r="CC10" s="5"/>
      <c r="CD10" s="5"/>
      <c r="CE10" s="5"/>
      <c r="CF10" s="5"/>
      <c r="CG10" s="5">
        <f>IF((K10+J10+L10)&lt;&gt;C10,1,0)</f>
        <v>0</v>
      </c>
      <c r="CH10" s="5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5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</row>
    <row r="11" spans="1:234" s="35" customFormat="1" ht="17.25" customHeight="1" x14ac:dyDescent="0.2">
      <c r="A11" s="246" t="s">
        <v>17</v>
      </c>
      <c r="B11" s="249"/>
      <c r="C11" s="23">
        <f>SUM(D11:G11)</f>
        <v>0</v>
      </c>
      <c r="D11" s="36"/>
      <c r="E11" s="37"/>
      <c r="F11" s="37"/>
      <c r="G11" s="38"/>
      <c r="H11" s="39"/>
      <c r="I11" s="40"/>
      <c r="J11" s="41"/>
      <c r="K11" s="39"/>
      <c r="L11" s="38"/>
      <c r="M11" s="42"/>
      <c r="N11" s="32"/>
      <c r="O11" s="33" t="str">
        <f t="shared" ref="O11:O36" si="1">CA11&amp;CB11</f>
        <v/>
      </c>
      <c r="P11" s="34"/>
      <c r="Q11" s="34"/>
      <c r="R11" s="34"/>
      <c r="S11" s="34"/>
      <c r="T11" s="34"/>
      <c r="U11" s="34"/>
      <c r="V11" s="34"/>
      <c r="W11" s="34"/>
      <c r="X11" s="34"/>
      <c r="Y11" s="5"/>
      <c r="Z11" s="5"/>
      <c r="AA11" s="5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3"/>
      <c r="BY11" s="4"/>
      <c r="BZ11" s="4"/>
      <c r="CA11" s="5" t="str">
        <f t="shared" ref="CA11:CA36" si="2">IF(CG11=1,"* La suma del número de Primera, Segunda y Tercera o más Visitas de Seguimiento debe coincidir con el Total. ","")</f>
        <v/>
      </c>
      <c r="CB11" s="5" t="str">
        <f t="shared" si="0"/>
        <v/>
      </c>
      <c r="CC11" s="5"/>
      <c r="CD11" s="5"/>
      <c r="CE11" s="5"/>
      <c r="CF11" s="5"/>
      <c r="CG11" s="5">
        <f t="shared" ref="CG11:CG36" si="3">IF((K11+J11+L11)&lt;&gt;C11,1,0)</f>
        <v>0</v>
      </c>
      <c r="CH11" s="5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5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</row>
    <row r="12" spans="1:234" s="35" customFormat="1" ht="17.25" customHeight="1" x14ac:dyDescent="0.2">
      <c r="A12" s="246" t="s">
        <v>18</v>
      </c>
      <c r="B12" s="249"/>
      <c r="C12" s="23">
        <f t="shared" ref="C12:C34" si="4">SUM(D12:G12)</f>
        <v>0</v>
      </c>
      <c r="D12" s="36"/>
      <c r="E12" s="37"/>
      <c r="F12" s="37"/>
      <c r="G12" s="38"/>
      <c r="H12" s="39"/>
      <c r="I12" s="40"/>
      <c r="J12" s="41"/>
      <c r="K12" s="39"/>
      <c r="L12" s="38"/>
      <c r="M12" s="42"/>
      <c r="N12" s="32"/>
      <c r="O12" s="33" t="str">
        <f t="shared" si="1"/>
        <v/>
      </c>
      <c r="P12" s="34"/>
      <c r="Q12" s="34"/>
      <c r="R12" s="34"/>
      <c r="S12" s="34"/>
      <c r="T12" s="34"/>
      <c r="U12" s="34"/>
      <c r="V12" s="34"/>
      <c r="W12" s="34"/>
      <c r="X12" s="34"/>
      <c r="Y12" s="5"/>
      <c r="Z12" s="5"/>
      <c r="AA12" s="5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3"/>
      <c r="BY12" s="4"/>
      <c r="BZ12" s="4"/>
      <c r="CA12" s="5" t="str">
        <f t="shared" si="2"/>
        <v/>
      </c>
      <c r="CB12" s="5" t="str">
        <f t="shared" si="0"/>
        <v/>
      </c>
      <c r="CC12" s="5"/>
      <c r="CD12" s="5"/>
      <c r="CE12" s="5"/>
      <c r="CF12" s="5"/>
      <c r="CG12" s="5">
        <f t="shared" si="3"/>
        <v>0</v>
      </c>
      <c r="CH12" s="5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5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</row>
    <row r="13" spans="1:234" s="35" customFormat="1" ht="17.25" customHeight="1" x14ac:dyDescent="0.2">
      <c r="A13" s="246" t="s">
        <v>19</v>
      </c>
      <c r="B13" s="249"/>
      <c r="C13" s="23">
        <f t="shared" si="4"/>
        <v>0</v>
      </c>
      <c r="D13" s="36"/>
      <c r="E13" s="37"/>
      <c r="F13" s="37"/>
      <c r="G13" s="38"/>
      <c r="H13" s="39"/>
      <c r="I13" s="40"/>
      <c r="J13" s="41"/>
      <c r="K13" s="39"/>
      <c r="L13" s="38"/>
      <c r="M13" s="42"/>
      <c r="N13" s="32"/>
      <c r="O13" s="33" t="str">
        <f t="shared" si="1"/>
        <v/>
      </c>
      <c r="P13" s="34"/>
      <c r="Q13" s="34"/>
      <c r="R13" s="34"/>
      <c r="S13" s="34"/>
      <c r="T13" s="34"/>
      <c r="U13" s="34"/>
      <c r="V13" s="34"/>
      <c r="W13" s="34"/>
      <c r="X13" s="34"/>
      <c r="Y13" s="5"/>
      <c r="Z13" s="5"/>
      <c r="AA13" s="5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3"/>
      <c r="BY13" s="4"/>
      <c r="BZ13" s="4"/>
      <c r="CA13" s="5" t="str">
        <f t="shared" si="2"/>
        <v/>
      </c>
      <c r="CB13" s="5" t="str">
        <f t="shared" si="0"/>
        <v/>
      </c>
      <c r="CC13" s="5"/>
      <c r="CD13" s="5"/>
      <c r="CE13" s="5"/>
      <c r="CF13" s="5"/>
      <c r="CG13" s="5">
        <f t="shared" si="3"/>
        <v>0</v>
      </c>
      <c r="CH13" s="5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5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</row>
    <row r="14" spans="1:234" s="35" customFormat="1" ht="25.5" customHeight="1" x14ac:dyDescent="0.2">
      <c r="A14" s="246" t="s">
        <v>20</v>
      </c>
      <c r="B14" s="249"/>
      <c r="C14" s="23">
        <f t="shared" si="4"/>
        <v>0</v>
      </c>
      <c r="D14" s="36"/>
      <c r="E14" s="37"/>
      <c r="F14" s="37"/>
      <c r="G14" s="38"/>
      <c r="H14" s="39"/>
      <c r="I14" s="40"/>
      <c r="J14" s="41"/>
      <c r="K14" s="39"/>
      <c r="L14" s="38"/>
      <c r="M14" s="42"/>
      <c r="N14" s="32"/>
      <c r="O14" s="33" t="str">
        <f t="shared" si="1"/>
        <v/>
      </c>
      <c r="P14" s="34"/>
      <c r="Q14" s="34"/>
      <c r="R14" s="34"/>
      <c r="S14" s="34"/>
      <c r="T14" s="34"/>
      <c r="U14" s="34"/>
      <c r="V14" s="34"/>
      <c r="W14" s="34"/>
      <c r="X14" s="34"/>
      <c r="Y14" s="5"/>
      <c r="Z14" s="5"/>
      <c r="AA14" s="5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3"/>
      <c r="BY14" s="4"/>
      <c r="BZ14" s="4"/>
      <c r="CA14" s="5" t="str">
        <f t="shared" si="2"/>
        <v/>
      </c>
      <c r="CB14" s="5" t="str">
        <f t="shared" si="0"/>
        <v/>
      </c>
      <c r="CC14" s="5"/>
      <c r="CD14" s="5"/>
      <c r="CE14" s="5"/>
      <c r="CF14" s="5"/>
      <c r="CG14" s="5">
        <f t="shared" si="3"/>
        <v>0</v>
      </c>
      <c r="CH14" s="5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5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</row>
    <row r="15" spans="1:234" s="35" customFormat="1" ht="27" customHeight="1" x14ac:dyDescent="0.2">
      <c r="A15" s="246" t="s">
        <v>21</v>
      </c>
      <c r="B15" s="249"/>
      <c r="C15" s="23">
        <f t="shared" si="4"/>
        <v>0</v>
      </c>
      <c r="D15" s="36"/>
      <c r="E15" s="37"/>
      <c r="F15" s="37"/>
      <c r="G15" s="38"/>
      <c r="H15" s="39"/>
      <c r="I15" s="40"/>
      <c r="J15" s="41"/>
      <c r="K15" s="39"/>
      <c r="L15" s="38"/>
      <c r="M15" s="42"/>
      <c r="N15" s="32"/>
      <c r="O15" s="33" t="str">
        <f t="shared" si="1"/>
        <v/>
      </c>
      <c r="P15" s="34"/>
      <c r="Q15" s="34"/>
      <c r="R15" s="34"/>
      <c r="S15" s="34"/>
      <c r="T15" s="34"/>
      <c r="U15" s="34"/>
      <c r="V15" s="34"/>
      <c r="W15" s="34"/>
      <c r="X15" s="34"/>
      <c r="Y15" s="5"/>
      <c r="Z15" s="5"/>
      <c r="AA15" s="5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3"/>
      <c r="BY15" s="4"/>
      <c r="BZ15" s="4"/>
      <c r="CA15" s="5" t="str">
        <f t="shared" si="2"/>
        <v/>
      </c>
      <c r="CB15" s="5" t="str">
        <f t="shared" si="0"/>
        <v/>
      </c>
      <c r="CC15" s="5"/>
      <c r="CD15" s="5"/>
      <c r="CE15" s="5"/>
      <c r="CF15" s="5"/>
      <c r="CG15" s="5">
        <f t="shared" si="3"/>
        <v>0</v>
      </c>
      <c r="CH15" s="5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5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</row>
    <row r="16" spans="1:234" s="35" customFormat="1" ht="22.5" customHeight="1" x14ac:dyDescent="0.2">
      <c r="A16" s="246" t="s">
        <v>22</v>
      </c>
      <c r="B16" s="249"/>
      <c r="C16" s="23">
        <f t="shared" si="4"/>
        <v>0</v>
      </c>
      <c r="D16" s="36"/>
      <c r="E16" s="37"/>
      <c r="F16" s="37"/>
      <c r="G16" s="38"/>
      <c r="H16" s="39"/>
      <c r="I16" s="40"/>
      <c r="J16" s="41"/>
      <c r="K16" s="39"/>
      <c r="L16" s="38"/>
      <c r="M16" s="42"/>
      <c r="N16" s="32"/>
      <c r="O16" s="33" t="str">
        <f t="shared" si="1"/>
        <v/>
      </c>
      <c r="P16" s="34"/>
      <c r="Q16" s="34"/>
      <c r="R16" s="34"/>
      <c r="S16" s="34"/>
      <c r="T16" s="34"/>
      <c r="U16" s="34"/>
      <c r="V16" s="34"/>
      <c r="W16" s="34"/>
      <c r="X16" s="34"/>
      <c r="Y16" s="5"/>
      <c r="Z16" s="5"/>
      <c r="AA16" s="5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3"/>
      <c r="BY16" s="4"/>
      <c r="BZ16" s="4"/>
      <c r="CA16" s="5" t="str">
        <f t="shared" si="2"/>
        <v/>
      </c>
      <c r="CB16" s="5" t="str">
        <f t="shared" si="0"/>
        <v/>
      </c>
      <c r="CC16" s="5"/>
      <c r="CD16" s="5"/>
      <c r="CE16" s="5"/>
      <c r="CF16" s="5"/>
      <c r="CG16" s="5">
        <f t="shared" si="3"/>
        <v>0</v>
      </c>
      <c r="CH16" s="5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5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</row>
    <row r="17" spans="1:234" s="35" customFormat="1" ht="17.25" customHeight="1" x14ac:dyDescent="0.2">
      <c r="A17" s="246" t="s">
        <v>23</v>
      </c>
      <c r="B17" s="249"/>
      <c r="C17" s="23">
        <f t="shared" si="4"/>
        <v>0</v>
      </c>
      <c r="D17" s="36"/>
      <c r="E17" s="37"/>
      <c r="F17" s="37"/>
      <c r="G17" s="38"/>
      <c r="H17" s="39"/>
      <c r="I17" s="40"/>
      <c r="J17" s="41"/>
      <c r="K17" s="39"/>
      <c r="L17" s="38"/>
      <c r="M17" s="42"/>
      <c r="N17" s="32"/>
      <c r="O17" s="33" t="str">
        <f t="shared" si="1"/>
        <v/>
      </c>
      <c r="P17" s="34"/>
      <c r="Q17" s="34"/>
      <c r="R17" s="34"/>
      <c r="S17" s="34"/>
      <c r="T17" s="34"/>
      <c r="U17" s="34"/>
      <c r="V17" s="34"/>
      <c r="W17" s="34"/>
      <c r="X17" s="34"/>
      <c r="Y17" s="5"/>
      <c r="Z17" s="5"/>
      <c r="AA17" s="5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3"/>
      <c r="BY17" s="4"/>
      <c r="BZ17" s="4"/>
      <c r="CA17" s="5" t="str">
        <f t="shared" si="2"/>
        <v/>
      </c>
      <c r="CB17" s="5" t="str">
        <f t="shared" si="0"/>
        <v/>
      </c>
      <c r="CC17" s="5"/>
      <c r="CD17" s="5"/>
      <c r="CE17" s="5"/>
      <c r="CF17" s="5"/>
      <c r="CG17" s="5">
        <f t="shared" si="3"/>
        <v>0</v>
      </c>
      <c r="CH17" s="5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5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</row>
    <row r="18" spans="1:234" s="35" customFormat="1" ht="23.25" customHeight="1" x14ac:dyDescent="0.2">
      <c r="A18" s="246" t="s">
        <v>24</v>
      </c>
      <c r="B18" s="247"/>
      <c r="C18" s="23">
        <f t="shared" si="4"/>
        <v>0</v>
      </c>
      <c r="D18" s="36"/>
      <c r="E18" s="37"/>
      <c r="F18" s="37"/>
      <c r="G18" s="38"/>
      <c r="H18" s="39"/>
      <c r="I18" s="40"/>
      <c r="J18" s="41"/>
      <c r="K18" s="39"/>
      <c r="L18" s="38"/>
      <c r="M18" s="32"/>
      <c r="N18" s="32"/>
      <c r="O18" s="33" t="str">
        <f t="shared" si="1"/>
        <v/>
      </c>
      <c r="P18" s="34"/>
      <c r="Q18" s="34"/>
      <c r="R18" s="34"/>
      <c r="S18" s="34"/>
      <c r="T18" s="34"/>
      <c r="U18" s="34"/>
      <c r="V18" s="34"/>
      <c r="W18" s="34"/>
      <c r="X18" s="34"/>
      <c r="Y18" s="5"/>
      <c r="Z18" s="5"/>
      <c r="AA18" s="5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3"/>
      <c r="BY18" s="4"/>
      <c r="BZ18" s="4"/>
      <c r="CA18" s="5" t="str">
        <f t="shared" si="2"/>
        <v/>
      </c>
      <c r="CB18" s="5" t="str">
        <f>IF(CH18=1,"* Programa de Atención Domiciliaria a Personas con Dependencia Severa debe ser MENOR O IGUAL al Total. ","")</f>
        <v/>
      </c>
      <c r="CC18" s="5"/>
      <c r="CD18" s="5"/>
      <c r="CE18" s="5"/>
      <c r="CF18" s="5"/>
      <c r="CG18" s="5">
        <f t="shared" si="3"/>
        <v>0</v>
      </c>
      <c r="CH18" s="5">
        <f t="shared" ref="CH18:CH31" si="5">IF(M18&gt;C18,1,0)</f>
        <v>0</v>
      </c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5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</row>
    <row r="19" spans="1:234" s="35" customFormat="1" ht="17.25" customHeight="1" x14ac:dyDescent="0.2">
      <c r="A19" s="246" t="s">
        <v>25</v>
      </c>
      <c r="B19" s="249"/>
      <c r="C19" s="23">
        <f t="shared" si="4"/>
        <v>0</v>
      </c>
      <c r="D19" s="36"/>
      <c r="E19" s="37"/>
      <c r="F19" s="37"/>
      <c r="G19" s="38"/>
      <c r="H19" s="39"/>
      <c r="I19" s="40"/>
      <c r="J19" s="41"/>
      <c r="K19" s="39"/>
      <c r="L19" s="38"/>
      <c r="M19" s="32"/>
      <c r="N19" s="32"/>
      <c r="O19" s="33" t="str">
        <f t="shared" si="1"/>
        <v/>
      </c>
      <c r="P19" s="34"/>
      <c r="Q19" s="34"/>
      <c r="R19" s="34"/>
      <c r="S19" s="34"/>
      <c r="T19" s="34"/>
      <c r="U19" s="34"/>
      <c r="V19" s="34"/>
      <c r="W19" s="34"/>
      <c r="X19" s="34"/>
      <c r="Y19" s="5"/>
      <c r="Z19" s="5"/>
      <c r="AA19" s="5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3"/>
      <c r="BY19" s="4"/>
      <c r="BZ19" s="4"/>
      <c r="CA19" s="5" t="str">
        <f t="shared" si="2"/>
        <v/>
      </c>
      <c r="CB19" s="5" t="str">
        <f t="shared" si="0"/>
        <v/>
      </c>
      <c r="CC19" s="5"/>
      <c r="CD19" s="5"/>
      <c r="CE19" s="5"/>
      <c r="CF19" s="5"/>
      <c r="CG19" s="5">
        <f t="shared" si="3"/>
        <v>0</v>
      </c>
      <c r="CH19" s="5">
        <f t="shared" si="5"/>
        <v>0</v>
      </c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5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</row>
    <row r="20" spans="1:234" s="35" customFormat="1" ht="17.25" customHeight="1" x14ac:dyDescent="0.2">
      <c r="A20" s="246" t="s">
        <v>26</v>
      </c>
      <c r="B20" s="249"/>
      <c r="C20" s="23">
        <f t="shared" si="4"/>
        <v>0</v>
      </c>
      <c r="D20" s="36"/>
      <c r="E20" s="37"/>
      <c r="F20" s="37"/>
      <c r="G20" s="38"/>
      <c r="H20" s="39"/>
      <c r="I20" s="40"/>
      <c r="J20" s="41"/>
      <c r="K20" s="39"/>
      <c r="L20" s="38"/>
      <c r="M20" s="32"/>
      <c r="N20" s="32"/>
      <c r="O20" s="33" t="str">
        <f t="shared" si="1"/>
        <v/>
      </c>
      <c r="P20" s="34"/>
      <c r="Q20" s="34"/>
      <c r="R20" s="34"/>
      <c r="S20" s="34"/>
      <c r="T20" s="34"/>
      <c r="U20" s="34"/>
      <c r="V20" s="34"/>
      <c r="W20" s="34"/>
      <c r="X20" s="34"/>
      <c r="Y20" s="5"/>
      <c r="Z20" s="5"/>
      <c r="AA20" s="5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3"/>
      <c r="BY20" s="4"/>
      <c r="BZ20" s="4"/>
      <c r="CA20" s="5" t="str">
        <f t="shared" si="2"/>
        <v/>
      </c>
      <c r="CB20" s="5" t="str">
        <f t="shared" si="0"/>
        <v/>
      </c>
      <c r="CC20" s="5"/>
      <c r="CD20" s="5"/>
      <c r="CE20" s="5"/>
      <c r="CF20" s="5"/>
      <c r="CG20" s="5">
        <f t="shared" si="3"/>
        <v>0</v>
      </c>
      <c r="CH20" s="5">
        <f t="shared" si="5"/>
        <v>0</v>
      </c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5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</row>
    <row r="21" spans="1:234" s="35" customFormat="1" ht="25.5" customHeight="1" x14ac:dyDescent="0.2">
      <c r="A21" s="246" t="s">
        <v>27</v>
      </c>
      <c r="B21" s="249"/>
      <c r="C21" s="23">
        <f t="shared" si="4"/>
        <v>0</v>
      </c>
      <c r="D21" s="36"/>
      <c r="E21" s="37"/>
      <c r="F21" s="37"/>
      <c r="G21" s="38"/>
      <c r="H21" s="39"/>
      <c r="I21" s="40"/>
      <c r="J21" s="41"/>
      <c r="K21" s="39"/>
      <c r="L21" s="38"/>
      <c r="M21" s="42"/>
      <c r="N21" s="32"/>
      <c r="O21" s="33" t="str">
        <f t="shared" si="1"/>
        <v/>
      </c>
      <c r="P21" s="34"/>
      <c r="Q21" s="34"/>
      <c r="R21" s="34"/>
      <c r="S21" s="34"/>
      <c r="T21" s="34"/>
      <c r="U21" s="34"/>
      <c r="V21" s="34"/>
      <c r="W21" s="34"/>
      <c r="X21" s="34"/>
      <c r="Y21" s="5"/>
      <c r="Z21" s="5"/>
      <c r="AA21" s="5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3"/>
      <c r="BY21" s="4"/>
      <c r="BZ21" s="4"/>
      <c r="CA21" s="5" t="str">
        <f t="shared" si="2"/>
        <v/>
      </c>
      <c r="CB21" s="5" t="str">
        <f t="shared" si="0"/>
        <v/>
      </c>
      <c r="CC21" s="5"/>
      <c r="CD21" s="5"/>
      <c r="CE21" s="5"/>
      <c r="CF21" s="5"/>
      <c r="CG21" s="5">
        <f t="shared" si="3"/>
        <v>0</v>
      </c>
      <c r="CH21" s="5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5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</row>
    <row r="22" spans="1:234" s="35" customFormat="1" ht="17.25" customHeight="1" x14ac:dyDescent="0.2">
      <c r="A22" s="246" t="s">
        <v>28</v>
      </c>
      <c r="B22" s="249"/>
      <c r="C22" s="23">
        <f t="shared" si="4"/>
        <v>0</v>
      </c>
      <c r="D22" s="36"/>
      <c r="E22" s="37"/>
      <c r="F22" s="37"/>
      <c r="G22" s="38"/>
      <c r="H22" s="39"/>
      <c r="I22" s="40"/>
      <c r="J22" s="41"/>
      <c r="K22" s="39"/>
      <c r="L22" s="38"/>
      <c r="M22" s="42"/>
      <c r="N22" s="32"/>
      <c r="O22" s="33" t="str">
        <f t="shared" si="1"/>
        <v/>
      </c>
      <c r="P22" s="34"/>
      <c r="Q22" s="34"/>
      <c r="R22" s="34"/>
      <c r="S22" s="34"/>
      <c r="T22" s="34"/>
      <c r="U22" s="34"/>
      <c r="V22" s="34"/>
      <c r="W22" s="34"/>
      <c r="X22" s="34"/>
      <c r="Y22" s="5"/>
      <c r="Z22" s="5"/>
      <c r="AA22" s="5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3"/>
      <c r="BY22" s="4"/>
      <c r="BZ22" s="4"/>
      <c r="CA22" s="5" t="str">
        <f t="shared" si="2"/>
        <v/>
      </c>
      <c r="CB22" s="5" t="str">
        <f>IF(CH22=1,"* Programa de Atención Domiciliaria a Personas con Dependencia Severa debe ser MENOR O IGUAL al Total. ","")</f>
        <v/>
      </c>
      <c r="CC22" s="5"/>
      <c r="CD22" s="5"/>
      <c r="CE22" s="5"/>
      <c r="CF22" s="5"/>
      <c r="CG22" s="5">
        <f t="shared" si="3"/>
        <v>0</v>
      </c>
      <c r="CH22" s="5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5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</row>
    <row r="23" spans="1:234" s="35" customFormat="1" ht="17.25" customHeight="1" x14ac:dyDescent="0.2">
      <c r="A23" s="246" t="s">
        <v>29</v>
      </c>
      <c r="B23" s="247"/>
      <c r="C23" s="23">
        <f>SUM(D23:G23)</f>
        <v>0</v>
      </c>
      <c r="D23" s="36"/>
      <c r="E23" s="37"/>
      <c r="F23" s="37"/>
      <c r="G23" s="38"/>
      <c r="H23" s="39"/>
      <c r="I23" s="40"/>
      <c r="J23" s="41"/>
      <c r="K23" s="39"/>
      <c r="L23" s="38"/>
      <c r="M23" s="32"/>
      <c r="N23" s="32"/>
      <c r="O23" s="33" t="str">
        <f t="shared" si="1"/>
        <v/>
      </c>
      <c r="P23" s="34"/>
      <c r="Q23" s="34"/>
      <c r="R23" s="34"/>
      <c r="S23" s="34"/>
      <c r="T23" s="34"/>
      <c r="U23" s="34"/>
      <c r="V23" s="34"/>
      <c r="W23" s="34"/>
      <c r="X23" s="34"/>
      <c r="Y23" s="5"/>
      <c r="Z23" s="5"/>
      <c r="AA23" s="5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3"/>
      <c r="BY23" s="4"/>
      <c r="BZ23" s="4"/>
      <c r="CA23" s="5" t="str">
        <f t="shared" si="2"/>
        <v/>
      </c>
      <c r="CB23" s="5" t="str">
        <f t="shared" si="0"/>
        <v/>
      </c>
      <c r="CC23" s="5"/>
      <c r="CD23" s="5"/>
      <c r="CE23" s="5"/>
      <c r="CF23" s="5"/>
      <c r="CG23" s="5">
        <f t="shared" si="3"/>
        <v>0</v>
      </c>
      <c r="CH23" s="5">
        <f t="shared" si="5"/>
        <v>0</v>
      </c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5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</row>
    <row r="24" spans="1:234" s="35" customFormat="1" ht="17.25" customHeight="1" x14ac:dyDescent="0.2">
      <c r="A24" s="246" t="s">
        <v>30</v>
      </c>
      <c r="B24" s="247"/>
      <c r="C24" s="23">
        <f t="shared" si="4"/>
        <v>0</v>
      </c>
      <c r="D24" s="36"/>
      <c r="E24" s="37"/>
      <c r="F24" s="37"/>
      <c r="G24" s="38"/>
      <c r="H24" s="39"/>
      <c r="I24" s="40"/>
      <c r="J24" s="41"/>
      <c r="K24" s="39"/>
      <c r="L24" s="38"/>
      <c r="M24" s="32"/>
      <c r="N24" s="32"/>
      <c r="O24" s="33" t="str">
        <f t="shared" si="1"/>
        <v/>
      </c>
      <c r="P24" s="34"/>
      <c r="Q24" s="34"/>
      <c r="R24" s="34"/>
      <c r="S24" s="34"/>
      <c r="T24" s="34"/>
      <c r="U24" s="34"/>
      <c r="V24" s="34"/>
      <c r="W24" s="34"/>
      <c r="X24" s="34"/>
      <c r="Y24" s="5"/>
      <c r="Z24" s="5"/>
      <c r="AA24" s="5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3"/>
      <c r="BY24" s="4"/>
      <c r="BZ24" s="4"/>
      <c r="CA24" s="5" t="str">
        <f t="shared" si="2"/>
        <v/>
      </c>
      <c r="CB24" s="5" t="str">
        <f t="shared" si="0"/>
        <v/>
      </c>
      <c r="CC24" s="5"/>
      <c r="CD24" s="5"/>
      <c r="CE24" s="5"/>
      <c r="CF24" s="5"/>
      <c r="CG24" s="5">
        <f t="shared" si="3"/>
        <v>0</v>
      </c>
      <c r="CH24" s="5">
        <f t="shared" si="5"/>
        <v>0</v>
      </c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5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</row>
    <row r="25" spans="1:234" s="35" customFormat="1" ht="25.5" customHeight="1" x14ac:dyDescent="0.2">
      <c r="A25" s="246" t="s">
        <v>31</v>
      </c>
      <c r="B25" s="247"/>
      <c r="C25" s="23">
        <f>SUM(D25:G25)</f>
        <v>0</v>
      </c>
      <c r="D25" s="36"/>
      <c r="E25" s="37"/>
      <c r="F25" s="37"/>
      <c r="G25" s="38"/>
      <c r="H25" s="39"/>
      <c r="I25" s="40"/>
      <c r="J25" s="41"/>
      <c r="K25" s="39"/>
      <c r="L25" s="38"/>
      <c r="M25" s="32"/>
      <c r="N25" s="32"/>
      <c r="O25" s="33" t="str">
        <f t="shared" si="1"/>
        <v/>
      </c>
      <c r="P25" s="34"/>
      <c r="Q25" s="34"/>
      <c r="R25" s="34"/>
      <c r="S25" s="34"/>
      <c r="T25" s="34"/>
      <c r="U25" s="34"/>
      <c r="V25" s="34"/>
      <c r="W25" s="34"/>
      <c r="X25" s="34"/>
      <c r="Y25" s="5"/>
      <c r="Z25" s="5"/>
      <c r="AA25" s="5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3"/>
      <c r="BY25" s="4"/>
      <c r="BZ25" s="4"/>
      <c r="CA25" s="5" t="str">
        <f t="shared" si="2"/>
        <v/>
      </c>
      <c r="CB25" s="5" t="str">
        <f t="shared" si="0"/>
        <v/>
      </c>
      <c r="CC25" s="5"/>
      <c r="CD25" s="5"/>
      <c r="CE25" s="5"/>
      <c r="CF25" s="5"/>
      <c r="CG25" s="5">
        <f t="shared" si="3"/>
        <v>0</v>
      </c>
      <c r="CH25" s="5">
        <f t="shared" si="5"/>
        <v>0</v>
      </c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5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</row>
    <row r="26" spans="1:234" s="35" customFormat="1" ht="26.25" customHeight="1" x14ac:dyDescent="0.2">
      <c r="A26" s="246" t="s">
        <v>32</v>
      </c>
      <c r="B26" s="249"/>
      <c r="C26" s="23">
        <f t="shared" si="4"/>
        <v>0</v>
      </c>
      <c r="D26" s="36"/>
      <c r="E26" s="37"/>
      <c r="F26" s="37"/>
      <c r="G26" s="38"/>
      <c r="H26" s="39"/>
      <c r="I26" s="40"/>
      <c r="J26" s="41"/>
      <c r="K26" s="39"/>
      <c r="L26" s="38"/>
      <c r="M26" s="42"/>
      <c r="N26" s="32"/>
      <c r="O26" s="33" t="str">
        <f t="shared" si="1"/>
        <v/>
      </c>
      <c r="P26" s="34"/>
      <c r="Q26" s="34"/>
      <c r="R26" s="34"/>
      <c r="S26" s="34"/>
      <c r="T26" s="34"/>
      <c r="U26" s="34"/>
      <c r="V26" s="34"/>
      <c r="W26" s="34"/>
      <c r="X26" s="34"/>
      <c r="Y26" s="5"/>
      <c r="Z26" s="5"/>
      <c r="AA26" s="5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3"/>
      <c r="BY26" s="4"/>
      <c r="BZ26" s="4"/>
      <c r="CA26" s="5" t="str">
        <f t="shared" si="2"/>
        <v/>
      </c>
      <c r="CB26" s="5" t="str">
        <f t="shared" si="0"/>
        <v/>
      </c>
      <c r="CC26" s="5"/>
      <c r="CD26" s="5"/>
      <c r="CE26" s="5"/>
      <c r="CF26" s="5"/>
      <c r="CG26" s="5">
        <f t="shared" si="3"/>
        <v>0</v>
      </c>
      <c r="CH26" s="5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5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</row>
    <row r="27" spans="1:234" s="35" customFormat="1" ht="26.25" customHeight="1" x14ac:dyDescent="0.2">
      <c r="A27" s="246" t="s">
        <v>33</v>
      </c>
      <c r="B27" s="247"/>
      <c r="C27" s="23">
        <f t="shared" si="4"/>
        <v>0</v>
      </c>
      <c r="D27" s="36"/>
      <c r="E27" s="37"/>
      <c r="F27" s="37"/>
      <c r="G27" s="38"/>
      <c r="H27" s="39"/>
      <c r="I27" s="40"/>
      <c r="J27" s="41"/>
      <c r="K27" s="39"/>
      <c r="L27" s="38"/>
      <c r="M27" s="42"/>
      <c r="N27" s="32"/>
      <c r="O27" s="33" t="str">
        <f t="shared" si="1"/>
        <v/>
      </c>
      <c r="P27" s="34"/>
      <c r="Q27" s="34"/>
      <c r="R27" s="34"/>
      <c r="S27" s="34"/>
      <c r="T27" s="34"/>
      <c r="U27" s="34"/>
      <c r="V27" s="34"/>
      <c r="W27" s="34"/>
      <c r="X27" s="34"/>
      <c r="Y27" s="5"/>
      <c r="Z27" s="5"/>
      <c r="AA27" s="5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3"/>
      <c r="BY27" s="4"/>
      <c r="BZ27" s="4"/>
      <c r="CA27" s="5" t="str">
        <f t="shared" si="2"/>
        <v/>
      </c>
      <c r="CB27" s="5" t="str">
        <f t="shared" si="0"/>
        <v/>
      </c>
      <c r="CC27" s="5"/>
      <c r="CD27" s="5"/>
      <c r="CE27" s="5"/>
      <c r="CF27" s="5"/>
      <c r="CG27" s="5">
        <f t="shared" si="3"/>
        <v>0</v>
      </c>
      <c r="CH27" s="5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5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</row>
    <row r="28" spans="1:234" s="35" customFormat="1" ht="24.75" customHeight="1" x14ac:dyDescent="0.2">
      <c r="A28" s="228" t="s">
        <v>34</v>
      </c>
      <c r="B28" s="248"/>
      <c r="C28" s="23">
        <f t="shared" si="4"/>
        <v>0</v>
      </c>
      <c r="D28" s="36"/>
      <c r="E28" s="37"/>
      <c r="F28" s="37"/>
      <c r="G28" s="38"/>
      <c r="H28" s="39"/>
      <c r="I28" s="40"/>
      <c r="J28" s="41"/>
      <c r="K28" s="39"/>
      <c r="L28" s="38"/>
      <c r="M28" s="42"/>
      <c r="N28" s="32"/>
      <c r="O28" s="33" t="str">
        <f t="shared" si="1"/>
        <v/>
      </c>
      <c r="P28" s="34"/>
      <c r="Q28" s="34"/>
      <c r="R28" s="34"/>
      <c r="S28" s="34"/>
      <c r="T28" s="34"/>
      <c r="U28" s="34"/>
      <c r="V28" s="34"/>
      <c r="W28" s="34"/>
      <c r="X28" s="34"/>
      <c r="Y28" s="5"/>
      <c r="Z28" s="5"/>
      <c r="AA28" s="5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3"/>
      <c r="BY28" s="4"/>
      <c r="BZ28" s="4"/>
      <c r="CA28" s="5" t="str">
        <f t="shared" si="2"/>
        <v/>
      </c>
      <c r="CB28" s="5" t="str">
        <f t="shared" si="0"/>
        <v/>
      </c>
      <c r="CC28" s="5"/>
      <c r="CD28" s="5"/>
      <c r="CE28" s="5"/>
      <c r="CF28" s="5"/>
      <c r="CG28" s="5">
        <f t="shared" si="3"/>
        <v>0</v>
      </c>
      <c r="CH28" s="5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5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</row>
    <row r="29" spans="1:234" s="35" customFormat="1" ht="17.25" customHeight="1" x14ac:dyDescent="0.2">
      <c r="A29" s="228" t="s">
        <v>35</v>
      </c>
      <c r="B29" s="229"/>
      <c r="C29" s="23">
        <f t="shared" si="4"/>
        <v>0</v>
      </c>
      <c r="D29" s="36"/>
      <c r="E29" s="37"/>
      <c r="F29" s="37"/>
      <c r="G29" s="38"/>
      <c r="H29" s="39"/>
      <c r="I29" s="40"/>
      <c r="J29" s="41"/>
      <c r="K29" s="39"/>
      <c r="L29" s="38"/>
      <c r="M29" s="43"/>
      <c r="N29" s="32"/>
      <c r="O29" s="33" t="str">
        <f t="shared" si="1"/>
        <v/>
      </c>
      <c r="P29" s="34"/>
      <c r="Q29" s="34"/>
      <c r="R29" s="34"/>
      <c r="S29" s="34"/>
      <c r="T29" s="34"/>
      <c r="U29" s="34"/>
      <c r="V29" s="34"/>
      <c r="W29" s="34"/>
      <c r="X29" s="34"/>
      <c r="Y29" s="5"/>
      <c r="Z29" s="5"/>
      <c r="AA29" s="5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3"/>
      <c r="BY29" s="4"/>
      <c r="BZ29" s="4"/>
      <c r="CA29" s="5" t="str">
        <f t="shared" si="2"/>
        <v/>
      </c>
      <c r="CB29" s="5" t="str">
        <f t="shared" si="0"/>
        <v/>
      </c>
      <c r="CC29" s="5"/>
      <c r="CD29" s="5"/>
      <c r="CE29" s="5"/>
      <c r="CF29" s="5"/>
      <c r="CG29" s="5">
        <f t="shared" si="3"/>
        <v>0</v>
      </c>
      <c r="CH29" s="5">
        <f t="shared" si="5"/>
        <v>0</v>
      </c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5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</row>
    <row r="30" spans="1:234" s="35" customFormat="1" ht="17.25" customHeight="1" x14ac:dyDescent="0.2">
      <c r="A30" s="246" t="s">
        <v>36</v>
      </c>
      <c r="B30" s="249"/>
      <c r="C30" s="23">
        <f t="shared" si="4"/>
        <v>0</v>
      </c>
      <c r="D30" s="44"/>
      <c r="E30" s="37"/>
      <c r="F30" s="37"/>
      <c r="G30" s="38"/>
      <c r="H30" s="40"/>
      <c r="I30" s="40"/>
      <c r="J30" s="44"/>
      <c r="K30" s="39"/>
      <c r="L30" s="38"/>
      <c r="M30" s="43"/>
      <c r="N30" s="32"/>
      <c r="O30" s="33" t="str">
        <f t="shared" si="1"/>
        <v/>
      </c>
      <c r="P30" s="34"/>
      <c r="Q30" s="34"/>
      <c r="R30" s="34"/>
      <c r="S30" s="34"/>
      <c r="T30" s="34"/>
      <c r="U30" s="34"/>
      <c r="V30" s="34"/>
      <c r="W30" s="34"/>
      <c r="X30" s="34"/>
      <c r="Y30" s="5"/>
      <c r="Z30" s="5"/>
      <c r="AA30" s="5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3"/>
      <c r="BY30" s="4"/>
      <c r="BZ30" s="4"/>
      <c r="CA30" s="5" t="str">
        <f t="shared" si="2"/>
        <v/>
      </c>
      <c r="CB30" s="5" t="str">
        <f t="shared" si="0"/>
        <v/>
      </c>
      <c r="CC30" s="5"/>
      <c r="CD30" s="5"/>
      <c r="CE30" s="5"/>
      <c r="CF30" s="5"/>
      <c r="CG30" s="5">
        <f t="shared" si="3"/>
        <v>0</v>
      </c>
      <c r="CH30" s="5">
        <f t="shared" si="5"/>
        <v>0</v>
      </c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5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</row>
    <row r="31" spans="1:234" s="35" customFormat="1" ht="24" customHeight="1" x14ac:dyDescent="0.2">
      <c r="A31" s="250" t="s">
        <v>37</v>
      </c>
      <c r="B31" s="251"/>
      <c r="C31" s="45">
        <f>SUM(D31:G31)</f>
        <v>0</v>
      </c>
      <c r="D31" s="46"/>
      <c r="E31" s="47"/>
      <c r="F31" s="47"/>
      <c r="G31" s="48"/>
      <c r="H31" s="49"/>
      <c r="I31" s="49"/>
      <c r="J31" s="46"/>
      <c r="K31" s="50"/>
      <c r="L31" s="48"/>
      <c r="M31" s="51"/>
      <c r="N31" s="52"/>
      <c r="O31" s="33" t="str">
        <f t="shared" si="1"/>
        <v/>
      </c>
      <c r="P31" s="34"/>
      <c r="Q31" s="34"/>
      <c r="R31" s="34"/>
      <c r="S31" s="34"/>
      <c r="T31" s="34"/>
      <c r="U31" s="34"/>
      <c r="V31" s="34"/>
      <c r="W31" s="34"/>
      <c r="X31" s="34"/>
      <c r="Y31" s="5"/>
      <c r="Z31" s="5"/>
      <c r="AA31" s="5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3"/>
      <c r="BY31" s="4"/>
      <c r="BZ31" s="4"/>
      <c r="CA31" s="5" t="str">
        <f t="shared" si="2"/>
        <v/>
      </c>
      <c r="CB31" s="5" t="str">
        <f t="shared" si="0"/>
        <v/>
      </c>
      <c r="CC31" s="5"/>
      <c r="CD31" s="5"/>
      <c r="CE31" s="5"/>
      <c r="CF31" s="5"/>
      <c r="CG31" s="5">
        <f t="shared" si="3"/>
        <v>0</v>
      </c>
      <c r="CH31" s="5">
        <f t="shared" si="5"/>
        <v>0</v>
      </c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5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</row>
    <row r="32" spans="1:234" s="35" customFormat="1" ht="25.5" customHeight="1" x14ac:dyDescent="0.2">
      <c r="A32" s="201" t="s">
        <v>38</v>
      </c>
      <c r="B32" s="183" t="s">
        <v>39</v>
      </c>
      <c r="C32" s="54">
        <f>SUM(D32:G32)</f>
        <v>0</v>
      </c>
      <c r="D32" s="24"/>
      <c r="E32" s="25"/>
      <c r="F32" s="25"/>
      <c r="G32" s="30"/>
      <c r="H32" s="27"/>
      <c r="I32" s="28"/>
      <c r="J32" s="29"/>
      <c r="K32" s="27"/>
      <c r="L32" s="30"/>
      <c r="M32" s="55"/>
      <c r="N32" s="56"/>
      <c r="O32" s="33" t="str">
        <f t="shared" si="1"/>
        <v/>
      </c>
      <c r="P32" s="34"/>
      <c r="Q32" s="34"/>
      <c r="R32" s="34"/>
      <c r="S32" s="34"/>
      <c r="T32" s="34"/>
      <c r="U32" s="34"/>
      <c r="V32" s="34"/>
      <c r="W32" s="34"/>
      <c r="X32" s="34"/>
      <c r="Y32" s="5"/>
      <c r="Z32" s="5"/>
      <c r="AA32" s="5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3"/>
      <c r="BY32" s="4"/>
      <c r="BZ32" s="4"/>
      <c r="CA32" s="5" t="str">
        <f t="shared" si="2"/>
        <v/>
      </c>
      <c r="CB32" s="5" t="str">
        <f t="shared" si="0"/>
        <v/>
      </c>
      <c r="CC32" s="5"/>
      <c r="CD32" s="5"/>
      <c r="CE32" s="5"/>
      <c r="CF32" s="5"/>
      <c r="CG32" s="5">
        <f t="shared" si="3"/>
        <v>0</v>
      </c>
      <c r="CH32" s="5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5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</row>
    <row r="33" spans="1:234" s="35" customFormat="1" ht="36" customHeight="1" x14ac:dyDescent="0.2">
      <c r="A33" s="255"/>
      <c r="B33" s="184" t="s">
        <v>40</v>
      </c>
      <c r="C33" s="23">
        <f t="shared" si="4"/>
        <v>0</v>
      </c>
      <c r="D33" s="36"/>
      <c r="E33" s="37"/>
      <c r="F33" s="37"/>
      <c r="G33" s="38"/>
      <c r="H33" s="39"/>
      <c r="I33" s="40"/>
      <c r="J33" s="41"/>
      <c r="K33" s="39"/>
      <c r="L33" s="38"/>
      <c r="M33" s="185"/>
      <c r="N33" s="32"/>
      <c r="O33" s="33" t="str">
        <f t="shared" si="1"/>
        <v/>
      </c>
      <c r="P33" s="34"/>
      <c r="Q33" s="34"/>
      <c r="R33" s="34"/>
      <c r="S33" s="34"/>
      <c r="T33" s="34"/>
      <c r="U33" s="34"/>
      <c r="V33" s="34"/>
      <c r="W33" s="34"/>
      <c r="X33" s="34"/>
      <c r="Y33" s="5"/>
      <c r="Z33" s="5"/>
      <c r="AA33" s="5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3"/>
      <c r="BY33" s="4"/>
      <c r="BZ33" s="4"/>
      <c r="CA33" s="5" t="str">
        <f t="shared" si="2"/>
        <v/>
      </c>
      <c r="CB33" s="5" t="str">
        <f t="shared" si="0"/>
        <v/>
      </c>
      <c r="CC33" s="5"/>
      <c r="CD33" s="5"/>
      <c r="CE33" s="5"/>
      <c r="CF33" s="5"/>
      <c r="CG33" s="5">
        <f t="shared" si="3"/>
        <v>0</v>
      </c>
      <c r="CH33" s="5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5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</row>
    <row r="34" spans="1:234" s="35" customFormat="1" ht="31.5" x14ac:dyDescent="0.2">
      <c r="A34" s="255"/>
      <c r="B34" s="184" t="s">
        <v>41</v>
      </c>
      <c r="C34" s="23">
        <f t="shared" si="4"/>
        <v>0</v>
      </c>
      <c r="D34" s="59"/>
      <c r="E34" s="60"/>
      <c r="F34" s="60"/>
      <c r="G34" s="61"/>
      <c r="H34" s="62"/>
      <c r="I34" s="63"/>
      <c r="J34" s="64"/>
      <c r="K34" s="62"/>
      <c r="L34" s="61"/>
      <c r="M34" s="185"/>
      <c r="N34" s="32"/>
      <c r="O34" s="33" t="str">
        <f t="shared" si="1"/>
        <v/>
      </c>
      <c r="P34" s="34"/>
      <c r="Q34" s="34"/>
      <c r="R34" s="34"/>
      <c r="S34" s="34"/>
      <c r="T34" s="34"/>
      <c r="U34" s="34"/>
      <c r="V34" s="34"/>
      <c r="W34" s="34"/>
      <c r="X34" s="34"/>
      <c r="Y34" s="5"/>
      <c r="Z34" s="5"/>
      <c r="AA34" s="5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3"/>
      <c r="BY34" s="4"/>
      <c r="BZ34" s="4"/>
      <c r="CA34" s="5" t="str">
        <f t="shared" si="2"/>
        <v/>
      </c>
      <c r="CB34" s="5" t="str">
        <f t="shared" si="0"/>
        <v/>
      </c>
      <c r="CC34" s="5"/>
      <c r="CD34" s="5"/>
      <c r="CE34" s="5"/>
      <c r="CF34" s="5"/>
      <c r="CG34" s="5">
        <f t="shared" si="3"/>
        <v>0</v>
      </c>
      <c r="CH34" s="5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5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</row>
    <row r="35" spans="1:234" s="35" customFormat="1" ht="31.5" x14ac:dyDescent="0.2">
      <c r="A35" s="255"/>
      <c r="B35" s="184" t="s">
        <v>42</v>
      </c>
      <c r="C35" s="23">
        <f>SUM(D35:G35)</f>
        <v>0</v>
      </c>
      <c r="D35" s="65"/>
      <c r="E35" s="37"/>
      <c r="F35" s="37"/>
      <c r="G35" s="38"/>
      <c r="H35" s="39"/>
      <c r="I35" s="40"/>
      <c r="J35" s="41"/>
      <c r="K35" s="39"/>
      <c r="L35" s="38"/>
      <c r="M35" s="186"/>
      <c r="N35" s="32"/>
      <c r="O35" s="33" t="str">
        <f t="shared" si="1"/>
        <v/>
      </c>
      <c r="P35" s="34"/>
      <c r="Q35" s="34"/>
      <c r="R35" s="34"/>
      <c r="S35" s="34"/>
      <c r="T35" s="34"/>
      <c r="U35" s="34"/>
      <c r="V35" s="34"/>
      <c r="W35" s="34"/>
      <c r="X35" s="34"/>
      <c r="Y35" s="5"/>
      <c r="Z35" s="5"/>
      <c r="AA35" s="5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3"/>
      <c r="BY35" s="4"/>
      <c r="BZ35" s="4"/>
      <c r="CA35" s="5" t="str">
        <f t="shared" si="2"/>
        <v/>
      </c>
      <c r="CB35" s="5" t="str">
        <f t="shared" si="0"/>
        <v/>
      </c>
      <c r="CC35" s="5"/>
      <c r="CD35" s="5"/>
      <c r="CE35" s="5"/>
      <c r="CF35" s="5"/>
      <c r="CG35" s="5">
        <f t="shared" si="3"/>
        <v>0</v>
      </c>
      <c r="CH35" s="5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5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</row>
    <row r="36" spans="1:234" s="35" customFormat="1" ht="28.5" customHeight="1" x14ac:dyDescent="0.2">
      <c r="A36" s="203"/>
      <c r="B36" s="187" t="s">
        <v>43</v>
      </c>
      <c r="C36" s="45">
        <f>SUM(D36:G36)</f>
        <v>0</v>
      </c>
      <c r="D36" s="46"/>
      <c r="E36" s="47"/>
      <c r="F36" s="47"/>
      <c r="G36" s="48"/>
      <c r="H36" s="49"/>
      <c r="I36" s="49"/>
      <c r="J36" s="46"/>
      <c r="K36" s="50"/>
      <c r="L36" s="48"/>
      <c r="M36" s="188"/>
      <c r="N36" s="52"/>
      <c r="O36" s="33" t="str">
        <f t="shared" si="1"/>
        <v/>
      </c>
      <c r="P36" s="34"/>
      <c r="Q36" s="34"/>
      <c r="R36" s="34"/>
      <c r="S36" s="34"/>
      <c r="T36" s="34"/>
      <c r="U36" s="34"/>
      <c r="V36" s="34"/>
      <c r="W36" s="34"/>
      <c r="X36" s="34"/>
      <c r="Y36" s="5"/>
      <c r="Z36" s="5"/>
      <c r="AA36" s="5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3"/>
      <c r="BY36" s="4"/>
      <c r="BZ36" s="4"/>
      <c r="CA36" s="5" t="str">
        <f t="shared" si="2"/>
        <v/>
      </c>
      <c r="CB36" s="5" t="str">
        <f t="shared" si="0"/>
        <v/>
      </c>
      <c r="CC36" s="5"/>
      <c r="CD36" s="5"/>
      <c r="CE36" s="5"/>
      <c r="CF36" s="5"/>
      <c r="CG36" s="5">
        <f t="shared" si="3"/>
        <v>0</v>
      </c>
      <c r="CH36" s="5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5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</row>
    <row r="37" spans="1:234" s="35" customFormat="1" ht="32.1" customHeight="1" x14ac:dyDescent="0.2">
      <c r="A37" s="69" t="s">
        <v>44</v>
      </c>
      <c r="B37" s="70"/>
      <c r="C37" s="70"/>
      <c r="D37" s="71"/>
      <c r="E37" s="71"/>
      <c r="F37" s="71"/>
      <c r="G37" s="71"/>
      <c r="H37" s="10"/>
      <c r="I37" s="13"/>
      <c r="J37" s="10"/>
      <c r="K37" s="10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3"/>
      <c r="BX37" s="3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5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</row>
    <row r="38" spans="1:234" s="35" customFormat="1" ht="45.6" customHeight="1" x14ac:dyDescent="0.2">
      <c r="A38" s="204" t="s">
        <v>3</v>
      </c>
      <c r="B38" s="206"/>
      <c r="C38" s="72" t="s">
        <v>4</v>
      </c>
      <c r="D38" s="72" t="s">
        <v>5</v>
      </c>
      <c r="E38" s="73" t="s">
        <v>45</v>
      </c>
      <c r="F38" s="16" t="s">
        <v>46</v>
      </c>
      <c r="G38" s="15" t="s">
        <v>8</v>
      </c>
      <c r="H38" s="74" t="s">
        <v>9</v>
      </c>
      <c r="I38" s="74" t="s">
        <v>10</v>
      </c>
      <c r="J38" s="74" t="s">
        <v>15</v>
      </c>
      <c r="K38" s="10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3"/>
      <c r="BX38" s="3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5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</row>
    <row r="39" spans="1:234" s="35" customFormat="1" x14ac:dyDescent="0.2">
      <c r="A39" s="240" t="s">
        <v>47</v>
      </c>
      <c r="B39" s="241"/>
      <c r="C39" s="75">
        <f>SUM(D39:F39)</f>
        <v>0</v>
      </c>
      <c r="D39" s="76"/>
      <c r="E39" s="77"/>
      <c r="F39" s="78"/>
      <c r="G39" s="79"/>
      <c r="H39" s="80"/>
      <c r="I39" s="80"/>
      <c r="J39" s="80"/>
      <c r="K39" s="10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3"/>
      <c r="BX39" s="3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5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</row>
    <row r="40" spans="1:234" s="35" customFormat="1" x14ac:dyDescent="0.2">
      <c r="A40" s="246" t="s">
        <v>48</v>
      </c>
      <c r="B40" s="247"/>
      <c r="C40" s="81">
        <f t="shared" ref="C40:C45" si="6">SUM(D40:F40)</f>
        <v>0</v>
      </c>
      <c r="D40" s="65"/>
      <c r="E40" s="82"/>
      <c r="F40" s="83"/>
      <c r="G40" s="84"/>
      <c r="H40" s="80"/>
      <c r="I40" s="80"/>
      <c r="J40" s="80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3"/>
      <c r="BX40" s="3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5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</row>
    <row r="41" spans="1:234" s="35" customFormat="1" x14ac:dyDescent="0.2">
      <c r="A41" s="246" t="s">
        <v>49</v>
      </c>
      <c r="B41" s="247"/>
      <c r="C41" s="23">
        <f t="shared" si="6"/>
        <v>0</v>
      </c>
      <c r="D41" s="65"/>
      <c r="E41" s="82"/>
      <c r="F41" s="83"/>
      <c r="G41" s="84"/>
      <c r="H41" s="80"/>
      <c r="I41" s="80"/>
      <c r="J41" s="80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3"/>
      <c r="BX41" s="3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5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</row>
    <row r="42" spans="1:234" s="35" customFormat="1" x14ac:dyDescent="0.2">
      <c r="A42" s="246" t="s">
        <v>50</v>
      </c>
      <c r="B42" s="247"/>
      <c r="C42" s="23">
        <f t="shared" si="6"/>
        <v>0</v>
      </c>
      <c r="D42" s="65"/>
      <c r="E42" s="60"/>
      <c r="F42" s="83"/>
      <c r="G42" s="85"/>
      <c r="H42" s="86"/>
      <c r="I42" s="86"/>
      <c r="J42" s="86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3"/>
      <c r="BX42" s="3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5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</row>
    <row r="43" spans="1:234" s="35" customFormat="1" ht="21" x14ac:dyDescent="0.2">
      <c r="A43" s="245" t="s">
        <v>51</v>
      </c>
      <c r="B43" s="87" t="s">
        <v>52</v>
      </c>
      <c r="C43" s="88">
        <f t="shared" si="6"/>
        <v>40</v>
      </c>
      <c r="D43" s="76">
        <v>40</v>
      </c>
      <c r="E43" s="77"/>
      <c r="F43" s="78"/>
      <c r="G43" s="79"/>
      <c r="H43" s="89"/>
      <c r="I43" s="89"/>
      <c r="J43" s="89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3"/>
      <c r="BX43" s="3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5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</row>
    <row r="44" spans="1:234" s="35" customFormat="1" x14ac:dyDescent="0.2">
      <c r="A44" s="245"/>
      <c r="B44" s="90" t="s">
        <v>53</v>
      </c>
      <c r="C44" s="23">
        <f t="shared" si="6"/>
        <v>0</v>
      </c>
      <c r="D44" s="65"/>
      <c r="E44" s="82"/>
      <c r="F44" s="83"/>
      <c r="G44" s="84"/>
      <c r="H44" s="89"/>
      <c r="I44" s="89"/>
      <c r="J44" s="89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3"/>
      <c r="BX44" s="3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5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</row>
    <row r="45" spans="1:234" s="35" customFormat="1" ht="23.45" customHeight="1" x14ac:dyDescent="0.2">
      <c r="A45" s="245"/>
      <c r="B45" s="91" t="s">
        <v>54</v>
      </c>
      <c r="C45" s="45">
        <f t="shared" si="6"/>
        <v>0</v>
      </c>
      <c r="D45" s="92"/>
      <c r="E45" s="93"/>
      <c r="F45" s="94"/>
      <c r="G45" s="95"/>
      <c r="H45" s="80"/>
      <c r="I45" s="80"/>
      <c r="J45" s="80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3"/>
      <c r="BX45" s="3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5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</row>
    <row r="46" spans="1:234" s="35" customFormat="1" x14ac:dyDescent="0.2">
      <c r="A46" s="228" t="s">
        <v>55</v>
      </c>
      <c r="B46" s="229"/>
      <c r="C46" s="88">
        <f>SUM(D46:G46)</f>
        <v>0</v>
      </c>
      <c r="D46" s="76"/>
      <c r="E46" s="77"/>
      <c r="F46" s="78"/>
      <c r="G46" s="96"/>
      <c r="H46" s="97"/>
      <c r="I46" s="97"/>
      <c r="J46" s="97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3"/>
      <c r="BX46" s="3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5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</row>
    <row r="47" spans="1:234" s="35" customFormat="1" x14ac:dyDescent="0.2">
      <c r="A47" s="230" t="s">
        <v>56</v>
      </c>
      <c r="B47" s="231"/>
      <c r="C47" s="45">
        <f>SUM(D47:G47)</f>
        <v>1302</v>
      </c>
      <c r="D47" s="92">
        <v>216</v>
      </c>
      <c r="E47" s="93">
        <v>551</v>
      </c>
      <c r="F47" s="98">
        <v>129</v>
      </c>
      <c r="G47" s="99">
        <v>406</v>
      </c>
      <c r="H47" s="100"/>
      <c r="I47" s="100"/>
      <c r="J47" s="100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3"/>
      <c r="BX47" s="3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5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</row>
    <row r="48" spans="1:234" s="35" customFormat="1" x14ac:dyDescent="0.2">
      <c r="A48" s="232" t="s">
        <v>4</v>
      </c>
      <c r="B48" s="233"/>
      <c r="C48" s="101">
        <f t="shared" ref="C48:J48" si="7">SUM(C39:C47)</f>
        <v>1342</v>
      </c>
      <c r="D48" s="101">
        <f>SUM(D39:D47)</f>
        <v>256</v>
      </c>
      <c r="E48" s="102">
        <f t="shared" si="7"/>
        <v>551</v>
      </c>
      <c r="F48" s="103">
        <f t="shared" si="7"/>
        <v>129</v>
      </c>
      <c r="G48" s="104">
        <f>SUM(G46:G47)</f>
        <v>406</v>
      </c>
      <c r="H48" s="105">
        <f t="shared" si="7"/>
        <v>0</v>
      </c>
      <c r="I48" s="105">
        <f t="shared" si="7"/>
        <v>0</v>
      </c>
      <c r="J48" s="105">
        <f t="shared" si="7"/>
        <v>0</v>
      </c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3"/>
      <c r="BX48" s="3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5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</row>
    <row r="49" spans="1:234" s="35" customFormat="1" x14ac:dyDescent="0.2">
      <c r="A49" s="106" t="s">
        <v>57</v>
      </c>
      <c r="B49" s="107"/>
      <c r="C49" s="108"/>
      <c r="D49" s="108"/>
      <c r="E49" s="108"/>
      <c r="F49" s="13"/>
      <c r="G49" s="13"/>
      <c r="H49" s="10"/>
      <c r="I49" s="13"/>
      <c r="J49" s="10"/>
      <c r="K49" s="10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3"/>
      <c r="BX49" s="3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5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</row>
    <row r="50" spans="1:234" s="35" customFormat="1" ht="32.1" customHeight="1" x14ac:dyDescent="0.2">
      <c r="A50" s="109" t="s">
        <v>58</v>
      </c>
      <c r="B50" s="110"/>
      <c r="C50" s="110"/>
      <c r="D50" s="110"/>
      <c r="E50" s="110"/>
      <c r="F50" s="111"/>
      <c r="G50" s="111"/>
      <c r="H50" s="111"/>
      <c r="I50" s="13"/>
      <c r="J50" s="10"/>
      <c r="K50" s="10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3"/>
      <c r="BX50" s="3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5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</row>
    <row r="51" spans="1:234" s="35" customFormat="1" ht="71.45" customHeight="1" x14ac:dyDescent="0.2">
      <c r="A51" s="204" t="s">
        <v>3</v>
      </c>
      <c r="B51" s="206"/>
      <c r="C51" s="181" t="s">
        <v>4</v>
      </c>
      <c r="D51" s="112" t="s">
        <v>59</v>
      </c>
      <c r="E51" s="113" t="s">
        <v>60</v>
      </c>
      <c r="F51" s="22" t="s">
        <v>61</v>
      </c>
      <c r="G51" s="13"/>
      <c r="H51" s="114"/>
      <c r="I51" s="13"/>
      <c r="J51" s="10"/>
      <c r="K51" s="10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3"/>
      <c r="BX51" s="3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5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</row>
    <row r="52" spans="1:234" s="35" customFormat="1" x14ac:dyDescent="0.2">
      <c r="A52" s="234" t="s">
        <v>62</v>
      </c>
      <c r="B52" s="235"/>
      <c r="C52" s="115">
        <f t="shared" ref="C52:C58" si="8">SUM(D52:E52)</f>
        <v>337</v>
      </c>
      <c r="D52" s="76">
        <v>227</v>
      </c>
      <c r="E52" s="78">
        <v>110</v>
      </c>
      <c r="F52" s="116"/>
      <c r="G52" s="117"/>
      <c r="H52" s="118"/>
      <c r="I52" s="119"/>
      <c r="J52" s="117"/>
      <c r="K52" s="117"/>
      <c r="L52" s="5"/>
      <c r="M52" s="5"/>
      <c r="N52" s="5"/>
      <c r="O52" s="5"/>
      <c r="P52" s="5"/>
      <c r="Q52" s="5"/>
      <c r="R52" s="5"/>
      <c r="S52" s="5"/>
      <c r="T52" s="5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3"/>
      <c r="BX52" s="3"/>
      <c r="BY52" s="4"/>
      <c r="BZ52" s="4"/>
      <c r="CA52" s="5"/>
      <c r="CB52" s="5"/>
      <c r="CC52" s="5"/>
      <c r="CD52" s="5"/>
      <c r="CE52" s="5"/>
      <c r="CF52" s="5"/>
      <c r="CG52" s="5"/>
      <c r="CH52" s="5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5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</row>
    <row r="53" spans="1:234" s="35" customFormat="1" x14ac:dyDescent="0.2">
      <c r="A53" s="236" t="s">
        <v>63</v>
      </c>
      <c r="B53" s="237"/>
      <c r="C53" s="120">
        <f t="shared" si="8"/>
        <v>315</v>
      </c>
      <c r="D53" s="121">
        <v>237</v>
      </c>
      <c r="E53" s="122">
        <v>78</v>
      </c>
      <c r="F53" s="123"/>
      <c r="G53" s="117"/>
      <c r="H53" s="118"/>
      <c r="I53" s="119"/>
      <c r="J53" s="117"/>
      <c r="K53" s="117"/>
      <c r="L53" s="5"/>
      <c r="M53" s="5"/>
      <c r="N53" s="5"/>
      <c r="O53" s="5"/>
      <c r="P53" s="5"/>
      <c r="Q53" s="5"/>
      <c r="R53" s="5"/>
      <c r="S53" s="5"/>
      <c r="T53" s="5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3"/>
      <c r="BX53" s="3"/>
      <c r="BY53" s="4"/>
      <c r="BZ53" s="4"/>
      <c r="CA53" s="5"/>
      <c r="CB53" s="5"/>
      <c r="CC53" s="5"/>
      <c r="CD53" s="5"/>
      <c r="CE53" s="5"/>
      <c r="CF53" s="5"/>
      <c r="CG53" s="5"/>
      <c r="CH53" s="5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5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</row>
    <row r="54" spans="1:234" s="35" customFormat="1" ht="27.75" customHeight="1" x14ac:dyDescent="0.2">
      <c r="A54" s="238" t="s">
        <v>38</v>
      </c>
      <c r="B54" s="124" t="s">
        <v>64</v>
      </c>
      <c r="C54" s="115">
        <f t="shared" si="8"/>
        <v>31</v>
      </c>
      <c r="D54" s="76">
        <v>23</v>
      </c>
      <c r="E54" s="78">
        <v>8</v>
      </c>
      <c r="F54" s="125">
        <v>3</v>
      </c>
      <c r="G54" s="117" t="str">
        <f>CA54&amp;CB54</f>
        <v/>
      </c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5"/>
      <c r="T54" s="5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3"/>
      <c r="BX54" s="3"/>
      <c r="BY54" s="4"/>
      <c r="BZ54" s="4"/>
      <c r="CA54" s="5" t="str">
        <f>IF(CG54=1,"* Programa de Atención domiciliaria apersonas con Dependencia Severa debe ser MENOR O IGUAL al Total.","")</f>
        <v/>
      </c>
      <c r="CB54" s="5" t="str">
        <f>IF(CH54=1,"* Recuerde digitar la Columna Programa de Atención Domiciliaria a Personas con Dependencia Severa (Digite Cero si no tiene). ","")</f>
        <v/>
      </c>
      <c r="CC54" s="5"/>
      <c r="CD54" s="5"/>
      <c r="CE54" s="5"/>
      <c r="CF54" s="5"/>
      <c r="CG54" s="5">
        <f>IF(F54&gt;C54,1,0)</f>
        <v>0</v>
      </c>
      <c r="CH54" s="5">
        <f>IF(AND(C54&lt;&gt;0,F54=""),1,0)</f>
        <v>0</v>
      </c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5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</row>
    <row r="55" spans="1:234" s="35" customFormat="1" ht="18" customHeight="1" x14ac:dyDescent="0.2">
      <c r="A55" s="239"/>
      <c r="B55" s="126" t="s">
        <v>65</v>
      </c>
      <c r="C55" s="127">
        <f t="shared" si="8"/>
        <v>387</v>
      </c>
      <c r="D55" s="92">
        <v>245</v>
      </c>
      <c r="E55" s="98">
        <v>142</v>
      </c>
      <c r="F55" s="128">
        <v>27</v>
      </c>
      <c r="G55" s="117" t="str">
        <f>CA55&amp;CB55</f>
        <v/>
      </c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5"/>
      <c r="T55" s="5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3"/>
      <c r="BX55" s="3"/>
      <c r="BY55" s="4"/>
      <c r="BZ55" s="4"/>
      <c r="CA55" s="5" t="str">
        <f>IF(CG55=1,"* Programa de Atención domiciliaria apersonas con Dependencia Severa debe ser MENOR O IGUAL al Total.","")</f>
        <v/>
      </c>
      <c r="CB55" s="5" t="str">
        <f>IF(CH55=1,"* Recuerde digitar la Columna Programa de Atención Domiciliaria a Personas con Dependencia Severa (Digite Cero si no tiene). ","")</f>
        <v/>
      </c>
      <c r="CC55" s="5"/>
      <c r="CD55" s="5"/>
      <c r="CE55" s="5"/>
      <c r="CF55" s="5"/>
      <c r="CG55" s="5">
        <f>IF(F55&gt;C55,1,0)</f>
        <v>0</v>
      </c>
      <c r="CH55" s="5">
        <f>IF(AND(C55&lt;&gt;0,F55=""),1,0)</f>
        <v>0</v>
      </c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5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</row>
    <row r="56" spans="1:234" s="35" customFormat="1" x14ac:dyDescent="0.2">
      <c r="A56" s="240" t="s">
        <v>66</v>
      </c>
      <c r="B56" s="241"/>
      <c r="C56" s="115">
        <f t="shared" si="8"/>
        <v>0</v>
      </c>
      <c r="D56" s="76"/>
      <c r="E56" s="129"/>
      <c r="F56" s="125"/>
      <c r="G56" s="117" t="str">
        <f>CA56&amp;CB56</f>
        <v/>
      </c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5"/>
      <c r="T56" s="5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3"/>
      <c r="BX56" s="3"/>
      <c r="BY56" s="4"/>
      <c r="BZ56" s="4"/>
      <c r="CA56" s="5" t="str">
        <f>IF(CG56=1,"* Programa de Atención domiciliaria apersonas con Dependencia Severa debe ser MENOR O IGUAL al Total.","")</f>
        <v/>
      </c>
      <c r="CB56" s="5" t="str">
        <f>IF(CH56=1,"* Recuerde digitar la Columna Programa de Atención Domiciliaria a Personas con Dependencia Severa (Digite Cero si no tiene). ","")</f>
        <v/>
      </c>
      <c r="CC56" s="5"/>
      <c r="CD56" s="5"/>
      <c r="CE56" s="5"/>
      <c r="CF56" s="5"/>
      <c r="CG56" s="5">
        <f>IF(F56&gt;C56,1,0)</f>
        <v>0</v>
      </c>
      <c r="CH56" s="5">
        <f>IF(AND(C56&lt;&gt;0,F56=""),1,0)</f>
        <v>0</v>
      </c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5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</row>
    <row r="57" spans="1:234" s="35" customFormat="1" x14ac:dyDescent="0.2">
      <c r="A57" s="242" t="s">
        <v>67</v>
      </c>
      <c r="B57" s="242"/>
      <c r="C57" s="130">
        <f t="shared" si="8"/>
        <v>228</v>
      </c>
      <c r="D57" s="131">
        <v>157</v>
      </c>
      <c r="E57" s="132">
        <v>71</v>
      </c>
      <c r="F57" s="133"/>
      <c r="G57" s="117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5"/>
      <c r="T57" s="5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3"/>
      <c r="BX57" s="3"/>
      <c r="BY57" s="4"/>
      <c r="BZ57" s="4"/>
      <c r="CA57" s="5"/>
      <c r="CB57" s="5"/>
      <c r="CC57" s="5"/>
      <c r="CD57" s="5"/>
      <c r="CE57" s="5"/>
      <c r="CF57" s="5"/>
      <c r="CG57" s="5"/>
      <c r="CH57" s="5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5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</row>
    <row r="58" spans="1:234" s="35" customFormat="1" ht="18.75" customHeight="1" x14ac:dyDescent="0.2">
      <c r="A58" s="243" t="s">
        <v>68</v>
      </c>
      <c r="B58" s="244"/>
      <c r="C58" s="127">
        <f t="shared" si="8"/>
        <v>0</v>
      </c>
      <c r="D58" s="92"/>
      <c r="E58" s="134"/>
      <c r="F58" s="128"/>
      <c r="G58" s="117" t="str">
        <f>CA58&amp;CB58</f>
        <v/>
      </c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5"/>
      <c r="T58" s="5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3"/>
      <c r="BX58" s="3"/>
      <c r="BY58" s="4"/>
      <c r="BZ58" s="4"/>
      <c r="CA58" s="5" t="str">
        <f>IF(CG58=1,"* Programa de Atención domiciliaria apersonas con Dependencia Severa debe ser MENOR O IGUAL al Total.","")</f>
        <v/>
      </c>
      <c r="CB58" s="5" t="str">
        <f>IF(CH58=1,"* Recuerde digitar la Columna Programa de Atención Domiciliaria a Personas con Dependencia Severa (Digite Cero si no tiene). ","")</f>
        <v/>
      </c>
      <c r="CC58" s="5"/>
      <c r="CD58" s="5"/>
      <c r="CE58" s="5"/>
      <c r="CF58" s="5"/>
      <c r="CG58" s="5">
        <f>IF(F58&gt;C58,1,0)</f>
        <v>0</v>
      </c>
      <c r="CH58" s="5">
        <f>IF(AND(C58&lt;&gt;0,F58=""),1,0)</f>
        <v>0</v>
      </c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5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</row>
    <row r="59" spans="1:234" s="35" customFormat="1" x14ac:dyDescent="0.2">
      <c r="A59" s="242" t="s">
        <v>69</v>
      </c>
      <c r="B59" s="242"/>
      <c r="C59" s="135">
        <f>D59</f>
        <v>0</v>
      </c>
      <c r="D59" s="131"/>
      <c r="E59" s="136"/>
      <c r="F59" s="137"/>
      <c r="G59" s="117" t="str">
        <f>CA59&amp;CB59</f>
        <v/>
      </c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5"/>
      <c r="T59" s="5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3"/>
      <c r="BX59" s="3"/>
      <c r="BY59" s="4"/>
      <c r="BZ59" s="4"/>
      <c r="CA59" s="5" t="str">
        <f>IF(CG59=1,"* Programa de Atención domiciliaria apersonas con Dependencia Severa debe ser MENOR O IGUAL al Total.","")</f>
        <v/>
      </c>
      <c r="CB59" s="5" t="str">
        <f>IF(CH59=1,"* Recuerde digitar la Columna Programa de Atención Domiciliaria a Personas con Dependencia Severa (Digite Cero si no tiene). ","")</f>
        <v/>
      </c>
      <c r="CC59" s="5"/>
      <c r="CD59" s="5"/>
      <c r="CE59" s="5"/>
      <c r="CF59" s="5"/>
      <c r="CG59" s="5">
        <f>IF(F59&gt;C59,1,0)</f>
        <v>0</v>
      </c>
      <c r="CH59" s="5">
        <f>IF(AND(C59&lt;&gt;0,F59=""),1,0)</f>
        <v>0</v>
      </c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5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</row>
    <row r="60" spans="1:234" s="35" customFormat="1" x14ac:dyDescent="0.2">
      <c r="A60" s="227" t="s">
        <v>70</v>
      </c>
      <c r="B60" s="227"/>
      <c r="C60" s="138">
        <f>D60</f>
        <v>0</v>
      </c>
      <c r="D60" s="65"/>
      <c r="E60" s="139"/>
      <c r="F60" s="140"/>
      <c r="G60" s="117"/>
      <c r="H60" s="119"/>
      <c r="I60" s="117"/>
      <c r="J60" s="117"/>
      <c r="K60" s="117"/>
      <c r="L60" s="5"/>
      <c r="M60" s="5"/>
      <c r="N60" s="5"/>
      <c r="O60" s="5"/>
      <c r="P60" s="5"/>
      <c r="Q60" s="5"/>
      <c r="R60" s="5"/>
      <c r="S60" s="5"/>
      <c r="T60" s="5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3"/>
      <c r="BX60" s="3"/>
      <c r="BY60" s="4"/>
      <c r="BZ60" s="4"/>
      <c r="CA60" s="5"/>
      <c r="CB60" s="5"/>
      <c r="CC60" s="5"/>
      <c r="CD60" s="5"/>
      <c r="CE60" s="5"/>
      <c r="CF60" s="5"/>
      <c r="CG60" s="5"/>
      <c r="CH60" s="5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5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</row>
    <row r="61" spans="1:234" s="35" customFormat="1" ht="23.25" customHeight="1" x14ac:dyDescent="0.2">
      <c r="A61" s="209" t="s">
        <v>71</v>
      </c>
      <c r="B61" s="209"/>
      <c r="C61" s="141">
        <f>+F61</f>
        <v>0</v>
      </c>
      <c r="D61" s="142"/>
      <c r="E61" s="143"/>
      <c r="F61" s="144"/>
      <c r="G61" s="117" t="str">
        <f>CA61&amp;CB61</f>
        <v/>
      </c>
      <c r="H61" s="119"/>
      <c r="I61" s="117"/>
      <c r="J61" s="117"/>
      <c r="K61" s="117"/>
      <c r="L61" s="5"/>
      <c r="M61" s="5"/>
      <c r="N61" s="5"/>
      <c r="O61" s="5"/>
      <c r="P61" s="5"/>
      <c r="Q61" s="5"/>
      <c r="R61" s="5"/>
      <c r="S61" s="5"/>
      <c r="T61" s="5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3"/>
      <c r="BX61" s="3"/>
      <c r="BY61" s="4"/>
      <c r="BZ61" s="4"/>
      <c r="CA61" s="5" t="str">
        <f>IF(CG61=1,"* Programa de Atención domiciliaria apersonas con Dependencia Severa debe ser MENOR O IGUAL al Total.","")</f>
        <v/>
      </c>
      <c r="CB61" s="5" t="str">
        <f>IF(CH61=1,"* Recuerde digitar la Columna Programa de Atención Domiciliaria a Personas con Dependencia Severa (Digite Cero si no tiene). ","")</f>
        <v/>
      </c>
      <c r="CC61" s="5"/>
      <c r="CD61" s="5"/>
      <c r="CE61" s="5"/>
      <c r="CF61" s="5"/>
      <c r="CG61" s="5">
        <f>IF(F61&gt;C61,1,0)</f>
        <v>0</v>
      </c>
      <c r="CH61" s="5">
        <f>IF(AND(C61&lt;&gt;0,F61=""),1,0)</f>
        <v>0</v>
      </c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5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</row>
    <row r="62" spans="1:234" s="35" customFormat="1" ht="32.1" customHeight="1" x14ac:dyDescent="0.2">
      <c r="A62" s="109" t="s">
        <v>72</v>
      </c>
      <c r="B62" s="110"/>
      <c r="C62" s="110"/>
      <c r="D62" s="110"/>
      <c r="E62" s="110"/>
      <c r="F62" s="110"/>
      <c r="G62" s="145"/>
      <c r="H62" s="146"/>
      <c r="I62" s="119"/>
      <c r="J62" s="117"/>
      <c r="K62" s="117"/>
      <c r="L62" s="5"/>
      <c r="M62" s="5"/>
      <c r="N62" s="5"/>
      <c r="O62" s="5"/>
      <c r="P62" s="5"/>
      <c r="Q62" s="5"/>
      <c r="R62" s="5"/>
      <c r="S62" s="5"/>
      <c r="T62" s="5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3"/>
      <c r="BX62" s="3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5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</row>
    <row r="63" spans="1:234" s="35" customFormat="1" x14ac:dyDescent="0.2">
      <c r="A63" s="210" t="s">
        <v>73</v>
      </c>
      <c r="B63" s="211"/>
      <c r="C63" s="216" t="s">
        <v>74</v>
      </c>
      <c r="D63" s="216"/>
      <c r="E63" s="216"/>
      <c r="F63" s="216"/>
      <c r="G63" s="217"/>
      <c r="H63" s="218" t="s">
        <v>75</v>
      </c>
      <c r="I63" s="219"/>
      <c r="J63" s="10"/>
      <c r="K63" s="10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3"/>
      <c r="BX63" s="3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5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</row>
    <row r="64" spans="1:234" s="35" customFormat="1" x14ac:dyDescent="0.2">
      <c r="A64" s="212"/>
      <c r="B64" s="213"/>
      <c r="C64" s="210" t="s">
        <v>4</v>
      </c>
      <c r="D64" s="204" t="s">
        <v>76</v>
      </c>
      <c r="E64" s="205"/>
      <c r="F64" s="206"/>
      <c r="G64" s="221" t="s">
        <v>77</v>
      </c>
      <c r="H64" s="220"/>
      <c r="I64" s="219"/>
      <c r="J64" s="10"/>
      <c r="K64" s="10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3"/>
      <c r="BX64" s="3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5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</row>
    <row r="65" spans="1:234" s="35" customFormat="1" ht="26.45" customHeight="1" x14ac:dyDescent="0.2">
      <c r="A65" s="214"/>
      <c r="B65" s="215"/>
      <c r="C65" s="214"/>
      <c r="D65" s="112" t="s">
        <v>78</v>
      </c>
      <c r="E65" s="16" t="s">
        <v>79</v>
      </c>
      <c r="F65" s="147" t="s">
        <v>80</v>
      </c>
      <c r="G65" s="222"/>
      <c r="H65" s="148" t="s">
        <v>81</v>
      </c>
      <c r="I65" s="181" t="s">
        <v>82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3"/>
      <c r="BX65" s="3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5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</row>
    <row r="66" spans="1:234" s="35" customFormat="1" x14ac:dyDescent="0.2">
      <c r="A66" s="223" t="s">
        <v>83</v>
      </c>
      <c r="B66" s="224"/>
      <c r="C66" s="149">
        <f>SUM(D66:F66)+H66</f>
        <v>0</v>
      </c>
      <c r="D66" s="76"/>
      <c r="E66" s="77"/>
      <c r="F66" s="150"/>
      <c r="G66" s="151"/>
      <c r="H66" s="125">
        <v>0</v>
      </c>
      <c r="I66" s="15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3"/>
      <c r="BX66" s="3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5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</row>
    <row r="67" spans="1:234" s="35" customFormat="1" x14ac:dyDescent="0.2">
      <c r="A67" s="225" t="s">
        <v>84</v>
      </c>
      <c r="B67" s="226"/>
      <c r="C67" s="153">
        <f t="shared" ref="C67:C71" si="9">SUM(D67:F67)+H67</f>
        <v>0</v>
      </c>
      <c r="D67" s="65"/>
      <c r="E67" s="82"/>
      <c r="F67" s="154"/>
      <c r="G67" s="155"/>
      <c r="H67" s="156">
        <v>0</v>
      </c>
      <c r="I67" s="157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3"/>
      <c r="BX67" s="3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5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</row>
    <row r="68" spans="1:234" s="35" customFormat="1" x14ac:dyDescent="0.2">
      <c r="A68" s="225" t="s">
        <v>85</v>
      </c>
      <c r="B68" s="226"/>
      <c r="C68" s="153">
        <f t="shared" si="9"/>
        <v>1</v>
      </c>
      <c r="D68" s="65"/>
      <c r="E68" s="82"/>
      <c r="F68" s="154"/>
      <c r="G68" s="155"/>
      <c r="H68" s="156">
        <v>1</v>
      </c>
      <c r="I68" s="157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3"/>
      <c r="BX68" s="3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5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</row>
    <row r="69" spans="1:234" s="35" customFormat="1" x14ac:dyDescent="0.2">
      <c r="A69" s="225" t="s">
        <v>86</v>
      </c>
      <c r="B69" s="226"/>
      <c r="C69" s="153">
        <f t="shared" si="9"/>
        <v>10</v>
      </c>
      <c r="D69" s="65"/>
      <c r="E69" s="82"/>
      <c r="F69" s="154"/>
      <c r="G69" s="155"/>
      <c r="H69" s="156">
        <v>10</v>
      </c>
      <c r="I69" s="157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3"/>
      <c r="BX69" s="3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5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</row>
    <row r="70" spans="1:234" s="35" customFormat="1" x14ac:dyDescent="0.2">
      <c r="A70" s="225" t="s">
        <v>87</v>
      </c>
      <c r="B70" s="226"/>
      <c r="C70" s="153">
        <f t="shared" si="9"/>
        <v>0</v>
      </c>
      <c r="D70" s="65"/>
      <c r="E70" s="82"/>
      <c r="F70" s="154"/>
      <c r="G70" s="155"/>
      <c r="H70" s="156">
        <v>0</v>
      </c>
      <c r="I70" s="157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3"/>
      <c r="BX70" s="3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5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</row>
    <row r="71" spans="1:234" s="35" customFormat="1" x14ac:dyDescent="0.2">
      <c r="A71" s="207" t="s">
        <v>88</v>
      </c>
      <c r="B71" s="208"/>
      <c r="C71" s="158">
        <f t="shared" si="9"/>
        <v>0</v>
      </c>
      <c r="D71" s="92"/>
      <c r="E71" s="93"/>
      <c r="F71" s="159"/>
      <c r="G71" s="160"/>
      <c r="H71" s="128">
        <v>0</v>
      </c>
      <c r="I71" s="16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3"/>
      <c r="BX71" s="3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5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</row>
    <row r="72" spans="1:234" s="35" customFormat="1" x14ac:dyDescent="0.2">
      <c r="A72" s="1" t="s">
        <v>89</v>
      </c>
      <c r="B72" s="10"/>
      <c r="C72" s="10"/>
      <c r="D72" s="10"/>
      <c r="E72" s="10"/>
      <c r="F72" s="10"/>
      <c r="G72" s="10"/>
      <c r="H72" s="10"/>
      <c r="I72" s="1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3"/>
      <c r="BX72" s="3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5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</row>
    <row r="73" spans="1:234" s="35" customFormat="1" ht="32.1" customHeight="1" x14ac:dyDescent="0.2">
      <c r="A73" s="162" t="s">
        <v>90</v>
      </c>
      <c r="B73" s="163"/>
      <c r="C73" s="163"/>
      <c r="D73" s="163"/>
      <c r="E73" s="163"/>
      <c r="F73" s="164"/>
      <c r="G73" s="164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3"/>
      <c r="BX73" s="3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5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</row>
    <row r="74" spans="1:234" s="35" customFormat="1" ht="21" customHeight="1" x14ac:dyDescent="0.2">
      <c r="A74" s="199" t="s">
        <v>91</v>
      </c>
      <c r="B74" s="199" t="s">
        <v>92</v>
      </c>
      <c r="C74" s="204" t="s">
        <v>93</v>
      </c>
      <c r="D74" s="205"/>
      <c r="E74" s="205"/>
      <c r="F74" s="205"/>
      <c r="G74" s="206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3"/>
      <c r="BX74" s="3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5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</row>
    <row r="75" spans="1:234" s="35" customFormat="1" ht="21.75" customHeight="1" x14ac:dyDescent="0.2">
      <c r="A75" s="200"/>
      <c r="B75" s="200"/>
      <c r="C75" s="112" t="s">
        <v>94</v>
      </c>
      <c r="D75" s="165" t="s">
        <v>95</v>
      </c>
      <c r="E75" s="16" t="s">
        <v>96</v>
      </c>
      <c r="F75" s="16" t="s">
        <v>97</v>
      </c>
      <c r="G75" s="147" t="s">
        <v>98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3"/>
      <c r="BX75" s="3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5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</row>
    <row r="76" spans="1:234" s="35" customFormat="1" ht="21" customHeight="1" x14ac:dyDescent="0.2">
      <c r="A76" s="166" t="s">
        <v>99</v>
      </c>
      <c r="B76" s="167">
        <f>SUM(C76:G76)</f>
        <v>0</v>
      </c>
      <c r="C76" s="76"/>
      <c r="D76" s="168"/>
      <c r="E76" s="168"/>
      <c r="F76" s="168"/>
      <c r="G76" s="169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3"/>
      <c r="BX76" s="3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5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</row>
    <row r="77" spans="1:234" s="35" customFormat="1" ht="21" customHeight="1" x14ac:dyDescent="0.2">
      <c r="A77" s="170" t="s">
        <v>53</v>
      </c>
      <c r="B77" s="171">
        <f>SUM(C77:G77)</f>
        <v>0</v>
      </c>
      <c r="C77" s="92"/>
      <c r="D77" s="94"/>
      <c r="E77" s="94"/>
      <c r="F77" s="94"/>
      <c r="G77" s="17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3"/>
      <c r="BX77" s="3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5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</row>
    <row r="78" spans="1:234" ht="32.1" customHeight="1" x14ac:dyDescent="0.2">
      <c r="A78" s="162" t="s">
        <v>100</v>
      </c>
      <c r="B78" s="163"/>
      <c r="C78" s="163"/>
      <c r="D78" s="163"/>
      <c r="E78" s="163"/>
      <c r="F78" s="164"/>
      <c r="G78" s="164"/>
    </row>
    <row r="79" spans="1:234" ht="21" customHeight="1" x14ac:dyDescent="0.2">
      <c r="A79" s="199" t="s">
        <v>91</v>
      </c>
      <c r="B79" s="199" t="s">
        <v>101</v>
      </c>
      <c r="C79" s="204" t="s">
        <v>102</v>
      </c>
      <c r="D79" s="205"/>
      <c r="E79" s="205"/>
      <c r="F79" s="205"/>
      <c r="G79" s="206"/>
    </row>
    <row r="80" spans="1:234" ht="21" customHeight="1" x14ac:dyDescent="0.2">
      <c r="A80" s="200"/>
      <c r="B80" s="200"/>
      <c r="C80" s="112" t="s">
        <v>94</v>
      </c>
      <c r="D80" s="165" t="s">
        <v>95</v>
      </c>
      <c r="E80" s="16" t="s">
        <v>96</v>
      </c>
      <c r="F80" s="16" t="s">
        <v>97</v>
      </c>
      <c r="G80" s="147" t="s">
        <v>98</v>
      </c>
    </row>
    <row r="81" spans="1:104" ht="25.5" customHeight="1" x14ac:dyDescent="0.2">
      <c r="A81" s="173" t="s">
        <v>103</v>
      </c>
      <c r="B81" s="174">
        <f>SUM(C81:G81)</f>
        <v>0</v>
      </c>
      <c r="C81" s="175"/>
      <c r="D81" s="176"/>
      <c r="E81" s="176"/>
      <c r="F81" s="176"/>
      <c r="G81" s="177"/>
    </row>
    <row r="82" spans="1:104" ht="28.5" customHeight="1" x14ac:dyDescent="0.2">
      <c r="A82" s="162" t="s">
        <v>104</v>
      </c>
      <c r="B82" s="163"/>
      <c r="C82" s="163"/>
      <c r="D82" s="163"/>
      <c r="E82" s="163"/>
      <c r="F82" s="164"/>
      <c r="G82" s="164"/>
    </row>
    <row r="83" spans="1:104" ht="18" customHeight="1" x14ac:dyDescent="0.2">
      <c r="A83" s="199" t="s">
        <v>105</v>
      </c>
      <c r="B83" s="201" t="s">
        <v>106</v>
      </c>
      <c r="C83" s="201" t="s">
        <v>107</v>
      </c>
      <c r="BR83" s="3"/>
      <c r="BS83" s="3"/>
      <c r="BT83" s="3"/>
      <c r="BU83" s="3"/>
      <c r="BV83" s="35"/>
      <c r="BW83" s="35"/>
      <c r="BX83" s="35"/>
      <c r="CV83" s="5"/>
      <c r="CW83" s="5"/>
      <c r="CX83" s="5"/>
      <c r="CY83" s="5"/>
      <c r="CZ83" s="5"/>
    </row>
    <row r="84" spans="1:104" ht="27.75" customHeight="1" x14ac:dyDescent="0.2">
      <c r="A84" s="200"/>
      <c r="B84" s="202"/>
      <c r="C84" s="203"/>
      <c r="BR84" s="3"/>
      <c r="BS84" s="3"/>
      <c r="BT84" s="3"/>
      <c r="BU84" s="3"/>
      <c r="BV84" s="35"/>
      <c r="BW84" s="35"/>
      <c r="BX84" s="35"/>
      <c r="CV84" s="5"/>
      <c r="CW84" s="5"/>
      <c r="CX84" s="5"/>
      <c r="CY84" s="5"/>
      <c r="CZ84" s="5"/>
    </row>
    <row r="85" spans="1:104" ht="27.75" customHeight="1" x14ac:dyDescent="0.2">
      <c r="A85" s="173" t="s">
        <v>99</v>
      </c>
      <c r="B85" s="178"/>
      <c r="C85" s="178"/>
      <c r="BR85" s="3"/>
      <c r="BS85" s="3"/>
      <c r="BT85" s="3"/>
      <c r="BU85" s="3"/>
      <c r="BV85" s="35"/>
      <c r="BW85" s="35"/>
      <c r="BX85" s="35"/>
      <c r="CV85" s="5"/>
      <c r="CW85" s="5"/>
      <c r="CX85" s="5"/>
      <c r="CY85" s="5"/>
      <c r="CZ85" s="5"/>
    </row>
    <row r="194" spans="1:234" ht="12" customHeight="1" x14ac:dyDescent="0.2"/>
    <row r="195" spans="1:234" s="179" customFormat="1" x14ac:dyDescent="0.2">
      <c r="A195" s="179">
        <f>SUM(C10:C36,C48,C52:C61,C66:C71,B76:B77,B81,B85:C85)</f>
        <v>2651</v>
      </c>
      <c r="B195" s="179">
        <f>SUM(CG7:CO85)</f>
        <v>0</v>
      </c>
      <c r="BW195" s="180"/>
      <c r="BX195" s="180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</row>
  </sheetData>
  <mergeCells count="64">
    <mergeCell ref="A14:B14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43:A45"/>
    <mergeCell ref="A27:B27"/>
    <mergeCell ref="A28:B28"/>
    <mergeCell ref="A29:B29"/>
    <mergeCell ref="A30:B30"/>
    <mergeCell ref="A31:B31"/>
    <mergeCell ref="A32:A36"/>
    <mergeCell ref="A38:B38"/>
    <mergeCell ref="A39:B39"/>
    <mergeCell ref="A40:B40"/>
    <mergeCell ref="A41:B41"/>
    <mergeCell ref="A42:B42"/>
    <mergeCell ref="A60:B60"/>
    <mergeCell ref="A46:B46"/>
    <mergeCell ref="A47:B47"/>
    <mergeCell ref="A48:B48"/>
    <mergeCell ref="A51:B51"/>
    <mergeCell ref="A52:B52"/>
    <mergeCell ref="A53:B53"/>
    <mergeCell ref="A54:A55"/>
    <mergeCell ref="A56:B56"/>
    <mergeCell ref="A57:B57"/>
    <mergeCell ref="A58:B58"/>
    <mergeCell ref="A59:B59"/>
    <mergeCell ref="A71:B71"/>
    <mergeCell ref="A61:B61"/>
    <mergeCell ref="A63:B65"/>
    <mergeCell ref="C63:G63"/>
    <mergeCell ref="H63:I64"/>
    <mergeCell ref="C64:C65"/>
    <mergeCell ref="D64:F64"/>
    <mergeCell ref="G64:G65"/>
    <mergeCell ref="A66:B66"/>
    <mergeCell ref="A67:B67"/>
    <mergeCell ref="A68:B68"/>
    <mergeCell ref="A69:B69"/>
    <mergeCell ref="A70:B70"/>
    <mergeCell ref="A83:A84"/>
    <mergeCell ref="B83:B84"/>
    <mergeCell ref="C83:C84"/>
    <mergeCell ref="A74:A75"/>
    <mergeCell ref="B74:B75"/>
    <mergeCell ref="C74:G74"/>
    <mergeCell ref="A79:A80"/>
    <mergeCell ref="B79:B80"/>
    <mergeCell ref="C79:G79"/>
  </mergeCells>
  <dataValidations count="1">
    <dataValidation type="whole" allowBlank="1" showInputMessage="1" showErrorMessage="1" sqref="A1:XFD1048576" xr:uid="{C056EE08-9F01-4202-B236-BF3A1F3292C9}">
      <formula1>0</formula1>
      <formula2>1E+27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RESUMEN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Depto. Bioestadistica</dc:creator>
  <cp:lastModifiedBy>Depto. Bioestadistica</cp:lastModifiedBy>
  <dcterms:created xsi:type="dcterms:W3CDTF">2021-03-18T18:51:31Z</dcterms:created>
  <dcterms:modified xsi:type="dcterms:W3CDTF">2022-01-20T16:03:32Z</dcterms:modified>
</cp:coreProperties>
</file>